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380" windowWidth="15300" windowHeight="6435" tabRatio="715" activeTab="4"/>
  </bookViews>
  <sheets>
    <sheet name="ARPA ELÜS" sheetId="37" r:id="rId1"/>
    <sheet name="ARPA " sheetId="39" r:id="rId2"/>
    <sheet name="MISIR ELÜS" sheetId="38" r:id="rId3"/>
    <sheet name="MISIR " sheetId="41" r:id="rId4"/>
    <sheet name="BAKLİYAT, PİRİNÇ, ÇELTİK" sheetId="42" r:id="rId5"/>
  </sheets>
  <definedNames>
    <definedName name="_xlnm._FilterDatabase" localSheetId="0" hidden="1">'ARPA ELÜS'!$A$3:$F$3</definedName>
    <definedName name="_xlnm._FilterDatabase" localSheetId="2" hidden="1">'MISIR ELÜS'!$A$3:$F$3</definedName>
    <definedName name="_xlnm.Print_Area" localSheetId="1">'ARPA '!$A$1:$D$37</definedName>
    <definedName name="_xlnm.Print_Area" localSheetId="0">'ARPA ELÜS'!$A$1:$G$12</definedName>
    <definedName name="_xlnm.Print_Titles" localSheetId="0">'ARPA ELÜS'!$3:$3</definedName>
    <definedName name="_xlnm.Print_Titles" localSheetId="2">'MISIR ELÜS'!$3:$3</definedName>
  </definedNames>
  <calcPr calcId="145621"/>
</workbook>
</file>

<file path=xl/calcChain.xml><?xml version="1.0" encoding="utf-8"?>
<calcChain xmlns="http://schemas.openxmlformats.org/spreadsheetml/2006/main">
  <c r="D40" i="42" l="1"/>
  <c r="F31" i="42"/>
  <c r="W21" i="42"/>
  <c r="V21" i="42"/>
  <c r="U21" i="42"/>
  <c r="T21" i="42"/>
  <c r="S21" i="42"/>
  <c r="R21" i="42"/>
  <c r="Q21" i="42"/>
  <c r="P21" i="42"/>
  <c r="N21" i="42"/>
  <c r="M21" i="42"/>
  <c r="L21" i="42"/>
  <c r="K21" i="42"/>
  <c r="J21" i="42"/>
  <c r="I21" i="42"/>
  <c r="H21" i="42"/>
  <c r="F21" i="42"/>
  <c r="E21" i="42"/>
  <c r="D21" i="42"/>
  <c r="C21" i="42"/>
  <c r="B21" i="42"/>
  <c r="X20" i="42"/>
  <c r="O20" i="42"/>
  <c r="G20" i="42"/>
  <c r="Y20" i="42" s="1"/>
  <c r="X19" i="42"/>
  <c r="X21" i="42" s="1"/>
  <c r="O19" i="42"/>
  <c r="O21" i="42" s="1"/>
  <c r="G19" i="42"/>
  <c r="G21" i="42" s="1"/>
  <c r="M13" i="42"/>
  <c r="L13" i="42"/>
  <c r="K13" i="42"/>
  <c r="J13" i="42"/>
  <c r="I13" i="42"/>
  <c r="G13" i="42"/>
  <c r="F13" i="42"/>
  <c r="E13" i="42"/>
  <c r="D13" i="42"/>
  <c r="C13" i="42"/>
  <c r="B13" i="42"/>
  <c r="M12" i="42"/>
  <c r="H12" i="42"/>
  <c r="N12" i="42" s="1"/>
  <c r="C12" i="42"/>
  <c r="M11" i="42"/>
  <c r="H11" i="42"/>
  <c r="N11" i="42" s="1"/>
  <c r="C11" i="42"/>
  <c r="M10" i="42"/>
  <c r="H10" i="42"/>
  <c r="N10" i="42" s="1"/>
  <c r="C10" i="42"/>
  <c r="M9" i="42"/>
  <c r="H9" i="42"/>
  <c r="N9" i="42" s="1"/>
  <c r="C9" i="42"/>
  <c r="M8" i="42"/>
  <c r="H8" i="42"/>
  <c r="N8" i="42" s="1"/>
  <c r="C8" i="42"/>
  <c r="M7" i="42"/>
  <c r="H7" i="42"/>
  <c r="N7" i="42" s="1"/>
  <c r="C7" i="42"/>
  <c r="M6" i="42"/>
  <c r="H6" i="42"/>
  <c r="N6" i="42" s="1"/>
  <c r="C6" i="42"/>
  <c r="M5" i="42"/>
  <c r="H5" i="42"/>
  <c r="H13" i="42" s="1"/>
  <c r="C5" i="42"/>
  <c r="N5" i="42" l="1"/>
  <c r="N13" i="42" s="1"/>
  <c r="Y19" i="42"/>
  <c r="Y21" i="42" s="1"/>
  <c r="C36" i="39" l="1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C9" i="39"/>
  <c r="C8" i="39"/>
  <c r="C7" i="39"/>
  <c r="C6" i="39"/>
  <c r="C5" i="39"/>
  <c r="C37" i="39" s="1"/>
  <c r="D13" i="41" l="1"/>
  <c r="D12" i="41"/>
  <c r="D11" i="41"/>
  <c r="D10" i="41"/>
  <c r="D9" i="41"/>
  <c r="D8" i="41"/>
  <c r="D7" i="41"/>
  <c r="D6" i="41"/>
  <c r="B37" i="39" l="1"/>
  <c r="F11" i="37"/>
  <c r="C14" i="41" l="1"/>
  <c r="B14" i="41" l="1"/>
  <c r="D14" i="41" l="1"/>
  <c r="F8" i="38"/>
</calcChain>
</file>

<file path=xl/sharedStrings.xml><?xml version="1.0" encoding="utf-8"?>
<sst xmlns="http://schemas.openxmlformats.org/spreadsheetml/2006/main" count="226" uniqueCount="151">
  <si>
    <t>ÜRÜN KODU</t>
  </si>
  <si>
    <t>GENEL TOPLAM</t>
  </si>
  <si>
    <t>TOPLAM</t>
  </si>
  <si>
    <t>BAŞMÜDÜRLÜĞÜ / ŞUBE MÜDÜRLÜĞÜ</t>
  </si>
  <si>
    <t>ADANA</t>
  </si>
  <si>
    <t xml:space="preserve">POLATLI </t>
  </si>
  <si>
    <t>ANKARA</t>
  </si>
  <si>
    <t>YOZGAT</t>
  </si>
  <si>
    <t>ÇORUM</t>
  </si>
  <si>
    <t>KONYA</t>
  </si>
  <si>
    <t>KIRIKKALE</t>
  </si>
  <si>
    <t>MERSİN</t>
  </si>
  <si>
    <t>HATAY</t>
  </si>
  <si>
    <t>BALIKESİR</t>
  </si>
  <si>
    <t>DİYARBAKIR</t>
  </si>
  <si>
    <t>ESKİŞEHİR</t>
  </si>
  <si>
    <t>KIRŞEHİR</t>
  </si>
  <si>
    <t>İZMİR</t>
  </si>
  <si>
    <t>TEKİRDAĞ</t>
  </si>
  <si>
    <t>SAMSUN</t>
  </si>
  <si>
    <t>KOCAELİ</t>
  </si>
  <si>
    <t>EDİRNE</t>
  </si>
  <si>
    <t xml:space="preserve">KONYA  </t>
  </si>
  <si>
    <t>ISIN</t>
  </si>
  <si>
    <t>TMO-TOBB (ÇORUM)</t>
  </si>
  <si>
    <t>CEMAŞ</t>
  </si>
  <si>
    <t>AS LİDAŞ (SARAY)</t>
  </si>
  <si>
    <t>AS LİDAŞ (YUNAK)</t>
  </si>
  <si>
    <t>AS LİDAŞ (KARATAY)</t>
  </si>
  <si>
    <t>EK-1/A</t>
  </si>
  <si>
    <t>EK-1/B</t>
  </si>
  <si>
    <t>SATIŞ ŞEKLİ</t>
  </si>
  <si>
    <t>TMO Elektronik Satış Platformu Üzerinden  Satılacaktır</t>
  </si>
  <si>
    <t>Başmüdürlük/Şube Müdürlükleri Tarafından Talep Toplanarak Satılacaktır</t>
  </si>
  <si>
    <t>EK-1/D</t>
  </si>
  <si>
    <t>TMO Elektronik Satış Platformu 
     Üzerinden  Satılacaktır</t>
  </si>
  <si>
    <t xml:space="preserve">TRABZON  </t>
  </si>
  <si>
    <t xml:space="preserve">AKSARAY  </t>
  </si>
  <si>
    <t>SİVAS</t>
  </si>
  <si>
    <t>LİSANSLI DEPO</t>
  </si>
  <si>
    <t>HASAT YILI</t>
  </si>
  <si>
    <t>EK-1/C</t>
  </si>
  <si>
    <t>BESİCİ VE YETİŞTİRİCİLERE SATIŞA AÇILAN ELÜS ARPA STOKLARI</t>
  </si>
  <si>
    <t>BAŞMÜDÜRLÜK/ŞUBE MÜDÜRLÜĞÜ</t>
  </si>
  <si>
    <t>SATIŞA AÇILAN MİKTAR( Kg)</t>
  </si>
  <si>
    <t>AFYONKARAHİSAR</t>
  </si>
  <si>
    <t>TMO Elektronik satış Platformu Üzerinden satılacaktır</t>
  </si>
  <si>
    <t>TRXXHBA02018</t>
  </si>
  <si>
    <t>2141</t>
  </si>
  <si>
    <t>TRXCLDA12019</t>
  </si>
  <si>
    <t>2112</t>
  </si>
  <si>
    <t>TRXASLA02012</t>
  </si>
  <si>
    <t>2111</t>
  </si>
  <si>
    <t>AVS AGRO</t>
  </si>
  <si>
    <t>TRXAVSA12010</t>
  </si>
  <si>
    <t>TRXASLA12029</t>
  </si>
  <si>
    <t>TRXASLA12052</t>
  </si>
  <si>
    <t>KAİNAT (ACIKUYU)</t>
  </si>
  <si>
    <t>TRXKTUA12118</t>
  </si>
  <si>
    <t>SÖNMEZLER AGRO</t>
  </si>
  <si>
    <t>TRXSNMI02016</t>
  </si>
  <si>
    <t>SALUVAN</t>
  </si>
  <si>
    <t>TRXXGAI02015</t>
  </si>
  <si>
    <t>BETA GEN (BİSMİL)</t>
  </si>
  <si>
    <t>TRXXEPI02026</t>
  </si>
  <si>
    <t>DURAK</t>
  </si>
  <si>
    <t>TRXXGUI02013</t>
  </si>
  <si>
    <t>2411</t>
  </si>
  <si>
    <t>BATMAN</t>
  </si>
  <si>
    <t>BESİCİ VE YETİŞTİRİCİLERE SATIŞA AÇILAN ARPA STOKLARI (TON)</t>
  </si>
  <si>
    <t>2111-2112-2141-2142</t>
  </si>
  <si>
    <t>ERZURUM</t>
  </si>
  <si>
    <t>ADIYAMAN</t>
  </si>
  <si>
    <t xml:space="preserve">MUŞ  </t>
  </si>
  <si>
    <t xml:space="preserve">ŞANLIURFA </t>
  </si>
  <si>
    <t xml:space="preserve">GAZİANTEP  </t>
  </si>
  <si>
    <t xml:space="preserve">KAYSERİ  </t>
  </si>
  <si>
    <t xml:space="preserve">DENİZLİ  </t>
  </si>
  <si>
    <t xml:space="preserve">KIRKLARELİ </t>
  </si>
  <si>
    <t>AKŞEHİR</t>
  </si>
  <si>
    <t>KANATLI SEKTÖRÜNE SATIŞA AÇILAN  ELÜS MISIR STOKLARI</t>
  </si>
  <si>
    <t>SATIŞA AÇILAN MISIR STOKLARI (TON)</t>
  </si>
  <si>
    <t>BÜYÜKBAŞ BESİCİLERİNE (24 AYDAN BÜYÜK DİŞİ) SATIŞA AÇILAN STOKLAR</t>
  </si>
  <si>
    <t xml:space="preserve">ÜRÜN KODU
</t>
  </si>
  <si>
    <t>2411-2443-2445</t>
  </si>
  <si>
    <t>TOPLAM STOK</t>
  </si>
  <si>
    <t>KANATLI SEKTÖRÜNE SATIŞA AÇILAN STOKLAR</t>
  </si>
  <si>
    <t>SATIŞA AÇILAK PİRİNÇ STOK MİKTARI (TON)</t>
  </si>
  <si>
    <t>2018  YILI MAHSULÜ</t>
  </si>
  <si>
    <t>2018 YILI TOPLAM</t>
  </si>
  <si>
    <t>2019  YILI MAHSULÜ</t>
  </si>
  <si>
    <t>2019 YILI TOPLAM</t>
  </si>
  <si>
    <t>2020 YILI MAHSULÜ</t>
  </si>
  <si>
    <t>2020 YILI TOPLAM</t>
  </si>
  <si>
    <t xml:space="preserve">GENEL TOPLAM </t>
  </si>
  <si>
    <t>PERLA  (3692)</t>
  </si>
  <si>
    <t>RONALDO (3685)</t>
  </si>
  <si>
    <t>BALDO
(3681)</t>
  </si>
  <si>
    <t>CAMMEO (3682)</t>
  </si>
  <si>
    <t>RUS OSMANCIK (3690)</t>
  </si>
  <si>
    <t>LUNA
(3657)</t>
  </si>
  <si>
    <t>BALDO (3673)</t>
  </si>
  <si>
    <t>RONALDO (3679)</t>
  </si>
  <si>
    <t>RONALDO
(3685)</t>
  </si>
  <si>
    <t xml:space="preserve">MERSİN </t>
  </si>
  <si>
    <t>TMO Elektronik Satış Platformu Üzeriinden  Satılacaktır</t>
  </si>
  <si>
    <t xml:space="preserve">SİVAS </t>
  </si>
  <si>
    <t xml:space="preserve">BALIKESİR (BİGA) </t>
  </si>
  <si>
    <t>AKŞEHİR (ILGIN)</t>
  </si>
  <si>
    <t>POLATLI</t>
  </si>
  <si>
    <t>SATIŞA AÇILACAK ÇELTİK STOK MİKTARI (TON)</t>
  </si>
  <si>
    <t>BAŞMÜDÜRLÜK</t>
  </si>
  <si>
    <t>2019 YILI MAHSULÜ</t>
  </si>
  <si>
    <t>2021 YILI MAHSULÜ</t>
  </si>
  <si>
    <t>2021 YILI TOPLAM</t>
  </si>
  <si>
    <t>OSMANCIK (3551 )</t>
  </si>
  <si>
    <t xml:space="preserve"> RONALDO (3555)</t>
  </si>
  <si>
    <t xml:space="preserve"> LUNA (3556)</t>
  </si>
  <si>
    <t>KÖPRÜ CL (3551 )</t>
  </si>
  <si>
    <t xml:space="preserve"> CAMMEO (3561)</t>
  </si>
  <si>
    <t>COLOMBO (3556)</t>
  </si>
  <si>
    <t>YATKIN (3551)</t>
  </si>
  <si>
    <t>RONALDO (3555)</t>
  </si>
  <si>
    <t>KEŞHAN (3561)</t>
  </si>
  <si>
    <t xml:space="preserve"> KÖPRÜ CL (3551)</t>
  </si>
  <si>
    <t>OSMANCIK (3551)</t>
  </si>
  <si>
    <t>CAMMEO (3561)</t>
  </si>
  <si>
    <t>KÖPRÜ CL (3551)</t>
  </si>
  <si>
    <t>REKOR (3551)</t>
  </si>
  <si>
    <t>GÜNEŞ CL (3591)</t>
  </si>
  <si>
    <t xml:space="preserve">EDİRNE </t>
  </si>
  <si>
    <t>SATIŞA AÇILACAK ELÜS ÇELTİK STOK MİKTARI (TL/KG)</t>
  </si>
  <si>
    <t>DEPO MİKTARI (Kg)</t>
  </si>
  <si>
    <t>İPSALA TARIM</t>
  </si>
  <si>
    <t>TRXIPLC72010</t>
  </si>
  <si>
    <t>3555-2 COLOMBO CL</t>
  </si>
  <si>
    <t>TRXIPLC12016</t>
  </si>
  <si>
    <t>3556-2 LUNA</t>
  </si>
  <si>
    <t>TRXIPLC92018</t>
  </si>
  <si>
    <t>3555-3 COLOMBO CL</t>
  </si>
  <si>
    <t>TRXIPLC52012</t>
  </si>
  <si>
    <t>3563-KESHAN</t>
  </si>
  <si>
    <t>TRXIPLC42013</t>
  </si>
  <si>
    <t>3564-CAMMEO</t>
  </si>
  <si>
    <t xml:space="preserve"> SATIŞA AÇILAN İTHAL KABUKLU KIRMIZI MERCİMEK STOKLARI (TON)</t>
  </si>
  <si>
    <t>BAKLİYAT İMALATÇILARINA YÖNELİK SATIŞ</t>
  </si>
  <si>
    <t>KODU</t>
  </si>
  <si>
    <t>MAHSUL YILI</t>
  </si>
  <si>
    <t>MİKTAR</t>
  </si>
  <si>
    <t>BAKLİYAT VE HUBUBAT TOPTAN TİCARETİ İLE UĞRAŞAN SEKTÖR PAYDAŞLARINA YÖNELİK SATIŞ</t>
  </si>
  <si>
    <t>EK- 1/E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</si>
</sst>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_-* #,##0.00\ _₺_-;\-* #,##0.00\ _₺_-;_-* &quot;-&quot;??\ _₺_-;_-@_-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0">
    <xf numFmtId="0" fontId="0" fillId="0" borderId="0"/>
    <xf numFmtId="165" fontId="13" fillId="0" borderId="0" applyFont="0" applyFill="0" applyBorder="0" applyAlignment="0" applyProtection="0"/>
    <xf numFmtId="0" fontId="14" fillId="0" borderId="0"/>
    <xf numFmtId="0" fontId="15" fillId="0" borderId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4" fillId="0" borderId="0"/>
  </cellStyleXfs>
  <cellXfs count="149">
    <xf numFmtId="0" fontId="0" fillId="0" borderId="0" xfId="0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3" fontId="21" fillId="0" borderId="1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3" fontId="23" fillId="2" borderId="1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0" fontId="27" fillId="0" borderId="0" xfId="0" applyFont="1"/>
    <xf numFmtId="49" fontId="22" fillId="0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 vertical="top" wrapText="1"/>
    </xf>
    <xf numFmtId="3" fontId="23" fillId="0" borderId="1" xfId="0" applyNumberFormat="1" applyFont="1" applyFill="1" applyBorder="1" applyAlignment="1">
      <alignment horizontal="right" vertical="top" wrapText="1"/>
    </xf>
    <xf numFmtId="0" fontId="23" fillId="2" borderId="1" xfId="0" applyFont="1" applyFill="1" applyBorder="1" applyAlignment="1">
      <alignment horizontal="left" vertical="top" wrapText="1"/>
    </xf>
    <xf numFmtId="49" fontId="23" fillId="2" borderId="1" xfId="0" applyNumberFormat="1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right" vertical="top" wrapText="1"/>
    </xf>
    <xf numFmtId="3" fontId="23" fillId="2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/>
    <xf numFmtId="3" fontId="21" fillId="0" borderId="1" xfId="0" applyNumberFormat="1" applyFont="1" applyFill="1" applyBorder="1"/>
    <xf numFmtId="1" fontId="22" fillId="0" borderId="2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23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top" wrapText="1"/>
    </xf>
    <xf numFmtId="0" fontId="25" fillId="2" borderId="6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9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0" fontId="31" fillId="0" borderId="1" xfId="0" applyFont="1" applyFill="1" applyBorder="1" applyAlignment="1">
      <alignment horizontal="left" vertical="center" wrapText="1"/>
    </xf>
    <xf numFmtId="3" fontId="31" fillId="0" borderId="1" xfId="0" applyNumberFormat="1" applyFont="1" applyFill="1" applyBorder="1" applyAlignment="1">
      <alignment horizontal="left" vertical="center" wrapText="1"/>
    </xf>
    <xf numFmtId="3" fontId="31" fillId="0" borderId="1" xfId="0" applyNumberFormat="1" applyFont="1" applyFill="1" applyBorder="1" applyAlignment="1">
      <alignment horizontal="right" vertical="center" wrapText="1"/>
    </xf>
    <xf numFmtId="3" fontId="31" fillId="0" borderId="1" xfId="0" applyNumberFormat="1" applyFont="1" applyBorder="1" applyAlignment="1">
      <alignment vertical="center"/>
    </xf>
    <xf numFmtId="3" fontId="30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3" fontId="31" fillId="0" borderId="1" xfId="0" applyNumberFormat="1" applyFont="1" applyBorder="1"/>
    <xf numFmtId="3" fontId="31" fillId="0" borderId="1" xfId="0" applyNumberFormat="1" applyFont="1" applyFill="1" applyBorder="1"/>
    <xf numFmtId="0" fontId="30" fillId="0" borderId="1" xfId="0" applyFont="1" applyFill="1" applyBorder="1" applyAlignment="1">
      <alignment horizontal="left" vertical="center" wrapText="1"/>
    </xf>
    <xf numFmtId="3" fontId="30" fillId="0" borderId="1" xfId="0" applyNumberFormat="1" applyFont="1" applyFill="1" applyBorder="1" applyAlignment="1">
      <alignment horizontal="right" vertical="center" wrapText="1"/>
    </xf>
    <xf numFmtId="0" fontId="29" fillId="0" borderId="0" xfId="0" applyFont="1" applyFill="1"/>
    <xf numFmtId="0" fontId="29" fillId="0" borderId="1" xfId="0" applyFont="1" applyBorder="1"/>
    <xf numFmtId="3" fontId="31" fillId="0" borderId="1" xfId="0" applyNumberFormat="1" applyFont="1" applyFill="1" applyBorder="1" applyAlignment="1">
      <alignment vertical="center"/>
    </xf>
    <xf numFmtId="3" fontId="29" fillId="0" borderId="1" xfId="0" applyNumberFormat="1" applyFont="1" applyFill="1" applyBorder="1"/>
    <xf numFmtId="0" fontId="24" fillId="0" borderId="1" xfId="0" applyFont="1" applyBorder="1"/>
    <xf numFmtId="3" fontId="24" fillId="0" borderId="1" xfId="0" applyNumberFormat="1" applyFont="1" applyBorder="1"/>
    <xf numFmtId="3" fontId="24" fillId="0" borderId="1" xfId="0" applyNumberFormat="1" applyFont="1" applyFill="1" applyBorder="1"/>
    <xf numFmtId="0" fontId="29" fillId="0" borderId="0" xfId="0" applyFont="1" applyBorder="1"/>
    <xf numFmtId="0" fontId="29" fillId="0" borderId="1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3" fontId="29" fillId="0" borderId="1" xfId="0" applyNumberFormat="1" applyFont="1" applyFill="1" applyBorder="1" applyAlignment="1">
      <alignment horizontal="right" vertical="center"/>
    </xf>
    <xf numFmtId="165" fontId="29" fillId="0" borderId="0" xfId="228" applyFont="1"/>
    <xf numFmtId="166" fontId="29" fillId="0" borderId="0" xfId="0" applyNumberFormat="1" applyFont="1"/>
    <xf numFmtId="3" fontId="24" fillId="0" borderId="1" xfId="0" applyNumberFormat="1" applyFont="1" applyBorder="1" applyAlignment="1">
      <alignment horizontal="right" vertical="center" wrapText="1"/>
    </xf>
    <xf numFmtId="3" fontId="29" fillId="0" borderId="0" xfId="0" applyNumberFormat="1" applyFont="1"/>
    <xf numFmtId="0" fontId="30" fillId="0" borderId="1" xfId="229" applyFont="1" applyFill="1" applyBorder="1" applyAlignment="1">
      <alignment horizontal="center"/>
    </xf>
    <xf numFmtId="0" fontId="31" fillId="0" borderId="1" xfId="229" applyFont="1" applyFill="1" applyBorder="1" applyAlignment="1">
      <alignment horizontal="center" vertical="center"/>
    </xf>
    <xf numFmtId="3" fontId="31" fillId="0" borderId="1" xfId="229" applyNumberFormat="1" applyFont="1" applyFill="1" applyBorder="1" applyAlignment="1">
      <alignment horizontal="center" vertical="center"/>
    </xf>
    <xf numFmtId="3" fontId="30" fillId="0" borderId="1" xfId="229" applyNumberFormat="1" applyFont="1" applyFill="1" applyBorder="1" applyAlignment="1">
      <alignment horizontal="center"/>
    </xf>
    <xf numFmtId="0" fontId="31" fillId="0" borderId="0" xfId="229" applyFont="1" applyFill="1"/>
    <xf numFmtId="3" fontId="30" fillId="0" borderId="1" xfId="229" applyNumberFormat="1" applyFont="1" applyFill="1" applyBorder="1" applyAlignment="1">
      <alignment horizontal="center" vertical="center"/>
    </xf>
    <xf numFmtId="0" fontId="31" fillId="0" borderId="1" xfId="229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vertical="center" textRotation="90" wrapText="1"/>
    </xf>
    <xf numFmtId="3" fontId="21" fillId="0" borderId="7" xfId="0" applyNumberFormat="1" applyFont="1" applyFill="1" applyBorder="1" applyAlignment="1">
      <alignment horizontal="center" vertical="center" textRotation="90" wrapText="1"/>
    </xf>
    <xf numFmtId="3" fontId="21" fillId="0" borderId="5" xfId="0" applyNumberFormat="1" applyFont="1" applyFill="1" applyBorder="1" applyAlignment="1">
      <alignment horizontal="center" vertical="center" textRotation="90" wrapText="1"/>
    </xf>
    <xf numFmtId="49" fontId="22" fillId="0" borderId="6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3" fontId="22" fillId="0" borderId="6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 wrapText="1"/>
    </xf>
    <xf numFmtId="3" fontId="19" fillId="0" borderId="7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1" fontId="22" fillId="0" borderId="2" xfId="0" applyNumberFormat="1" applyFont="1" applyFill="1" applyBorder="1" applyAlignment="1">
      <alignment horizontal="center" wrapText="1"/>
    </xf>
    <xf numFmtId="1" fontId="22" fillId="0" borderId="4" xfId="0" applyNumberFormat="1" applyFont="1" applyFill="1" applyBorder="1" applyAlignment="1">
      <alignment horizontal="center" wrapText="1"/>
    </xf>
    <xf numFmtId="1" fontId="22" fillId="0" borderId="2" xfId="0" applyNumberFormat="1" applyFont="1" applyFill="1" applyBorder="1" applyAlignment="1">
      <alignment horizontal="center" vertical="center" wrapText="1"/>
    </xf>
    <xf numFmtId="1" fontId="22" fillId="0" borderId="4" xfId="0" applyNumberFormat="1" applyFont="1" applyFill="1" applyBorder="1" applyAlignment="1">
      <alignment horizontal="center" vertical="center" wrapText="1"/>
    </xf>
    <xf numFmtId="0" fontId="16" fillId="0" borderId="1" xfId="229" applyFont="1" applyFill="1" applyBorder="1" applyAlignment="1">
      <alignment horizontal="center" vertical="center" wrapText="1"/>
    </xf>
    <xf numFmtId="0" fontId="19" fillId="0" borderId="10" xfId="229" applyFont="1" applyFill="1" applyBorder="1" applyAlignment="1">
      <alignment horizontal="center" vertical="center" wrapText="1"/>
    </xf>
    <xf numFmtId="0" fontId="19" fillId="0" borderId="11" xfId="229" applyFont="1" applyFill="1" applyBorder="1" applyAlignment="1">
      <alignment horizontal="center" vertical="center" wrapText="1"/>
    </xf>
    <xf numFmtId="0" fontId="31" fillId="0" borderId="1" xfId="229" applyFont="1" applyFill="1" applyBorder="1" applyAlignment="1">
      <alignment horizontal="center" vertical="center"/>
    </xf>
    <xf numFmtId="0" fontId="31" fillId="0" borderId="6" xfId="229" applyFont="1" applyFill="1" applyBorder="1" applyAlignment="1">
      <alignment horizontal="center" vertical="center" wrapText="1"/>
    </xf>
    <xf numFmtId="0" fontId="31" fillId="0" borderId="7" xfId="229" applyFont="1" applyFill="1" applyBorder="1" applyAlignment="1">
      <alignment horizontal="center" vertical="center" wrapText="1"/>
    </xf>
    <xf numFmtId="0" fontId="31" fillId="0" borderId="5" xfId="229" applyFont="1" applyFill="1" applyBorder="1" applyAlignment="1">
      <alignment horizontal="center" vertical="center" wrapText="1"/>
    </xf>
    <xf numFmtId="0" fontId="30" fillId="0" borderId="1" xfId="229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66" fontId="29" fillId="0" borderId="6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9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 textRotation="90" wrapText="1"/>
    </xf>
    <xf numFmtId="0" fontId="24" fillId="0" borderId="7" xfId="0" applyFont="1" applyFill="1" applyBorder="1" applyAlignment="1">
      <alignment vertical="center" textRotation="90" wrapText="1"/>
    </xf>
    <xf numFmtId="0" fontId="24" fillId="0" borderId="5" xfId="0" applyFont="1" applyFill="1" applyBorder="1" applyAlignment="1">
      <alignment vertical="center" textRotation="90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center" textRotation="90" wrapText="1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</cellXfs>
  <cellStyles count="230">
    <cellStyle name="Normal" xfId="0" builtinId="0"/>
    <cellStyle name="Normal 2" xfId="2"/>
    <cellStyle name="Normal 2 2" xfId="229"/>
    <cellStyle name="Normal 5" xfId="3"/>
    <cellStyle name="Virgül" xfId="228" builtinId="3"/>
    <cellStyle name="Virgül 10" xfId="38"/>
    <cellStyle name="Virgül 10 2" xfId="39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H15"/>
  <sheetViews>
    <sheetView zoomScaleNormal="100" workbookViewId="0">
      <selection activeCell="I7" sqref="I7"/>
    </sheetView>
  </sheetViews>
  <sheetFormatPr defaultRowHeight="15" x14ac:dyDescent="0.25"/>
  <cols>
    <col min="1" max="1" width="28" style="1" bestFit="1" customWidth="1"/>
    <col min="2" max="2" width="28.7109375" style="1" bestFit="1" customWidth="1"/>
    <col min="3" max="3" width="19.28515625" style="1" customWidth="1"/>
    <col min="4" max="4" width="9.140625" style="1"/>
    <col min="5" max="5" width="14.7109375" style="1" bestFit="1" customWidth="1"/>
    <col min="6" max="6" width="20.5703125" style="1" bestFit="1" customWidth="1"/>
    <col min="7" max="7" width="15.42578125" style="1" customWidth="1"/>
    <col min="8" max="8" width="26" style="1" customWidth="1"/>
    <col min="9" max="16384" width="9.140625" style="1"/>
  </cols>
  <sheetData>
    <row r="1" spans="1:8" ht="18.75" x14ac:dyDescent="0.3">
      <c r="G1" s="2" t="s">
        <v>29</v>
      </c>
    </row>
    <row r="2" spans="1:8" ht="27.75" customHeight="1" x14ac:dyDescent="0.25">
      <c r="A2" s="71" t="s">
        <v>42</v>
      </c>
      <c r="B2" s="71"/>
      <c r="C2" s="71"/>
      <c r="D2" s="71"/>
      <c r="E2" s="71"/>
      <c r="F2" s="71"/>
      <c r="G2" s="71"/>
    </row>
    <row r="3" spans="1:8" ht="31.5" x14ac:dyDescent="0.25">
      <c r="A3" s="8" t="s">
        <v>43</v>
      </c>
      <c r="B3" s="8" t="s">
        <v>39</v>
      </c>
      <c r="C3" s="8" t="s">
        <v>23</v>
      </c>
      <c r="D3" s="8" t="s">
        <v>40</v>
      </c>
      <c r="E3" s="8" t="s">
        <v>0</v>
      </c>
      <c r="F3" s="8" t="s">
        <v>44</v>
      </c>
      <c r="G3" s="8" t="s">
        <v>31</v>
      </c>
    </row>
    <row r="4" spans="1:8" ht="24.75" customHeight="1" x14ac:dyDescent="0.25">
      <c r="A4" s="32" t="s">
        <v>8</v>
      </c>
      <c r="B4" s="9" t="s">
        <v>24</v>
      </c>
      <c r="C4" s="9" t="s">
        <v>47</v>
      </c>
      <c r="D4" s="9">
        <v>2020</v>
      </c>
      <c r="E4" s="9" t="s">
        <v>48</v>
      </c>
      <c r="F4" s="10">
        <v>35347</v>
      </c>
      <c r="G4" s="78" t="s">
        <v>46</v>
      </c>
    </row>
    <row r="5" spans="1:8" ht="24.75" customHeight="1" x14ac:dyDescent="0.25">
      <c r="A5" s="9" t="s">
        <v>14</v>
      </c>
      <c r="B5" s="9" t="s">
        <v>25</v>
      </c>
      <c r="C5" s="9" t="s">
        <v>49</v>
      </c>
      <c r="D5" s="9">
        <v>2020</v>
      </c>
      <c r="E5" s="9" t="s">
        <v>50</v>
      </c>
      <c r="F5" s="10">
        <v>11592</v>
      </c>
      <c r="G5" s="78"/>
    </row>
    <row r="6" spans="1:8" ht="24.75" customHeight="1" x14ac:dyDescent="0.25">
      <c r="A6" s="72" t="s">
        <v>9</v>
      </c>
      <c r="B6" s="33" t="s">
        <v>27</v>
      </c>
      <c r="C6" s="9" t="s">
        <v>56</v>
      </c>
      <c r="D6" s="9">
        <v>2020</v>
      </c>
      <c r="E6" s="9" t="s">
        <v>50</v>
      </c>
      <c r="F6" s="10">
        <v>5720</v>
      </c>
      <c r="G6" s="78"/>
    </row>
    <row r="7" spans="1:8" ht="24.75" customHeight="1" x14ac:dyDescent="0.25">
      <c r="A7" s="73"/>
      <c r="B7" s="33" t="s">
        <v>53</v>
      </c>
      <c r="C7" s="9" t="s">
        <v>54</v>
      </c>
      <c r="D7" s="9">
        <v>2020</v>
      </c>
      <c r="E7" s="9" t="s">
        <v>50</v>
      </c>
      <c r="F7" s="10">
        <v>3276</v>
      </c>
      <c r="G7" s="78"/>
    </row>
    <row r="8" spans="1:8" ht="24.75" customHeight="1" x14ac:dyDescent="0.25">
      <c r="A8" s="73"/>
      <c r="B8" s="33" t="s">
        <v>28</v>
      </c>
      <c r="C8" s="9" t="s">
        <v>55</v>
      </c>
      <c r="D8" s="9">
        <v>2020</v>
      </c>
      <c r="E8" s="9" t="s">
        <v>50</v>
      </c>
      <c r="F8" s="10">
        <v>1792</v>
      </c>
      <c r="G8" s="78"/>
    </row>
    <row r="9" spans="1:8" ht="24.75" customHeight="1" x14ac:dyDescent="0.25">
      <c r="A9" s="73"/>
      <c r="B9" s="33" t="s">
        <v>57</v>
      </c>
      <c r="C9" s="9" t="s">
        <v>58</v>
      </c>
      <c r="D9" s="9">
        <v>2021</v>
      </c>
      <c r="E9" s="9" t="s">
        <v>50</v>
      </c>
      <c r="F9" s="10">
        <v>1480</v>
      </c>
      <c r="G9" s="78"/>
    </row>
    <row r="10" spans="1:8" ht="24.75" customHeight="1" x14ac:dyDescent="0.25">
      <c r="A10" s="74"/>
      <c r="B10" s="33" t="s">
        <v>26</v>
      </c>
      <c r="C10" s="9" t="s">
        <v>51</v>
      </c>
      <c r="D10" s="9">
        <v>2020</v>
      </c>
      <c r="E10" s="9" t="s">
        <v>52</v>
      </c>
      <c r="F10" s="10">
        <v>13314</v>
      </c>
      <c r="G10" s="78"/>
    </row>
    <row r="11" spans="1:8" ht="24.75" customHeight="1" x14ac:dyDescent="0.25">
      <c r="A11" s="75" t="s">
        <v>2</v>
      </c>
      <c r="B11" s="76"/>
      <c r="C11" s="76"/>
      <c r="D11" s="76"/>
      <c r="E11" s="77"/>
      <c r="F11" s="11">
        <f>SUM(F4:F10)</f>
        <v>72521</v>
      </c>
      <c r="G11" s="12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</sheetData>
  <mergeCells count="4">
    <mergeCell ref="A2:G2"/>
    <mergeCell ref="A6:A10"/>
    <mergeCell ref="A11:E11"/>
    <mergeCell ref="G4:G10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7"/>
  <sheetViews>
    <sheetView zoomScale="70" zoomScaleNormal="70" workbookViewId="0">
      <selection activeCell="G11" sqref="G11"/>
    </sheetView>
  </sheetViews>
  <sheetFormatPr defaultColWidth="23" defaultRowHeight="20.25" x14ac:dyDescent="0.3"/>
  <cols>
    <col min="1" max="1" width="33.42578125" style="14" customWidth="1"/>
    <col min="2" max="3" width="23" style="14" customWidth="1"/>
    <col min="4" max="4" width="18.140625" style="14" customWidth="1"/>
    <col min="5" max="16384" width="23" style="14"/>
  </cols>
  <sheetData>
    <row r="1" spans="1:4" x14ac:dyDescent="0.3">
      <c r="D1" s="2" t="s">
        <v>30</v>
      </c>
    </row>
    <row r="2" spans="1:4" ht="36.75" customHeight="1" x14ac:dyDescent="0.3">
      <c r="A2" s="79" t="s">
        <v>69</v>
      </c>
      <c r="B2" s="79"/>
      <c r="C2" s="79"/>
      <c r="D2" s="79"/>
    </row>
    <row r="3" spans="1:4" ht="29.25" customHeight="1" x14ac:dyDescent="0.3">
      <c r="A3" s="80" t="s">
        <v>3</v>
      </c>
      <c r="B3" s="15" t="s">
        <v>0</v>
      </c>
      <c r="C3" s="84" t="s">
        <v>85</v>
      </c>
      <c r="D3" s="80" t="s">
        <v>31</v>
      </c>
    </row>
    <row r="4" spans="1:4" ht="62.25" customHeight="1" x14ac:dyDescent="0.3">
      <c r="A4" s="80"/>
      <c r="B4" s="7" t="s">
        <v>70</v>
      </c>
      <c r="C4" s="85"/>
      <c r="D4" s="80"/>
    </row>
    <row r="5" spans="1:4" ht="22.5" customHeight="1" x14ac:dyDescent="0.3">
      <c r="A5" s="16" t="s">
        <v>17</v>
      </c>
      <c r="B5" s="17">
        <v>25000</v>
      </c>
      <c r="C5" s="17">
        <f>B5</f>
        <v>25000</v>
      </c>
      <c r="D5" s="81" t="s">
        <v>35</v>
      </c>
    </row>
    <row r="6" spans="1:4" ht="22.5" customHeight="1" x14ac:dyDescent="0.3">
      <c r="A6" s="18" t="s">
        <v>13</v>
      </c>
      <c r="B6" s="17">
        <v>17000</v>
      </c>
      <c r="C6" s="17">
        <f t="shared" ref="C6:C36" si="0">B6</f>
        <v>17000</v>
      </c>
      <c r="D6" s="82"/>
    </row>
    <row r="7" spans="1:4" ht="22.5" customHeight="1" x14ac:dyDescent="0.3">
      <c r="A7" s="19" t="s">
        <v>11</v>
      </c>
      <c r="B7" s="20">
        <v>10000</v>
      </c>
      <c r="C7" s="17">
        <f t="shared" si="0"/>
        <v>10000</v>
      </c>
      <c r="D7" s="82"/>
    </row>
    <row r="8" spans="1:4" ht="22.5" customHeight="1" x14ac:dyDescent="0.3">
      <c r="A8" s="19" t="s">
        <v>12</v>
      </c>
      <c r="B8" s="20">
        <v>10000</v>
      </c>
      <c r="C8" s="17">
        <f t="shared" si="0"/>
        <v>10000</v>
      </c>
      <c r="D8" s="82"/>
    </row>
    <row r="9" spans="1:4" ht="22.5" customHeight="1" x14ac:dyDescent="0.3">
      <c r="A9" s="18" t="s">
        <v>18</v>
      </c>
      <c r="B9" s="17">
        <v>10000</v>
      </c>
      <c r="C9" s="17">
        <f t="shared" si="0"/>
        <v>10000</v>
      </c>
      <c r="D9" s="82"/>
    </row>
    <row r="10" spans="1:4" ht="22.5" customHeight="1" x14ac:dyDescent="0.3">
      <c r="A10" s="18" t="s">
        <v>19</v>
      </c>
      <c r="B10" s="17">
        <v>5000</v>
      </c>
      <c r="C10" s="17">
        <f t="shared" si="0"/>
        <v>5000</v>
      </c>
      <c r="D10" s="82"/>
    </row>
    <row r="11" spans="1:4" ht="22.5" customHeight="1" x14ac:dyDescent="0.3">
      <c r="A11" s="18" t="s">
        <v>20</v>
      </c>
      <c r="B11" s="17">
        <v>10000</v>
      </c>
      <c r="C11" s="17">
        <f t="shared" si="0"/>
        <v>10000</v>
      </c>
      <c r="D11" s="82"/>
    </row>
    <row r="12" spans="1:4" ht="22.5" customHeight="1" x14ac:dyDescent="0.3">
      <c r="A12" s="18" t="s">
        <v>36</v>
      </c>
      <c r="B12" s="17">
        <v>2500</v>
      </c>
      <c r="C12" s="17">
        <f t="shared" si="0"/>
        <v>2500</v>
      </c>
      <c r="D12" s="83"/>
    </row>
    <row r="13" spans="1:4" ht="22.5" customHeight="1" x14ac:dyDescent="0.3">
      <c r="A13" s="18" t="s">
        <v>71</v>
      </c>
      <c r="B13" s="17">
        <v>10000</v>
      </c>
      <c r="C13" s="17">
        <f t="shared" si="0"/>
        <v>10000</v>
      </c>
      <c r="D13" s="81" t="s">
        <v>33</v>
      </c>
    </row>
    <row r="14" spans="1:4" ht="22.5" customHeight="1" x14ac:dyDescent="0.3">
      <c r="A14" s="19" t="s">
        <v>14</v>
      </c>
      <c r="B14" s="20">
        <v>20000</v>
      </c>
      <c r="C14" s="17">
        <f t="shared" si="0"/>
        <v>20000</v>
      </c>
      <c r="D14" s="82"/>
    </row>
    <row r="15" spans="1:4" ht="22.5" customHeight="1" x14ac:dyDescent="0.3">
      <c r="A15" s="19" t="s">
        <v>72</v>
      </c>
      <c r="B15" s="20">
        <v>15000</v>
      </c>
      <c r="C15" s="17">
        <f t="shared" si="0"/>
        <v>15000</v>
      </c>
      <c r="D15" s="82"/>
    </row>
    <row r="16" spans="1:4" ht="22.5" customHeight="1" x14ac:dyDescent="0.3">
      <c r="A16" s="18" t="s">
        <v>73</v>
      </c>
      <c r="B16" s="21">
        <v>10000</v>
      </c>
      <c r="C16" s="17">
        <f t="shared" si="0"/>
        <v>10000</v>
      </c>
      <c r="D16" s="82"/>
    </row>
    <row r="17" spans="1:4" ht="22.5" customHeight="1" x14ac:dyDescent="0.3">
      <c r="A17" s="18" t="s">
        <v>68</v>
      </c>
      <c r="B17" s="17">
        <v>10000</v>
      </c>
      <c r="C17" s="17">
        <f t="shared" si="0"/>
        <v>10000</v>
      </c>
      <c r="D17" s="82"/>
    </row>
    <row r="18" spans="1:4" ht="22.5" customHeight="1" x14ac:dyDescent="0.3">
      <c r="A18" s="19" t="s">
        <v>22</v>
      </c>
      <c r="B18" s="20">
        <v>25000</v>
      </c>
      <c r="C18" s="17">
        <f t="shared" si="0"/>
        <v>25000</v>
      </c>
      <c r="D18" s="82"/>
    </row>
    <row r="19" spans="1:4" ht="22.5" customHeight="1" x14ac:dyDescent="0.3">
      <c r="A19" s="18" t="s">
        <v>74</v>
      </c>
      <c r="B19" s="17">
        <v>15000</v>
      </c>
      <c r="C19" s="17">
        <f t="shared" si="0"/>
        <v>15000</v>
      </c>
      <c r="D19" s="82"/>
    </row>
    <row r="20" spans="1:4" ht="22.5" customHeight="1" x14ac:dyDescent="0.3">
      <c r="A20" s="19" t="s">
        <v>75</v>
      </c>
      <c r="B20" s="20">
        <v>10000</v>
      </c>
      <c r="C20" s="17">
        <f t="shared" si="0"/>
        <v>10000</v>
      </c>
      <c r="D20" s="82"/>
    </row>
    <row r="21" spans="1:4" ht="22.5" customHeight="1" x14ac:dyDescent="0.3">
      <c r="A21" s="18" t="s">
        <v>6</v>
      </c>
      <c r="B21" s="17">
        <v>20000</v>
      </c>
      <c r="C21" s="17">
        <f t="shared" si="0"/>
        <v>20000</v>
      </c>
      <c r="D21" s="82"/>
    </row>
    <row r="22" spans="1:4" ht="22.5" customHeight="1" x14ac:dyDescent="0.3">
      <c r="A22" s="18" t="s">
        <v>76</v>
      </c>
      <c r="B22" s="17">
        <v>10000</v>
      </c>
      <c r="C22" s="17">
        <f t="shared" si="0"/>
        <v>10000</v>
      </c>
      <c r="D22" s="82"/>
    </row>
    <row r="23" spans="1:4" ht="22.5" customHeight="1" x14ac:dyDescent="0.3">
      <c r="A23" s="18" t="s">
        <v>16</v>
      </c>
      <c r="B23" s="17">
        <v>10000</v>
      </c>
      <c r="C23" s="17">
        <f t="shared" si="0"/>
        <v>10000</v>
      </c>
      <c r="D23" s="82"/>
    </row>
    <row r="24" spans="1:4" ht="22.5" customHeight="1" x14ac:dyDescent="0.3">
      <c r="A24" s="18" t="s">
        <v>45</v>
      </c>
      <c r="B24" s="17">
        <v>14000</v>
      </c>
      <c r="C24" s="17">
        <f t="shared" si="0"/>
        <v>14000</v>
      </c>
      <c r="D24" s="82"/>
    </row>
    <row r="25" spans="1:4" ht="22.5" customHeight="1" x14ac:dyDescent="0.3">
      <c r="A25" s="18" t="s">
        <v>38</v>
      </c>
      <c r="B25" s="21">
        <v>7000</v>
      </c>
      <c r="C25" s="17">
        <f t="shared" si="0"/>
        <v>7000</v>
      </c>
      <c r="D25" s="82"/>
    </row>
    <row r="26" spans="1:4" ht="22.5" customHeight="1" x14ac:dyDescent="0.3">
      <c r="A26" s="19" t="s">
        <v>37</v>
      </c>
      <c r="B26" s="22">
        <v>12000</v>
      </c>
      <c r="C26" s="17">
        <f t="shared" si="0"/>
        <v>12000</v>
      </c>
      <c r="D26" s="82"/>
    </row>
    <row r="27" spans="1:4" ht="22.5" customHeight="1" x14ac:dyDescent="0.3">
      <c r="A27" s="18" t="s">
        <v>77</v>
      </c>
      <c r="B27" s="17">
        <v>15000</v>
      </c>
      <c r="C27" s="17">
        <f t="shared" si="0"/>
        <v>15000</v>
      </c>
      <c r="D27" s="82"/>
    </row>
    <row r="28" spans="1:4" ht="22.5" customHeight="1" x14ac:dyDescent="0.3">
      <c r="A28" s="19" t="s">
        <v>8</v>
      </c>
      <c r="B28" s="20">
        <v>10000</v>
      </c>
      <c r="C28" s="17">
        <f t="shared" si="0"/>
        <v>10000</v>
      </c>
      <c r="D28" s="82"/>
    </row>
    <row r="29" spans="1:4" ht="22.5" customHeight="1" x14ac:dyDescent="0.3">
      <c r="A29" s="19" t="s">
        <v>7</v>
      </c>
      <c r="B29" s="20">
        <v>10000</v>
      </c>
      <c r="C29" s="17">
        <f t="shared" si="0"/>
        <v>10000</v>
      </c>
      <c r="D29" s="82"/>
    </row>
    <row r="30" spans="1:4" ht="22.5" customHeight="1" x14ac:dyDescent="0.3">
      <c r="A30" s="19" t="s">
        <v>78</v>
      </c>
      <c r="B30" s="20">
        <v>5500</v>
      </c>
      <c r="C30" s="17">
        <f t="shared" si="0"/>
        <v>5500</v>
      </c>
      <c r="D30" s="82"/>
    </row>
    <row r="31" spans="1:4" ht="22.5" customHeight="1" x14ac:dyDescent="0.3">
      <c r="A31" s="18" t="s">
        <v>10</v>
      </c>
      <c r="B31" s="17">
        <v>7000</v>
      </c>
      <c r="C31" s="17">
        <f t="shared" si="0"/>
        <v>7000</v>
      </c>
      <c r="D31" s="82"/>
    </row>
    <row r="32" spans="1:4" ht="22.5" customHeight="1" x14ac:dyDescent="0.3">
      <c r="A32" s="18" t="s">
        <v>21</v>
      </c>
      <c r="B32" s="17">
        <v>6000</v>
      </c>
      <c r="C32" s="17">
        <f t="shared" si="0"/>
        <v>6000</v>
      </c>
      <c r="D32" s="82"/>
    </row>
    <row r="33" spans="1:4" ht="22.5" customHeight="1" x14ac:dyDescent="0.3">
      <c r="A33" s="18" t="s">
        <v>15</v>
      </c>
      <c r="B33" s="17">
        <v>10000</v>
      </c>
      <c r="C33" s="17">
        <f t="shared" si="0"/>
        <v>10000</v>
      </c>
      <c r="D33" s="82"/>
    </row>
    <row r="34" spans="1:4" ht="22.5" customHeight="1" x14ac:dyDescent="0.3">
      <c r="A34" s="18" t="s">
        <v>5</v>
      </c>
      <c r="B34" s="17">
        <v>5500</v>
      </c>
      <c r="C34" s="17">
        <f t="shared" si="0"/>
        <v>5500</v>
      </c>
      <c r="D34" s="82"/>
    </row>
    <row r="35" spans="1:4" ht="22.5" customHeight="1" x14ac:dyDescent="0.3">
      <c r="A35" s="18" t="s">
        <v>4</v>
      </c>
      <c r="B35" s="17">
        <v>2500</v>
      </c>
      <c r="C35" s="17">
        <f t="shared" si="0"/>
        <v>2500</v>
      </c>
      <c r="D35" s="82"/>
    </row>
    <row r="36" spans="1:4" ht="22.5" customHeight="1" x14ac:dyDescent="0.3">
      <c r="A36" s="18" t="s">
        <v>79</v>
      </c>
      <c r="B36" s="17">
        <v>1000</v>
      </c>
      <c r="C36" s="17">
        <f t="shared" si="0"/>
        <v>1000</v>
      </c>
      <c r="D36" s="83"/>
    </row>
    <row r="37" spans="1:4" ht="24" customHeight="1" x14ac:dyDescent="0.3">
      <c r="A37" s="23" t="s">
        <v>1</v>
      </c>
      <c r="B37" s="24">
        <f>SUM(B5:B36)</f>
        <v>350000</v>
      </c>
      <c r="C37" s="31">
        <f>SUM(C5:C36)</f>
        <v>350000</v>
      </c>
      <c r="D37" s="24"/>
    </row>
  </sheetData>
  <mergeCells count="6">
    <mergeCell ref="A2:D2"/>
    <mergeCell ref="A3:A4"/>
    <mergeCell ref="D3:D4"/>
    <mergeCell ref="D5:D12"/>
    <mergeCell ref="D13:D36"/>
    <mergeCell ref="C3:C4"/>
  </mergeCells>
  <printOptions horizontalCentered="1" verticalCentered="1"/>
  <pageMargins left="0" right="0" top="0" bottom="0" header="0" footer="0"/>
  <pageSetup paperSize="9" scale="94" orientation="portrait" r:id="rId1"/>
  <rowBreaks count="1" manualBreakCount="1">
    <brk id="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8"/>
  <sheetViews>
    <sheetView workbookViewId="0">
      <selection activeCell="A20" sqref="A20"/>
    </sheetView>
  </sheetViews>
  <sheetFormatPr defaultRowHeight="15" x14ac:dyDescent="0.25"/>
  <cols>
    <col min="1" max="1" width="28" style="1" bestFit="1" customWidth="1"/>
    <col min="2" max="2" width="28.7109375" style="1" bestFit="1" customWidth="1"/>
    <col min="3" max="3" width="19.28515625" style="1" customWidth="1"/>
    <col min="4" max="4" width="9.140625" style="1"/>
    <col min="5" max="5" width="14.7109375" style="1" bestFit="1" customWidth="1"/>
    <col min="6" max="6" width="20.5703125" style="1" bestFit="1" customWidth="1"/>
    <col min="7" max="7" width="15.42578125" style="1" customWidth="1"/>
    <col min="8" max="16384" width="9.140625" style="1"/>
  </cols>
  <sheetData>
    <row r="1" spans="1:7" ht="18.75" x14ac:dyDescent="0.3">
      <c r="G1" s="2" t="s">
        <v>41</v>
      </c>
    </row>
    <row r="2" spans="1:7" ht="27.75" customHeight="1" x14ac:dyDescent="0.25">
      <c r="A2" s="71" t="s">
        <v>80</v>
      </c>
      <c r="B2" s="71"/>
      <c r="C2" s="71"/>
      <c r="D2" s="71"/>
      <c r="E2" s="71"/>
      <c r="F2" s="71"/>
      <c r="G2" s="71"/>
    </row>
    <row r="3" spans="1:7" ht="31.5" x14ac:dyDescent="0.25">
      <c r="A3" s="8" t="s">
        <v>43</v>
      </c>
      <c r="B3" s="8" t="s">
        <v>39</v>
      </c>
      <c r="C3" s="8" t="s">
        <v>23</v>
      </c>
      <c r="D3" s="8" t="s">
        <v>40</v>
      </c>
      <c r="E3" s="8" t="s">
        <v>0</v>
      </c>
      <c r="F3" s="8" t="s">
        <v>44</v>
      </c>
      <c r="G3" s="8" t="s">
        <v>31</v>
      </c>
    </row>
    <row r="4" spans="1:7" ht="24.75" customHeight="1" x14ac:dyDescent="0.25">
      <c r="A4" s="13" t="s">
        <v>4</v>
      </c>
      <c r="B4" s="9" t="s">
        <v>59</v>
      </c>
      <c r="C4" s="9" t="s">
        <v>60</v>
      </c>
      <c r="D4" s="9">
        <v>2020</v>
      </c>
      <c r="E4" s="9" t="s">
        <v>67</v>
      </c>
      <c r="F4" s="10">
        <v>1200</v>
      </c>
      <c r="G4" s="88" t="s">
        <v>46</v>
      </c>
    </row>
    <row r="5" spans="1:7" ht="24.75" customHeight="1" x14ac:dyDescent="0.25">
      <c r="A5" s="13" t="s">
        <v>68</v>
      </c>
      <c r="B5" s="9" t="s">
        <v>61</v>
      </c>
      <c r="C5" s="9" t="s">
        <v>62</v>
      </c>
      <c r="D5" s="9">
        <v>2020</v>
      </c>
      <c r="E5" s="9" t="s">
        <v>67</v>
      </c>
      <c r="F5" s="10">
        <v>8860</v>
      </c>
      <c r="G5" s="89"/>
    </row>
    <row r="6" spans="1:7" ht="24.75" customHeight="1" x14ac:dyDescent="0.25">
      <c r="A6" s="86" t="s">
        <v>14</v>
      </c>
      <c r="B6" s="9" t="s">
        <v>63</v>
      </c>
      <c r="C6" s="9" t="s">
        <v>64</v>
      </c>
      <c r="D6" s="9">
        <v>2020</v>
      </c>
      <c r="E6" s="9" t="s">
        <v>67</v>
      </c>
      <c r="F6" s="10">
        <v>26000</v>
      </c>
      <c r="G6" s="89"/>
    </row>
    <row r="7" spans="1:7" ht="24.75" customHeight="1" x14ac:dyDescent="0.25">
      <c r="A7" s="87"/>
      <c r="B7" s="9" t="s">
        <v>65</v>
      </c>
      <c r="C7" s="9" t="s">
        <v>66</v>
      </c>
      <c r="D7" s="9">
        <v>2020</v>
      </c>
      <c r="E7" s="9" t="s">
        <v>67</v>
      </c>
      <c r="F7" s="10">
        <v>4300</v>
      </c>
      <c r="G7" s="90"/>
    </row>
    <row r="8" spans="1:7" ht="24.75" customHeight="1" x14ac:dyDescent="0.25">
      <c r="A8" s="75" t="s">
        <v>2</v>
      </c>
      <c r="B8" s="76"/>
      <c r="C8" s="76"/>
      <c r="D8" s="76"/>
      <c r="E8" s="77"/>
      <c r="F8" s="11">
        <f>SUM(F4:F7)</f>
        <v>40360</v>
      </c>
      <c r="G8" s="12"/>
    </row>
  </sheetData>
  <mergeCells count="4">
    <mergeCell ref="A2:G2"/>
    <mergeCell ref="A8:E8"/>
    <mergeCell ref="A6:A7"/>
    <mergeCell ref="G4:G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14"/>
  <sheetViews>
    <sheetView zoomScale="70" zoomScaleNormal="70" workbookViewId="0">
      <selection activeCell="H10" sqref="H10"/>
    </sheetView>
  </sheetViews>
  <sheetFormatPr defaultRowHeight="15" x14ac:dyDescent="0.25"/>
  <cols>
    <col min="1" max="1" width="50.28515625" customWidth="1"/>
    <col min="2" max="2" width="44.140625" customWidth="1"/>
    <col min="3" max="3" width="42.140625" bestFit="1" customWidth="1"/>
    <col min="4" max="4" width="24.7109375" customWidth="1"/>
    <col min="5" max="5" width="22.85546875" customWidth="1"/>
    <col min="7" max="7" width="15.85546875" customWidth="1"/>
  </cols>
  <sheetData>
    <row r="1" spans="1:5" ht="18.75" x14ac:dyDescent="0.3">
      <c r="E1" s="2" t="s">
        <v>34</v>
      </c>
    </row>
    <row r="2" spans="1:5" ht="45.75" customHeight="1" x14ac:dyDescent="0.25">
      <c r="A2" s="94" t="s">
        <v>81</v>
      </c>
      <c r="B2" s="95"/>
      <c r="C2" s="95"/>
      <c r="D2" s="95"/>
      <c r="E2" s="96"/>
    </row>
    <row r="3" spans="1:5" ht="100.5" customHeight="1" x14ac:dyDescent="0.25">
      <c r="A3" s="97" t="s">
        <v>3</v>
      </c>
      <c r="B3" s="25" t="s">
        <v>86</v>
      </c>
      <c r="C3" s="26" t="s">
        <v>82</v>
      </c>
      <c r="D3" s="100" t="s">
        <v>2</v>
      </c>
      <c r="E3" s="100" t="s">
        <v>31</v>
      </c>
    </row>
    <row r="4" spans="1:5" ht="44.25" customHeight="1" x14ac:dyDescent="0.3">
      <c r="A4" s="98"/>
      <c r="B4" s="103" t="s">
        <v>83</v>
      </c>
      <c r="C4" s="104"/>
      <c r="D4" s="101"/>
      <c r="E4" s="101"/>
    </row>
    <row r="5" spans="1:5" ht="26.25" customHeight="1" x14ac:dyDescent="0.25">
      <c r="A5" s="99"/>
      <c r="B5" s="105" t="s">
        <v>84</v>
      </c>
      <c r="C5" s="106"/>
      <c r="D5" s="102"/>
      <c r="E5" s="102"/>
    </row>
    <row r="6" spans="1:5" ht="31.5" customHeight="1" x14ac:dyDescent="0.25">
      <c r="A6" s="29" t="s">
        <v>20</v>
      </c>
      <c r="B6" s="5">
        <v>10600</v>
      </c>
      <c r="C6" s="30">
        <v>2000</v>
      </c>
      <c r="D6" s="27">
        <f>SUM(B6:C6)</f>
        <v>12600</v>
      </c>
      <c r="E6" s="91" t="s">
        <v>32</v>
      </c>
    </row>
    <row r="7" spans="1:5" ht="31.5" customHeight="1" x14ac:dyDescent="0.25">
      <c r="A7" s="29" t="s">
        <v>12</v>
      </c>
      <c r="B7" s="5">
        <v>53500</v>
      </c>
      <c r="C7" s="30">
        <v>4000</v>
      </c>
      <c r="D7" s="27">
        <f t="shared" ref="D7:D13" si="0">SUM(B7:C7)</f>
        <v>57500</v>
      </c>
      <c r="E7" s="92"/>
    </row>
    <row r="8" spans="1:5" ht="31.5" customHeight="1" x14ac:dyDescent="0.25">
      <c r="A8" s="29" t="s">
        <v>11</v>
      </c>
      <c r="B8" s="5">
        <v>28000</v>
      </c>
      <c r="C8" s="30">
        <v>2500</v>
      </c>
      <c r="D8" s="27">
        <f t="shared" si="0"/>
        <v>30500</v>
      </c>
      <c r="E8" s="92"/>
    </row>
    <row r="9" spans="1:5" ht="31.5" customHeight="1" x14ac:dyDescent="0.25">
      <c r="A9" s="29" t="s">
        <v>17</v>
      </c>
      <c r="B9" s="5">
        <v>9500</v>
      </c>
      <c r="C9" s="30">
        <v>2000</v>
      </c>
      <c r="D9" s="27">
        <f t="shared" si="0"/>
        <v>11500</v>
      </c>
      <c r="E9" s="92"/>
    </row>
    <row r="10" spans="1:5" ht="31.5" customHeight="1" x14ac:dyDescent="0.25">
      <c r="A10" s="29" t="s">
        <v>13</v>
      </c>
      <c r="B10" s="5">
        <v>48500</v>
      </c>
      <c r="C10" s="30">
        <v>5000</v>
      </c>
      <c r="D10" s="27">
        <f t="shared" si="0"/>
        <v>53500</v>
      </c>
      <c r="E10" s="92"/>
    </row>
    <row r="11" spans="1:5" ht="31.5" customHeight="1" x14ac:dyDescent="0.25">
      <c r="A11" s="29" t="s">
        <v>18</v>
      </c>
      <c r="B11" s="5">
        <v>21000</v>
      </c>
      <c r="C11" s="30">
        <v>2000</v>
      </c>
      <c r="D11" s="27">
        <f t="shared" si="0"/>
        <v>23000</v>
      </c>
      <c r="E11" s="92"/>
    </row>
    <row r="12" spans="1:5" ht="31.5" customHeight="1" x14ac:dyDescent="0.25">
      <c r="A12" s="29" t="s">
        <v>19</v>
      </c>
      <c r="B12" s="5">
        <v>16000</v>
      </c>
      <c r="C12" s="30">
        <v>2500</v>
      </c>
      <c r="D12" s="27">
        <f t="shared" si="0"/>
        <v>18500</v>
      </c>
      <c r="E12" s="92"/>
    </row>
    <row r="13" spans="1:5" ht="31.5" customHeight="1" x14ac:dyDescent="0.25">
      <c r="A13" s="29" t="s">
        <v>4</v>
      </c>
      <c r="B13" s="5">
        <v>218</v>
      </c>
      <c r="C13" s="30"/>
      <c r="D13" s="27">
        <f t="shared" si="0"/>
        <v>218</v>
      </c>
      <c r="E13" s="93"/>
    </row>
    <row r="14" spans="1:5" ht="30.6" customHeight="1" x14ac:dyDescent="0.3">
      <c r="A14" s="3" t="s">
        <v>2</v>
      </c>
      <c r="B14" s="4">
        <f>SUM(B6:B13)</f>
        <v>187318</v>
      </c>
      <c r="C14" s="4">
        <f>SUM(C6:C13)</f>
        <v>20000</v>
      </c>
      <c r="D14" s="4">
        <f>SUM(D6:D13)</f>
        <v>207318</v>
      </c>
      <c r="E14" s="28"/>
    </row>
  </sheetData>
  <mergeCells count="7">
    <mergeCell ref="E6:E13"/>
    <mergeCell ref="A2:E2"/>
    <mergeCell ref="A3:A5"/>
    <mergeCell ref="D3:D5"/>
    <mergeCell ref="E3:E5"/>
    <mergeCell ref="B4:C4"/>
    <mergeCell ref="B5:C5"/>
  </mergeCells>
  <printOptions horizontalCentered="1"/>
  <pageMargins left="0" right="0" top="0.94488188976377963" bottom="0" header="0.51181102362204722" footer="0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zoomScaleNormal="100" workbookViewId="0">
      <selection activeCell="I24" sqref="I24"/>
    </sheetView>
  </sheetViews>
  <sheetFormatPr defaultRowHeight="15.75" x14ac:dyDescent="0.25"/>
  <cols>
    <col min="1" max="1" width="25.42578125" style="34" customWidth="1"/>
    <col min="2" max="2" width="18.7109375" style="34" customWidth="1"/>
    <col min="3" max="3" width="17.28515625" style="34" customWidth="1"/>
    <col min="4" max="4" width="17" style="34" customWidth="1"/>
    <col min="5" max="5" width="25.7109375" style="34" customWidth="1"/>
    <col min="6" max="6" width="15.85546875" style="34" customWidth="1"/>
    <col min="7" max="7" width="14.85546875" style="34" customWidth="1"/>
    <col min="8" max="8" width="14.7109375" style="34" customWidth="1"/>
    <col min="9" max="9" width="15.85546875" style="34" customWidth="1"/>
    <col min="10" max="10" width="14.28515625" style="34" customWidth="1"/>
    <col min="11" max="11" width="15" style="34" customWidth="1"/>
    <col min="12" max="12" width="14" style="34" customWidth="1"/>
    <col min="13" max="13" width="13" style="34" customWidth="1"/>
    <col min="14" max="14" width="14.28515625" style="34" customWidth="1"/>
    <col min="15" max="15" width="14.5703125" style="34" customWidth="1"/>
    <col min="16" max="16" width="14" style="34" customWidth="1"/>
    <col min="17" max="17" width="11.5703125" style="34" customWidth="1"/>
    <col min="18" max="18" width="10.7109375" style="34" customWidth="1"/>
    <col min="19" max="19" width="13.85546875" style="34" customWidth="1"/>
    <col min="20" max="22" width="13.140625" style="34" customWidth="1"/>
    <col min="23" max="23" width="14.28515625" style="34" customWidth="1"/>
    <col min="24" max="24" width="13.7109375" style="34" customWidth="1"/>
    <col min="25" max="25" width="12" style="34" customWidth="1"/>
    <col min="26" max="26" width="13" style="34" customWidth="1"/>
    <col min="27" max="16384" width="9.140625" style="34"/>
  </cols>
  <sheetData>
    <row r="1" spans="1:26" x14ac:dyDescent="0.25">
      <c r="O1" s="70" t="s">
        <v>150</v>
      </c>
    </row>
    <row r="2" spans="1:26" ht="20.25" x14ac:dyDescent="0.25">
      <c r="A2" s="143" t="s">
        <v>87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26" ht="31.5" x14ac:dyDescent="0.25">
      <c r="A3" s="144" t="s">
        <v>43</v>
      </c>
      <c r="B3" s="35" t="s">
        <v>88</v>
      </c>
      <c r="C3" s="144" t="s">
        <v>89</v>
      </c>
      <c r="D3" s="145" t="s">
        <v>90</v>
      </c>
      <c r="E3" s="145"/>
      <c r="F3" s="145"/>
      <c r="G3" s="145"/>
      <c r="H3" s="144" t="s">
        <v>91</v>
      </c>
      <c r="I3" s="146" t="s">
        <v>92</v>
      </c>
      <c r="J3" s="147"/>
      <c r="K3" s="147"/>
      <c r="L3" s="148"/>
      <c r="M3" s="144" t="s">
        <v>93</v>
      </c>
      <c r="N3" s="144" t="s">
        <v>94</v>
      </c>
      <c r="O3" s="121" t="s">
        <v>31</v>
      </c>
    </row>
    <row r="4" spans="1:26" ht="47.25" x14ac:dyDescent="0.25">
      <c r="A4" s="144"/>
      <c r="B4" s="36" t="s">
        <v>95</v>
      </c>
      <c r="C4" s="144"/>
      <c r="D4" s="35" t="s">
        <v>96</v>
      </c>
      <c r="E4" s="35" t="s">
        <v>97</v>
      </c>
      <c r="F4" s="35" t="s">
        <v>98</v>
      </c>
      <c r="G4" s="37" t="s">
        <v>99</v>
      </c>
      <c r="H4" s="144"/>
      <c r="I4" s="35" t="s">
        <v>100</v>
      </c>
      <c r="J4" s="35" t="s">
        <v>101</v>
      </c>
      <c r="K4" s="35" t="s">
        <v>102</v>
      </c>
      <c r="L4" s="35" t="s">
        <v>103</v>
      </c>
      <c r="M4" s="144"/>
      <c r="N4" s="144"/>
      <c r="O4" s="121"/>
    </row>
    <row r="5" spans="1:26" x14ac:dyDescent="0.25">
      <c r="A5" s="38" t="s">
        <v>104</v>
      </c>
      <c r="B5" s="39"/>
      <c r="C5" s="40">
        <f>B5</f>
        <v>0</v>
      </c>
      <c r="D5" s="41"/>
      <c r="E5" s="41"/>
      <c r="F5" s="41"/>
      <c r="G5" s="41"/>
      <c r="H5" s="42">
        <f>D5+E5+F5+G5</f>
        <v>0</v>
      </c>
      <c r="I5" s="43">
        <v>109</v>
      </c>
      <c r="J5" s="41">
        <v>2597</v>
      </c>
      <c r="K5" s="41"/>
      <c r="L5" s="41"/>
      <c r="M5" s="42">
        <f t="shared" ref="M5:M12" si="0">SUM(I5:L5)</f>
        <v>2706</v>
      </c>
      <c r="N5" s="42">
        <f t="shared" ref="N5:N12" si="1">SUM(M5,H5,C5)</f>
        <v>2706</v>
      </c>
      <c r="O5" s="134" t="s">
        <v>105</v>
      </c>
    </row>
    <row r="6" spans="1:26" x14ac:dyDescent="0.25">
      <c r="A6" s="38" t="s">
        <v>106</v>
      </c>
      <c r="B6" s="39"/>
      <c r="C6" s="40">
        <f t="shared" ref="C6:C12" si="2">B6</f>
        <v>0</v>
      </c>
      <c r="D6" s="44">
        <v>250</v>
      </c>
      <c r="E6" s="44"/>
      <c r="F6" s="44"/>
      <c r="G6" s="44">
        <v>1250</v>
      </c>
      <c r="H6" s="42">
        <f t="shared" ref="H6:H12" si="3">D6+E6+F6+G6</f>
        <v>1500</v>
      </c>
      <c r="I6" s="44"/>
      <c r="J6" s="44"/>
      <c r="K6" s="44"/>
      <c r="L6" s="44"/>
      <c r="M6" s="42">
        <f t="shared" si="0"/>
        <v>0</v>
      </c>
      <c r="N6" s="42">
        <f t="shared" si="1"/>
        <v>1500</v>
      </c>
      <c r="O6" s="134"/>
    </row>
    <row r="7" spans="1:26" x14ac:dyDescent="0.25">
      <c r="A7" s="38" t="s">
        <v>13</v>
      </c>
      <c r="B7" s="39"/>
      <c r="C7" s="40">
        <f t="shared" si="2"/>
        <v>0</v>
      </c>
      <c r="D7" s="44"/>
      <c r="E7" s="44"/>
      <c r="F7" s="44"/>
      <c r="G7" s="44"/>
      <c r="H7" s="42">
        <f t="shared" si="3"/>
        <v>0</v>
      </c>
      <c r="I7" s="44"/>
      <c r="J7" s="44"/>
      <c r="K7" s="44"/>
      <c r="L7" s="44">
        <v>922</v>
      </c>
      <c r="M7" s="42">
        <f t="shared" si="0"/>
        <v>922</v>
      </c>
      <c r="N7" s="42">
        <f t="shared" si="1"/>
        <v>922</v>
      </c>
      <c r="O7" s="134"/>
    </row>
    <row r="8" spans="1:26" x14ac:dyDescent="0.25">
      <c r="A8" s="38" t="s">
        <v>107</v>
      </c>
      <c r="B8" s="39"/>
      <c r="C8" s="40">
        <f t="shared" si="2"/>
        <v>0</v>
      </c>
      <c r="D8" s="45"/>
      <c r="E8" s="45"/>
      <c r="F8" s="45"/>
      <c r="G8" s="45"/>
      <c r="H8" s="42">
        <f t="shared" si="3"/>
        <v>0</v>
      </c>
      <c r="I8" s="45"/>
      <c r="J8" s="45"/>
      <c r="K8" s="45">
        <v>594</v>
      </c>
      <c r="L8" s="45"/>
      <c r="M8" s="42">
        <f t="shared" si="0"/>
        <v>594</v>
      </c>
      <c r="N8" s="42">
        <f t="shared" si="1"/>
        <v>594</v>
      </c>
      <c r="O8" s="134"/>
    </row>
    <row r="9" spans="1:26" x14ac:dyDescent="0.25">
      <c r="A9" s="38" t="s">
        <v>16</v>
      </c>
      <c r="B9" s="39"/>
      <c r="C9" s="40">
        <f t="shared" si="2"/>
        <v>0</v>
      </c>
      <c r="D9" s="45">
        <v>694</v>
      </c>
      <c r="E9" s="45"/>
      <c r="F9" s="45"/>
      <c r="G9" s="45"/>
      <c r="H9" s="42">
        <f t="shared" si="3"/>
        <v>694</v>
      </c>
      <c r="I9" s="45"/>
      <c r="J9" s="45"/>
      <c r="K9" s="45"/>
      <c r="L9" s="45"/>
      <c r="M9" s="42">
        <f t="shared" si="0"/>
        <v>0</v>
      </c>
      <c r="N9" s="42">
        <f t="shared" si="1"/>
        <v>694</v>
      </c>
      <c r="O9" s="134"/>
    </row>
    <row r="10" spans="1:26" x14ac:dyDescent="0.25">
      <c r="A10" s="38" t="s">
        <v>108</v>
      </c>
      <c r="B10" s="39"/>
      <c r="C10" s="40">
        <f t="shared" si="2"/>
        <v>0</v>
      </c>
      <c r="D10" s="44">
        <v>27</v>
      </c>
      <c r="E10" s="44"/>
      <c r="F10" s="44"/>
      <c r="G10" s="44"/>
      <c r="H10" s="42">
        <f t="shared" si="3"/>
        <v>27</v>
      </c>
      <c r="I10" s="44"/>
      <c r="J10" s="44"/>
      <c r="K10" s="44"/>
      <c r="L10" s="44"/>
      <c r="M10" s="42">
        <f t="shared" si="0"/>
        <v>0</v>
      </c>
      <c r="N10" s="42">
        <f t="shared" si="1"/>
        <v>27</v>
      </c>
      <c r="O10" s="134"/>
    </row>
    <row r="11" spans="1:26" x14ac:dyDescent="0.25">
      <c r="A11" s="38" t="s">
        <v>79</v>
      </c>
      <c r="B11" s="39"/>
      <c r="C11" s="40">
        <f t="shared" si="2"/>
        <v>0</v>
      </c>
      <c r="D11" s="44">
        <v>121</v>
      </c>
      <c r="E11" s="44">
        <v>33</v>
      </c>
      <c r="F11" s="44"/>
      <c r="G11" s="44"/>
      <c r="H11" s="42">
        <f t="shared" si="3"/>
        <v>154</v>
      </c>
      <c r="I11" s="42"/>
      <c r="J11" s="42"/>
      <c r="K11" s="42"/>
      <c r="L11" s="42"/>
      <c r="M11" s="42">
        <f t="shared" si="0"/>
        <v>0</v>
      </c>
      <c r="N11" s="42">
        <f t="shared" si="1"/>
        <v>154</v>
      </c>
      <c r="O11" s="134"/>
    </row>
    <row r="12" spans="1:26" x14ac:dyDescent="0.25">
      <c r="A12" s="38" t="s">
        <v>109</v>
      </c>
      <c r="B12" s="40">
        <v>566</v>
      </c>
      <c r="C12" s="40">
        <f t="shared" si="2"/>
        <v>566</v>
      </c>
      <c r="D12" s="44"/>
      <c r="E12" s="44"/>
      <c r="F12" s="44">
        <v>347</v>
      </c>
      <c r="G12" s="44"/>
      <c r="H12" s="42">
        <f t="shared" si="3"/>
        <v>347</v>
      </c>
      <c r="I12" s="42"/>
      <c r="J12" s="42"/>
      <c r="K12" s="42"/>
      <c r="L12" s="42"/>
      <c r="M12" s="42">
        <f t="shared" si="0"/>
        <v>0</v>
      </c>
      <c r="N12" s="42">
        <f t="shared" si="1"/>
        <v>913</v>
      </c>
      <c r="O12" s="134"/>
    </row>
    <row r="13" spans="1:26" x14ac:dyDescent="0.25">
      <c r="A13" s="46" t="s">
        <v>2</v>
      </c>
      <c r="B13" s="47">
        <f>SUM(B5:B12)</f>
        <v>566</v>
      </c>
      <c r="C13" s="47">
        <f t="shared" ref="C13:N13" si="4">SUM(C5:C12)</f>
        <v>566</v>
      </c>
      <c r="D13" s="47">
        <f t="shared" si="4"/>
        <v>1092</v>
      </c>
      <c r="E13" s="47">
        <f t="shared" si="4"/>
        <v>33</v>
      </c>
      <c r="F13" s="47">
        <f t="shared" si="4"/>
        <v>347</v>
      </c>
      <c r="G13" s="47">
        <f t="shared" si="4"/>
        <v>1250</v>
      </c>
      <c r="H13" s="47">
        <f t="shared" si="4"/>
        <v>2722</v>
      </c>
      <c r="I13" s="47">
        <f t="shared" si="4"/>
        <v>109</v>
      </c>
      <c r="J13" s="47">
        <f t="shared" si="4"/>
        <v>2597</v>
      </c>
      <c r="K13" s="47">
        <f t="shared" si="4"/>
        <v>594</v>
      </c>
      <c r="L13" s="47">
        <f t="shared" si="4"/>
        <v>922</v>
      </c>
      <c r="M13" s="47">
        <f>SUM(M5:M12)</f>
        <v>4222</v>
      </c>
      <c r="N13" s="47">
        <f t="shared" si="4"/>
        <v>7510</v>
      </c>
      <c r="O13" s="134"/>
    </row>
    <row r="15" spans="1:26" ht="15.75" customHeight="1" x14ac:dyDescent="0.25">
      <c r="A15" s="135" t="s">
        <v>110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28" t="s">
        <v>31</v>
      </c>
    </row>
    <row r="16" spans="1:26" ht="15.75" customHeight="1" x14ac:dyDescent="0.25">
      <c r="A16" s="128" t="s">
        <v>111</v>
      </c>
      <c r="B16" s="137" t="s">
        <v>112</v>
      </c>
      <c r="C16" s="137"/>
      <c r="D16" s="137"/>
      <c r="E16" s="137"/>
      <c r="F16" s="137"/>
      <c r="G16" s="128" t="s">
        <v>91</v>
      </c>
      <c r="H16" s="138" t="s">
        <v>92</v>
      </c>
      <c r="I16" s="139"/>
      <c r="J16" s="139"/>
      <c r="K16" s="139"/>
      <c r="L16" s="139"/>
      <c r="M16" s="139"/>
      <c r="N16" s="139"/>
      <c r="O16" s="128" t="s">
        <v>93</v>
      </c>
      <c r="P16" s="130" t="s">
        <v>113</v>
      </c>
      <c r="Q16" s="130"/>
      <c r="R16" s="130"/>
      <c r="S16" s="130"/>
      <c r="T16" s="130"/>
      <c r="U16" s="130"/>
      <c r="V16" s="130"/>
      <c r="W16" s="130"/>
      <c r="X16" s="140" t="s">
        <v>114</v>
      </c>
      <c r="Y16" s="128" t="s">
        <v>1</v>
      </c>
      <c r="Z16" s="129"/>
    </row>
    <row r="17" spans="1:26" s="48" customFormat="1" ht="15.75" customHeight="1" x14ac:dyDescent="0.25">
      <c r="A17" s="131"/>
      <c r="B17" s="122" t="s">
        <v>115</v>
      </c>
      <c r="C17" s="122" t="s">
        <v>116</v>
      </c>
      <c r="D17" s="122" t="s">
        <v>117</v>
      </c>
      <c r="E17" s="122" t="s">
        <v>118</v>
      </c>
      <c r="F17" s="122" t="s">
        <v>119</v>
      </c>
      <c r="G17" s="131"/>
      <c r="H17" s="130" t="s">
        <v>120</v>
      </c>
      <c r="I17" s="128" t="s">
        <v>117</v>
      </c>
      <c r="J17" s="126" t="s">
        <v>121</v>
      </c>
      <c r="K17" s="132" t="s">
        <v>122</v>
      </c>
      <c r="L17" s="126" t="s">
        <v>123</v>
      </c>
      <c r="M17" s="128" t="s">
        <v>124</v>
      </c>
      <c r="N17" s="130" t="s">
        <v>125</v>
      </c>
      <c r="O17" s="131"/>
      <c r="P17" s="130" t="s">
        <v>117</v>
      </c>
      <c r="Q17" s="128" t="s">
        <v>126</v>
      </c>
      <c r="R17" s="128" t="s">
        <v>122</v>
      </c>
      <c r="S17" s="130" t="s">
        <v>127</v>
      </c>
      <c r="T17" s="128" t="s">
        <v>128</v>
      </c>
      <c r="U17" s="130" t="s">
        <v>129</v>
      </c>
      <c r="V17" s="130" t="s">
        <v>123</v>
      </c>
      <c r="W17" s="130" t="s">
        <v>125</v>
      </c>
      <c r="X17" s="141"/>
      <c r="Y17" s="131"/>
      <c r="Z17" s="123" t="s">
        <v>105</v>
      </c>
    </row>
    <row r="18" spans="1:26" s="48" customFormat="1" ht="29.25" customHeight="1" x14ac:dyDescent="0.25">
      <c r="A18" s="129"/>
      <c r="B18" s="122"/>
      <c r="C18" s="122"/>
      <c r="D18" s="122"/>
      <c r="E18" s="122"/>
      <c r="F18" s="122"/>
      <c r="G18" s="129"/>
      <c r="H18" s="130"/>
      <c r="I18" s="129"/>
      <c r="J18" s="127"/>
      <c r="K18" s="133"/>
      <c r="L18" s="127"/>
      <c r="M18" s="129"/>
      <c r="N18" s="130"/>
      <c r="O18" s="129"/>
      <c r="P18" s="130"/>
      <c r="Q18" s="129"/>
      <c r="R18" s="129"/>
      <c r="S18" s="130"/>
      <c r="T18" s="129"/>
      <c r="U18" s="130"/>
      <c r="V18" s="130"/>
      <c r="W18" s="130"/>
      <c r="X18" s="142"/>
      <c r="Y18" s="129"/>
      <c r="Z18" s="124"/>
    </row>
    <row r="19" spans="1:26" x14ac:dyDescent="0.25">
      <c r="A19" s="49" t="s">
        <v>130</v>
      </c>
      <c r="B19" s="50">
        <v>2</v>
      </c>
      <c r="C19" s="50">
        <v>267</v>
      </c>
      <c r="D19" s="50">
        <v>1005</v>
      </c>
      <c r="E19" s="50">
        <v>780</v>
      </c>
      <c r="F19" s="50">
        <v>35</v>
      </c>
      <c r="G19" s="51">
        <f>SUM(B19:F19)</f>
        <v>2089</v>
      </c>
      <c r="H19" s="50">
        <v>468</v>
      </c>
      <c r="I19" s="50">
        <v>25</v>
      </c>
      <c r="J19" s="50">
        <v>280</v>
      </c>
      <c r="K19" s="50">
        <v>6</v>
      </c>
      <c r="L19" s="50">
        <v>33</v>
      </c>
      <c r="M19" s="50">
        <v>657</v>
      </c>
      <c r="N19" s="50">
        <v>40</v>
      </c>
      <c r="O19" s="51">
        <f>I19+J19+K19+L19+M19+N19+H19</f>
        <v>1509</v>
      </c>
      <c r="P19" s="51">
        <v>13</v>
      </c>
      <c r="Q19" s="51">
        <v>33</v>
      </c>
      <c r="R19" s="51">
        <v>17</v>
      </c>
      <c r="S19" s="51">
        <v>6</v>
      </c>
      <c r="T19" s="51">
        <v>58</v>
      </c>
      <c r="U19" s="51">
        <v>17</v>
      </c>
      <c r="V19" s="51">
        <v>39</v>
      </c>
      <c r="W19" s="51">
        <v>80</v>
      </c>
      <c r="X19" s="51">
        <f>SUM(P19:W19)</f>
        <v>263</v>
      </c>
      <c r="Y19" s="51">
        <f>G19+O19+X19</f>
        <v>3861</v>
      </c>
      <c r="Z19" s="124"/>
    </row>
    <row r="20" spans="1:26" x14ac:dyDescent="0.25">
      <c r="A20" s="49" t="s">
        <v>13</v>
      </c>
      <c r="B20" s="41"/>
      <c r="C20" s="41"/>
      <c r="D20" s="41"/>
      <c r="E20" s="50"/>
      <c r="F20" s="41"/>
      <c r="G20" s="51">
        <f>SUM(B20:F20)</f>
        <v>0</v>
      </c>
      <c r="H20" s="49"/>
      <c r="I20" s="49"/>
      <c r="J20" s="49"/>
      <c r="K20" s="49"/>
      <c r="L20" s="49"/>
      <c r="M20" s="49">
        <v>9</v>
      </c>
      <c r="N20" s="49"/>
      <c r="O20" s="51">
        <f>I20+J20+K20+L20+M20+N20+H20</f>
        <v>9</v>
      </c>
      <c r="P20" s="51"/>
      <c r="Q20" s="51"/>
      <c r="R20" s="51"/>
      <c r="S20" s="51"/>
      <c r="T20" s="51"/>
      <c r="U20" s="51"/>
      <c r="V20" s="51"/>
      <c r="W20" s="51"/>
      <c r="X20" s="51">
        <f>SUM(P20:W20)</f>
        <v>0</v>
      </c>
      <c r="Y20" s="51">
        <f>G20+O20+X20</f>
        <v>9</v>
      </c>
      <c r="Z20" s="124"/>
    </row>
    <row r="21" spans="1:26" x14ac:dyDescent="0.25">
      <c r="A21" s="52" t="s">
        <v>2</v>
      </c>
      <c r="B21" s="53">
        <f>SUM(B19:B20)</f>
        <v>2</v>
      </c>
      <c r="C21" s="53">
        <f t="shared" ref="C21:M21" si="5">SUM(C19:C20)</f>
        <v>267</v>
      </c>
      <c r="D21" s="53">
        <f t="shared" si="5"/>
        <v>1005</v>
      </c>
      <c r="E21" s="54">
        <f t="shared" si="5"/>
        <v>780</v>
      </c>
      <c r="F21" s="53">
        <f t="shared" si="5"/>
        <v>35</v>
      </c>
      <c r="G21" s="54">
        <f t="shared" si="5"/>
        <v>2089</v>
      </c>
      <c r="H21" s="53">
        <f t="shared" si="5"/>
        <v>468</v>
      </c>
      <c r="I21" s="53">
        <f t="shared" si="5"/>
        <v>25</v>
      </c>
      <c r="J21" s="53">
        <f t="shared" si="5"/>
        <v>280</v>
      </c>
      <c r="K21" s="53">
        <f t="shared" si="5"/>
        <v>6</v>
      </c>
      <c r="L21" s="53">
        <f t="shared" si="5"/>
        <v>33</v>
      </c>
      <c r="M21" s="53">
        <f t="shared" si="5"/>
        <v>666</v>
      </c>
      <c r="N21" s="53">
        <f>SUM(N19:N20)</f>
        <v>40</v>
      </c>
      <c r="O21" s="54">
        <f>SUM(O19:O20)</f>
        <v>1518</v>
      </c>
      <c r="P21" s="54">
        <f>SUM(P19:P20)</f>
        <v>13</v>
      </c>
      <c r="Q21" s="54">
        <f t="shared" ref="Q21:V21" si="6">SUM(Q19:Q20)</f>
        <v>33</v>
      </c>
      <c r="R21" s="54">
        <f t="shared" si="6"/>
        <v>17</v>
      </c>
      <c r="S21" s="54">
        <f t="shared" si="6"/>
        <v>6</v>
      </c>
      <c r="T21" s="54">
        <f t="shared" si="6"/>
        <v>58</v>
      </c>
      <c r="U21" s="54">
        <f t="shared" si="6"/>
        <v>17</v>
      </c>
      <c r="V21" s="54">
        <f t="shared" si="6"/>
        <v>39</v>
      </c>
      <c r="W21" s="54">
        <f>SUM(W19:W20)</f>
        <v>80</v>
      </c>
      <c r="X21" s="54">
        <f>SUM(X19:X20)</f>
        <v>263</v>
      </c>
      <c r="Y21" s="54">
        <f>SUM(Y19:Y20)</f>
        <v>3870</v>
      </c>
      <c r="Z21" s="125"/>
    </row>
    <row r="23" spans="1:26" x14ac:dyDescent="0.25">
      <c r="A23" s="55"/>
      <c r="B23" s="55"/>
      <c r="C23" s="55"/>
      <c r="D23" s="55"/>
      <c r="E23" s="55"/>
      <c r="F23" s="55"/>
      <c r="G23" s="55"/>
    </row>
    <row r="24" spans="1:26" ht="15.75" customHeight="1" x14ac:dyDescent="0.25">
      <c r="A24" s="115" t="s">
        <v>131</v>
      </c>
      <c r="B24" s="115"/>
      <c r="C24" s="115"/>
      <c r="D24" s="115"/>
      <c r="E24" s="115"/>
      <c r="F24" s="115"/>
      <c r="G24" s="115"/>
    </row>
    <row r="25" spans="1:26" ht="47.25" x14ac:dyDescent="0.25">
      <c r="A25" s="8" t="s">
        <v>111</v>
      </c>
      <c r="B25" s="8" t="s">
        <v>39</v>
      </c>
      <c r="C25" s="8" t="s">
        <v>23</v>
      </c>
      <c r="D25" s="8" t="s">
        <v>40</v>
      </c>
      <c r="E25" s="8" t="s">
        <v>0</v>
      </c>
      <c r="F25" s="8" t="s">
        <v>132</v>
      </c>
      <c r="G25" s="8" t="s">
        <v>31</v>
      </c>
    </row>
    <row r="26" spans="1:26" x14ac:dyDescent="0.25">
      <c r="A26" s="116" t="s">
        <v>21</v>
      </c>
      <c r="B26" s="116" t="s">
        <v>133</v>
      </c>
      <c r="C26" s="56" t="s">
        <v>134</v>
      </c>
      <c r="D26" s="117">
        <v>2020</v>
      </c>
      <c r="E26" s="57" t="s">
        <v>135</v>
      </c>
      <c r="F26" s="58">
        <v>1000000</v>
      </c>
      <c r="G26" s="118" t="s">
        <v>105</v>
      </c>
      <c r="H26" s="59"/>
      <c r="I26" s="60"/>
    </row>
    <row r="27" spans="1:26" x14ac:dyDescent="0.25">
      <c r="A27" s="116"/>
      <c r="B27" s="116"/>
      <c r="C27" s="56" t="s">
        <v>136</v>
      </c>
      <c r="D27" s="117"/>
      <c r="E27" s="57" t="s">
        <v>137</v>
      </c>
      <c r="F27" s="58">
        <v>42920</v>
      </c>
      <c r="G27" s="119"/>
      <c r="H27" s="59"/>
      <c r="I27" s="60"/>
    </row>
    <row r="28" spans="1:26" x14ac:dyDescent="0.25">
      <c r="A28" s="116"/>
      <c r="B28" s="116"/>
      <c r="C28" s="56" t="s">
        <v>138</v>
      </c>
      <c r="D28" s="117"/>
      <c r="E28" s="57" t="s">
        <v>139</v>
      </c>
      <c r="F28" s="58">
        <v>42700</v>
      </c>
      <c r="G28" s="119"/>
      <c r="H28" s="59"/>
      <c r="I28" s="60"/>
    </row>
    <row r="29" spans="1:26" x14ac:dyDescent="0.25">
      <c r="A29" s="116"/>
      <c r="B29" s="116"/>
      <c r="C29" s="56" t="s">
        <v>140</v>
      </c>
      <c r="D29" s="117"/>
      <c r="E29" s="57" t="s">
        <v>141</v>
      </c>
      <c r="F29" s="58">
        <v>40750</v>
      </c>
      <c r="G29" s="119"/>
      <c r="H29" s="59"/>
      <c r="I29" s="60"/>
    </row>
    <row r="30" spans="1:26" x14ac:dyDescent="0.25">
      <c r="A30" s="116"/>
      <c r="B30" s="116"/>
      <c r="C30" s="56" t="s">
        <v>142</v>
      </c>
      <c r="D30" s="117"/>
      <c r="E30" s="57" t="s">
        <v>143</v>
      </c>
      <c r="F30" s="58">
        <v>420</v>
      </c>
      <c r="G30" s="119"/>
      <c r="H30" s="59"/>
      <c r="I30" s="60"/>
    </row>
    <row r="31" spans="1:26" x14ac:dyDescent="0.25">
      <c r="A31" s="121" t="s">
        <v>2</v>
      </c>
      <c r="B31" s="121"/>
      <c r="C31" s="121"/>
      <c r="D31" s="121"/>
      <c r="E31" s="121"/>
      <c r="F31" s="61">
        <f>SUM(F26:F30)</f>
        <v>1126790</v>
      </c>
      <c r="G31" s="120"/>
      <c r="I31" s="60"/>
      <c r="J31" s="62"/>
    </row>
    <row r="34" spans="1:5" ht="46.5" customHeight="1" x14ac:dyDescent="0.25">
      <c r="A34" s="108" t="s">
        <v>144</v>
      </c>
      <c r="B34" s="109"/>
      <c r="C34" s="109"/>
      <c r="D34" s="109"/>
      <c r="E34" s="109"/>
    </row>
    <row r="35" spans="1:5" ht="27.75" customHeight="1" x14ac:dyDescent="0.25">
      <c r="A35" s="107" t="s">
        <v>145</v>
      </c>
      <c r="B35" s="107"/>
      <c r="C35" s="107"/>
      <c r="D35" s="107"/>
      <c r="E35" s="107"/>
    </row>
    <row r="36" spans="1:5" x14ac:dyDescent="0.25">
      <c r="A36" s="63" t="s">
        <v>111</v>
      </c>
      <c r="B36" s="63" t="s">
        <v>146</v>
      </c>
      <c r="C36" s="63" t="s">
        <v>147</v>
      </c>
      <c r="D36" s="63" t="s">
        <v>148</v>
      </c>
      <c r="E36" s="63" t="s">
        <v>31</v>
      </c>
    </row>
    <row r="37" spans="1:5" ht="23.25" customHeight="1" x14ac:dyDescent="0.25">
      <c r="A37" s="110" t="s">
        <v>11</v>
      </c>
      <c r="B37" s="64">
        <v>3291</v>
      </c>
      <c r="C37" s="110">
        <v>2020</v>
      </c>
      <c r="D37" s="65">
        <v>200</v>
      </c>
      <c r="E37" s="111" t="s">
        <v>105</v>
      </c>
    </row>
    <row r="38" spans="1:5" ht="23.25" customHeight="1" x14ac:dyDescent="0.25">
      <c r="A38" s="110"/>
      <c r="B38" s="64">
        <v>3292</v>
      </c>
      <c r="C38" s="110"/>
      <c r="D38" s="65">
        <v>3451</v>
      </c>
      <c r="E38" s="112"/>
    </row>
    <row r="39" spans="1:5" ht="23.25" customHeight="1" x14ac:dyDescent="0.25">
      <c r="A39" s="110"/>
      <c r="B39" s="64">
        <v>3293</v>
      </c>
      <c r="C39" s="110"/>
      <c r="D39" s="65">
        <v>2349</v>
      </c>
      <c r="E39" s="112"/>
    </row>
    <row r="40" spans="1:5" ht="23.25" customHeight="1" x14ac:dyDescent="0.25">
      <c r="A40" s="114" t="s">
        <v>2</v>
      </c>
      <c r="B40" s="114"/>
      <c r="C40" s="114"/>
      <c r="D40" s="66">
        <f>SUM(D37:D39)</f>
        <v>6000</v>
      </c>
      <c r="E40" s="113"/>
    </row>
    <row r="41" spans="1:5" x14ac:dyDescent="0.25">
      <c r="A41" s="67"/>
      <c r="B41" s="67"/>
      <c r="C41" s="67"/>
      <c r="D41" s="67"/>
      <c r="E41" s="67"/>
    </row>
    <row r="42" spans="1:5" ht="45" customHeight="1" x14ac:dyDescent="0.25">
      <c r="A42" s="107" t="s">
        <v>149</v>
      </c>
      <c r="B42" s="107"/>
      <c r="C42" s="107"/>
      <c r="D42" s="107"/>
      <c r="E42" s="107"/>
    </row>
    <row r="43" spans="1:5" x14ac:dyDescent="0.25">
      <c r="A43" s="63" t="s">
        <v>111</v>
      </c>
      <c r="B43" s="63" t="s">
        <v>146</v>
      </c>
      <c r="C43" s="63" t="s">
        <v>147</v>
      </c>
      <c r="D43" s="63" t="s">
        <v>148</v>
      </c>
      <c r="E43" s="63" t="s">
        <v>31</v>
      </c>
    </row>
    <row r="44" spans="1:5" ht="69" customHeight="1" x14ac:dyDescent="0.25">
      <c r="A44" s="64" t="s">
        <v>11</v>
      </c>
      <c r="B44" s="64">
        <v>3293</v>
      </c>
      <c r="C44" s="64">
        <v>2020</v>
      </c>
      <c r="D44" s="68">
        <v>2000</v>
      </c>
      <c r="E44" s="69" t="s">
        <v>105</v>
      </c>
    </row>
  </sheetData>
  <mergeCells count="54">
    <mergeCell ref="A2:O2"/>
    <mergeCell ref="A3:A4"/>
    <mergeCell ref="C3:C4"/>
    <mergeCell ref="D3:G3"/>
    <mergeCell ref="H3:H4"/>
    <mergeCell ref="I3:L3"/>
    <mergeCell ref="M3:M4"/>
    <mergeCell ref="N3:N4"/>
    <mergeCell ref="O3:O4"/>
    <mergeCell ref="H17:H18"/>
    <mergeCell ref="I17:I18"/>
    <mergeCell ref="J17:J18"/>
    <mergeCell ref="K17:K18"/>
    <mergeCell ref="O5:O13"/>
    <mergeCell ref="A15:Y15"/>
    <mergeCell ref="A16:A18"/>
    <mergeCell ref="B16:F16"/>
    <mergeCell ref="G16:G18"/>
    <mergeCell ref="H16:N16"/>
    <mergeCell ref="O16:O18"/>
    <mergeCell ref="P16:W16"/>
    <mergeCell ref="X16:X18"/>
    <mergeCell ref="B17:B18"/>
    <mergeCell ref="C17:C18"/>
    <mergeCell ref="D17:D18"/>
    <mergeCell ref="E17:E18"/>
    <mergeCell ref="F17:F18"/>
    <mergeCell ref="Z17:Z21"/>
    <mergeCell ref="L17:L18"/>
    <mergeCell ref="M17:M18"/>
    <mergeCell ref="N17:N18"/>
    <mergeCell ref="P17:P18"/>
    <mergeCell ref="Q17:Q18"/>
    <mergeCell ref="R17:R18"/>
    <mergeCell ref="Y16:Y18"/>
    <mergeCell ref="Z15:Z16"/>
    <mergeCell ref="S17:S18"/>
    <mergeCell ref="T17:T18"/>
    <mergeCell ref="U17:U18"/>
    <mergeCell ref="V17:V18"/>
    <mergeCell ref="W17:W18"/>
    <mergeCell ref="A24:G24"/>
    <mergeCell ref="A26:A30"/>
    <mergeCell ref="B26:B30"/>
    <mergeCell ref="D26:D30"/>
    <mergeCell ref="G26:G31"/>
    <mergeCell ref="A31:E31"/>
    <mergeCell ref="A42:E42"/>
    <mergeCell ref="A34:E34"/>
    <mergeCell ref="A35:E35"/>
    <mergeCell ref="A37:A39"/>
    <mergeCell ref="C37:C39"/>
    <mergeCell ref="E37:E40"/>
    <mergeCell ref="A40:C40"/>
  </mergeCells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ARPA ELÜS</vt:lpstr>
      <vt:lpstr>ARPA </vt:lpstr>
      <vt:lpstr>MISIR ELÜS</vt:lpstr>
      <vt:lpstr>MISIR </vt:lpstr>
      <vt:lpstr>BAKLİYAT, PİRİNÇ, ÇELTİK</vt:lpstr>
      <vt:lpstr>'ARPA '!Yazdırma_Alanı</vt:lpstr>
      <vt:lpstr>'ARPA ELÜS'!Yazdırma_Alanı</vt:lpstr>
      <vt:lpstr>'ARPA ELÜS'!Yazdırma_Başlıkları</vt:lpstr>
      <vt:lpstr>'MISIR ELÜS'!Yazdırma_Başlıkları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2022-03-08T07:28:48Z</dcterms:modified>
</cp:coreProperties>
</file>