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2hU0w4jwOt8YbB7zBZ4gRgWc7Sb1q8+B8rZhDTk1IEQZHi92aqkObjNCiPKcc8Dc1Et4TkxVYWRLtSwrWH2fMQ==" workbookSaltValue="3JF6xdh3Gzf0UhGV+U0Vhw==" workbookSpinCount="100000" lockStructure="1"/>
  <bookViews>
    <workbookView xWindow="0" yWindow="0" windowWidth="28800" windowHeight="11910"/>
  </bookViews>
  <sheets>
    <sheet name="Ek.3-B" sheetId="2" r:id="rId1"/>
    <sheet name="Ek.3-C" sheetId="3" r:id="rId2"/>
    <sheet name="Ek.3-A" sheetId="1" r:id="rId3"/>
    <sheet name="Ek.3-D" sheetId="4" r:id="rId4"/>
    <sheet name="Veriler" sheetId="5" state="hidden" r:id="rId5"/>
  </sheets>
  <definedNames>
    <definedName name="_xlnm._FilterDatabase" localSheetId="4" hidden="1">Veriler!$M$3:$Q$375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4" i="1" l="1"/>
  <c r="A38" i="1"/>
  <c r="A76" i="1"/>
  <c r="A114" i="1"/>
  <c r="A152" i="1"/>
  <c r="A190" i="1"/>
  <c r="A228" i="1"/>
  <c r="A266" i="1"/>
  <c r="A304" i="1"/>
  <c r="A342" i="1"/>
  <c r="A380" i="1"/>
  <c r="A418" i="1"/>
  <c r="A456" i="1"/>
  <c r="A494" i="1"/>
  <c r="A532" i="1"/>
  <c r="A570" i="1"/>
  <c r="A608" i="1"/>
  <c r="A646" i="1"/>
  <c r="A684" i="1"/>
  <c r="A722" i="1"/>
  <c r="A760" i="1"/>
  <c r="A798" i="1"/>
  <c r="A836" i="1"/>
  <c r="A874" i="1"/>
  <c r="A912" i="1"/>
  <c r="A932" i="1"/>
  <c r="A879" i="1"/>
  <c r="A880" i="1" s="1"/>
  <c r="A881" i="1" s="1"/>
  <c r="A882" i="1" s="1"/>
  <c r="A883" i="1" s="1"/>
  <c r="A884" i="1" s="1"/>
  <c r="A885" i="1" s="1"/>
  <c r="A886" i="1" s="1"/>
  <c r="A887" i="1" s="1"/>
  <c r="A888" i="1" s="1"/>
  <c r="A889" i="1" s="1"/>
  <c r="A890" i="1" s="1"/>
  <c r="A891" i="1" s="1"/>
  <c r="A892" i="1" s="1"/>
  <c r="A894" i="1" s="1"/>
  <c r="A895" i="1" s="1"/>
  <c r="A896" i="1" s="1"/>
  <c r="A897" i="1" s="1"/>
  <c r="A898" i="1" s="1"/>
  <c r="A899" i="1" s="1"/>
  <c r="A900" i="1" s="1"/>
  <c r="A901" i="1" s="1"/>
  <c r="A902" i="1" s="1"/>
  <c r="A903" i="1" s="1"/>
  <c r="A904" i="1" s="1"/>
  <c r="A905" i="1" s="1"/>
  <c r="A906" i="1" s="1"/>
  <c r="A907" i="1" s="1"/>
  <c r="A841" i="1"/>
  <c r="A842" i="1" s="1"/>
  <c r="A843" i="1" s="1"/>
  <c r="A844" i="1" s="1"/>
  <c r="A845" i="1" s="1"/>
  <c r="A846" i="1" s="1"/>
  <c r="A847" i="1" s="1"/>
  <c r="A848" i="1" s="1"/>
  <c r="A849" i="1" s="1"/>
  <c r="A850" i="1" s="1"/>
  <c r="A851" i="1" s="1"/>
  <c r="A852" i="1" s="1"/>
  <c r="A853" i="1" s="1"/>
  <c r="A854" i="1" s="1"/>
  <c r="A856" i="1" s="1"/>
  <c r="A857" i="1" s="1"/>
  <c r="A858" i="1" s="1"/>
  <c r="A859" i="1" s="1"/>
  <c r="A860" i="1" s="1"/>
  <c r="A861" i="1" s="1"/>
  <c r="A862" i="1" s="1"/>
  <c r="A863" i="1" s="1"/>
  <c r="A864" i="1" s="1"/>
  <c r="A865" i="1" s="1"/>
  <c r="A866" i="1" s="1"/>
  <c r="A867" i="1" s="1"/>
  <c r="A868" i="1" s="1"/>
  <c r="A869" i="1" s="1"/>
  <c r="A803" i="1"/>
  <c r="A804" i="1" s="1"/>
  <c r="A805" i="1" s="1"/>
  <c r="A806" i="1" s="1"/>
  <c r="A807" i="1" s="1"/>
  <c r="A808" i="1" s="1"/>
  <c r="A809" i="1" s="1"/>
  <c r="A810" i="1" s="1"/>
  <c r="A811" i="1" s="1"/>
  <c r="A812" i="1" s="1"/>
  <c r="A813" i="1" s="1"/>
  <c r="A814" i="1" s="1"/>
  <c r="A815" i="1" s="1"/>
  <c r="A816" i="1" s="1"/>
  <c r="A818" i="1" s="1"/>
  <c r="A819" i="1" s="1"/>
  <c r="A820" i="1" s="1"/>
  <c r="A821" i="1" s="1"/>
  <c r="A822" i="1" s="1"/>
  <c r="A823" i="1" s="1"/>
  <c r="A824" i="1" s="1"/>
  <c r="A825" i="1" s="1"/>
  <c r="A826" i="1" s="1"/>
  <c r="A827" i="1" s="1"/>
  <c r="A828" i="1" s="1"/>
  <c r="A829" i="1" s="1"/>
  <c r="A830" i="1" s="1"/>
  <c r="A831" i="1" s="1"/>
  <c r="A765" i="1"/>
  <c r="A766" i="1" s="1"/>
  <c r="A767" i="1" s="1"/>
  <c r="A768" i="1" s="1"/>
  <c r="A769" i="1" s="1"/>
  <c r="A770" i="1" s="1"/>
  <c r="A771" i="1" s="1"/>
  <c r="A772" i="1" s="1"/>
  <c r="A773" i="1" s="1"/>
  <c r="A774" i="1" s="1"/>
  <c r="A775" i="1" s="1"/>
  <c r="A776" i="1" s="1"/>
  <c r="A777" i="1" s="1"/>
  <c r="A778" i="1" s="1"/>
  <c r="A780" i="1" s="1"/>
  <c r="A781" i="1" s="1"/>
  <c r="A782" i="1" s="1"/>
  <c r="A783" i="1" s="1"/>
  <c r="A784" i="1" s="1"/>
  <c r="A785" i="1" s="1"/>
  <c r="A786" i="1" s="1"/>
  <c r="A787" i="1" s="1"/>
  <c r="A788" i="1" s="1"/>
  <c r="A789" i="1" s="1"/>
  <c r="A790" i="1" s="1"/>
  <c r="A791" i="1" s="1"/>
  <c r="A792" i="1" s="1"/>
  <c r="A793" i="1" s="1"/>
  <c r="A727" i="1"/>
  <c r="A728" i="1" s="1"/>
  <c r="A729" i="1" s="1"/>
  <c r="A730" i="1" s="1"/>
  <c r="A731" i="1" s="1"/>
  <c r="A732" i="1" s="1"/>
  <c r="A733" i="1" s="1"/>
  <c r="A734" i="1" s="1"/>
  <c r="A735" i="1" s="1"/>
  <c r="A736" i="1" s="1"/>
  <c r="A737" i="1" s="1"/>
  <c r="A738" i="1" s="1"/>
  <c r="A739" i="1" s="1"/>
  <c r="A740" i="1" s="1"/>
  <c r="A742" i="1" s="1"/>
  <c r="A743" i="1" s="1"/>
  <c r="A744" i="1" s="1"/>
  <c r="A745" i="1" s="1"/>
  <c r="A746" i="1" s="1"/>
  <c r="A747" i="1" s="1"/>
  <c r="A748" i="1" s="1"/>
  <c r="A749" i="1" s="1"/>
  <c r="A750" i="1" s="1"/>
  <c r="A751" i="1" s="1"/>
  <c r="A752" i="1" s="1"/>
  <c r="A753" i="1" s="1"/>
  <c r="A754" i="1" s="1"/>
  <c r="A755" i="1" s="1"/>
  <c r="A689" i="1"/>
  <c r="A690" i="1" s="1"/>
  <c r="A691" i="1" s="1"/>
  <c r="A692" i="1" s="1"/>
  <c r="A693" i="1" s="1"/>
  <c r="A694" i="1" s="1"/>
  <c r="A695" i="1" s="1"/>
  <c r="A696" i="1" s="1"/>
  <c r="A697" i="1" s="1"/>
  <c r="A698" i="1" s="1"/>
  <c r="A699" i="1" s="1"/>
  <c r="A700" i="1" s="1"/>
  <c r="A701" i="1" s="1"/>
  <c r="A702" i="1" s="1"/>
  <c r="A704" i="1" s="1"/>
  <c r="A705" i="1" s="1"/>
  <c r="A706" i="1" s="1"/>
  <c r="A707" i="1" s="1"/>
  <c r="A708" i="1" s="1"/>
  <c r="A709" i="1" s="1"/>
  <c r="A710" i="1" s="1"/>
  <c r="A711" i="1" s="1"/>
  <c r="A712" i="1" s="1"/>
  <c r="A713" i="1" s="1"/>
  <c r="A714" i="1" s="1"/>
  <c r="A715" i="1" s="1"/>
  <c r="A716" i="1" s="1"/>
  <c r="A717" i="1" s="1"/>
  <c r="A651" i="1"/>
  <c r="A652" i="1" s="1"/>
  <c r="A653" i="1" s="1"/>
  <c r="A654" i="1" s="1"/>
  <c r="A655" i="1" s="1"/>
  <c r="A656" i="1" s="1"/>
  <c r="A657" i="1" s="1"/>
  <c r="A658" i="1" s="1"/>
  <c r="A659" i="1" s="1"/>
  <c r="A660" i="1" s="1"/>
  <c r="A661" i="1" s="1"/>
  <c r="A662" i="1" s="1"/>
  <c r="A663" i="1" s="1"/>
  <c r="A664" i="1" s="1"/>
  <c r="A666" i="1" s="1"/>
  <c r="A667" i="1" s="1"/>
  <c r="A668" i="1" s="1"/>
  <c r="A669" i="1" s="1"/>
  <c r="A670" i="1" s="1"/>
  <c r="A671" i="1" s="1"/>
  <c r="A672" i="1" s="1"/>
  <c r="A673" i="1" s="1"/>
  <c r="A674" i="1" s="1"/>
  <c r="A675" i="1" s="1"/>
  <c r="A676" i="1" s="1"/>
  <c r="A677" i="1" s="1"/>
  <c r="A678" i="1" s="1"/>
  <c r="A679" i="1" s="1"/>
  <c r="A613" i="1"/>
  <c r="A614" i="1" s="1"/>
  <c r="A615" i="1" s="1"/>
  <c r="A616" i="1" s="1"/>
  <c r="A617" i="1" s="1"/>
  <c r="A618" i="1" s="1"/>
  <c r="A619" i="1" s="1"/>
  <c r="A620" i="1" s="1"/>
  <c r="A621" i="1" s="1"/>
  <c r="A622" i="1" s="1"/>
  <c r="A623" i="1" s="1"/>
  <c r="A624" i="1" s="1"/>
  <c r="A625" i="1" s="1"/>
  <c r="A626" i="1" s="1"/>
  <c r="A628" i="1" s="1"/>
  <c r="A629" i="1" s="1"/>
  <c r="A630" i="1" s="1"/>
  <c r="A631" i="1" s="1"/>
  <c r="A632" i="1" s="1"/>
  <c r="A633" i="1" s="1"/>
  <c r="A634" i="1" s="1"/>
  <c r="A635" i="1" s="1"/>
  <c r="A636" i="1" s="1"/>
  <c r="A637" i="1" s="1"/>
  <c r="A638" i="1" s="1"/>
  <c r="A639" i="1" s="1"/>
  <c r="A640" i="1" s="1"/>
  <c r="A641" i="1" s="1"/>
  <c r="A575" i="1"/>
  <c r="A576" i="1" s="1"/>
  <c r="A577" i="1" s="1"/>
  <c r="A578" i="1" s="1"/>
  <c r="A579" i="1" s="1"/>
  <c r="A580" i="1" s="1"/>
  <c r="A581" i="1" s="1"/>
  <c r="A582" i="1" s="1"/>
  <c r="A583" i="1" s="1"/>
  <c r="A584" i="1" s="1"/>
  <c r="A585" i="1" s="1"/>
  <c r="A586" i="1" s="1"/>
  <c r="A587" i="1" s="1"/>
  <c r="A588" i="1" s="1"/>
  <c r="A590" i="1" s="1"/>
  <c r="A591" i="1" s="1"/>
  <c r="A592" i="1" s="1"/>
  <c r="A593" i="1" s="1"/>
  <c r="A594" i="1" s="1"/>
  <c r="A595" i="1" s="1"/>
  <c r="A596" i="1" s="1"/>
  <c r="A597" i="1" s="1"/>
  <c r="A598" i="1" s="1"/>
  <c r="A599" i="1" s="1"/>
  <c r="A600" i="1" s="1"/>
  <c r="A601" i="1" s="1"/>
  <c r="A602" i="1" s="1"/>
  <c r="A603" i="1" s="1"/>
  <c r="A537" i="1"/>
  <c r="A538" i="1" s="1"/>
  <c r="A539" i="1" s="1"/>
  <c r="A540" i="1" s="1"/>
  <c r="A541" i="1" s="1"/>
  <c r="A542" i="1" s="1"/>
  <c r="A543" i="1" s="1"/>
  <c r="A544" i="1" s="1"/>
  <c r="A545" i="1" s="1"/>
  <c r="A546" i="1" s="1"/>
  <c r="A547" i="1" s="1"/>
  <c r="A548" i="1" s="1"/>
  <c r="A549" i="1" s="1"/>
  <c r="A550" i="1" s="1"/>
  <c r="A552" i="1" s="1"/>
  <c r="A553" i="1" s="1"/>
  <c r="A554" i="1" s="1"/>
  <c r="A555" i="1" s="1"/>
  <c r="A556" i="1" s="1"/>
  <c r="A557" i="1" s="1"/>
  <c r="A558" i="1" s="1"/>
  <c r="A559" i="1" s="1"/>
  <c r="A560" i="1" s="1"/>
  <c r="A561" i="1" s="1"/>
  <c r="A562" i="1" s="1"/>
  <c r="A563" i="1" s="1"/>
  <c r="A564" i="1" s="1"/>
  <c r="A565" i="1" s="1"/>
  <c r="A499" i="1"/>
  <c r="A500" i="1" s="1"/>
  <c r="A501" i="1" s="1"/>
  <c r="A502" i="1" s="1"/>
  <c r="A503" i="1" s="1"/>
  <c r="A504" i="1" s="1"/>
  <c r="A505" i="1" s="1"/>
  <c r="A506" i="1" s="1"/>
  <c r="A507" i="1" s="1"/>
  <c r="A508" i="1" s="1"/>
  <c r="A509" i="1" s="1"/>
  <c r="A510" i="1" s="1"/>
  <c r="A511" i="1" s="1"/>
  <c r="A512" i="1" s="1"/>
  <c r="A514" i="1" s="1"/>
  <c r="A515" i="1" s="1"/>
  <c r="A516" i="1" s="1"/>
  <c r="A517" i="1" s="1"/>
  <c r="A518" i="1" s="1"/>
  <c r="A519" i="1" s="1"/>
  <c r="A520" i="1" s="1"/>
  <c r="A521" i="1" s="1"/>
  <c r="A522" i="1" s="1"/>
  <c r="A523" i="1" s="1"/>
  <c r="A524" i="1" s="1"/>
  <c r="A525" i="1" s="1"/>
  <c r="A526" i="1" s="1"/>
  <c r="A527" i="1" s="1"/>
  <c r="A461" i="1"/>
  <c r="A462" i="1" s="1"/>
  <c r="A463" i="1" s="1"/>
  <c r="A464" i="1" s="1"/>
  <c r="A465" i="1" s="1"/>
  <c r="A466" i="1" s="1"/>
  <c r="A467" i="1" s="1"/>
  <c r="A468" i="1" s="1"/>
  <c r="A469" i="1" s="1"/>
  <c r="A470" i="1" s="1"/>
  <c r="A471" i="1" s="1"/>
  <c r="A472" i="1" s="1"/>
  <c r="A473" i="1" s="1"/>
  <c r="A474" i="1" s="1"/>
  <c r="A476" i="1" s="1"/>
  <c r="A477" i="1" s="1"/>
  <c r="A478" i="1" s="1"/>
  <c r="A479" i="1" s="1"/>
  <c r="A480" i="1" s="1"/>
  <c r="A481" i="1" s="1"/>
  <c r="A482" i="1" s="1"/>
  <c r="A483" i="1" s="1"/>
  <c r="A484" i="1" s="1"/>
  <c r="A485" i="1" s="1"/>
  <c r="A486" i="1" s="1"/>
  <c r="A487" i="1" s="1"/>
  <c r="A488" i="1" s="1"/>
  <c r="A489" i="1" s="1"/>
  <c r="A423" i="1"/>
  <c r="A424" i="1" s="1"/>
  <c r="A425" i="1" s="1"/>
  <c r="A426" i="1" s="1"/>
  <c r="A427" i="1" s="1"/>
  <c r="A428" i="1" s="1"/>
  <c r="A429" i="1" s="1"/>
  <c r="A430" i="1" s="1"/>
  <c r="A431" i="1" s="1"/>
  <c r="A432" i="1" s="1"/>
  <c r="A433" i="1" s="1"/>
  <c r="A434" i="1" s="1"/>
  <c r="A435" i="1" s="1"/>
  <c r="A436" i="1" s="1"/>
  <c r="A438" i="1" s="1"/>
  <c r="A439" i="1" s="1"/>
  <c r="A440" i="1" s="1"/>
  <c r="A441" i="1" s="1"/>
  <c r="A442" i="1" s="1"/>
  <c r="A443" i="1" s="1"/>
  <c r="A444" i="1" s="1"/>
  <c r="A445" i="1" s="1"/>
  <c r="A446" i="1" s="1"/>
  <c r="A447" i="1" s="1"/>
  <c r="A448" i="1" s="1"/>
  <c r="A449" i="1" s="1"/>
  <c r="A450" i="1" s="1"/>
  <c r="A451" i="1" s="1"/>
  <c r="A385" i="1"/>
  <c r="A386" i="1" s="1"/>
  <c r="A387" i="1" s="1"/>
  <c r="A388" i="1" s="1"/>
  <c r="A389" i="1" s="1"/>
  <c r="A390" i="1" s="1"/>
  <c r="A391" i="1" s="1"/>
  <c r="A392" i="1" s="1"/>
  <c r="A393" i="1" s="1"/>
  <c r="A394" i="1" s="1"/>
  <c r="A395" i="1" s="1"/>
  <c r="A396" i="1" s="1"/>
  <c r="A397" i="1" s="1"/>
  <c r="A398" i="1" s="1"/>
  <c r="A400" i="1" s="1"/>
  <c r="A401" i="1" s="1"/>
  <c r="A402" i="1" s="1"/>
  <c r="A403" i="1" s="1"/>
  <c r="A404" i="1" s="1"/>
  <c r="A405" i="1" s="1"/>
  <c r="A406" i="1" s="1"/>
  <c r="A407" i="1" s="1"/>
  <c r="A408" i="1" s="1"/>
  <c r="A409" i="1" s="1"/>
  <c r="A410" i="1" s="1"/>
  <c r="A411" i="1" s="1"/>
  <c r="A412" i="1" s="1"/>
  <c r="A413" i="1" s="1"/>
  <c r="A347" i="1"/>
  <c r="A348" i="1" s="1"/>
  <c r="A349" i="1" s="1"/>
  <c r="A350" i="1" s="1"/>
  <c r="A351" i="1" s="1"/>
  <c r="A352" i="1" s="1"/>
  <c r="A353" i="1" s="1"/>
  <c r="A354" i="1" s="1"/>
  <c r="A355" i="1" s="1"/>
  <c r="A356" i="1" s="1"/>
  <c r="A357" i="1" s="1"/>
  <c r="A358" i="1" s="1"/>
  <c r="A359" i="1" s="1"/>
  <c r="A360" i="1" s="1"/>
  <c r="A362" i="1" s="1"/>
  <c r="A363" i="1" s="1"/>
  <c r="A364" i="1" s="1"/>
  <c r="A365" i="1" s="1"/>
  <c r="A366" i="1" s="1"/>
  <c r="A367" i="1" s="1"/>
  <c r="A368" i="1" s="1"/>
  <c r="A369" i="1" s="1"/>
  <c r="A370" i="1" s="1"/>
  <c r="A371" i="1" s="1"/>
  <c r="A372" i="1" s="1"/>
  <c r="A373" i="1" s="1"/>
  <c r="A374" i="1" s="1"/>
  <c r="A375" i="1" s="1"/>
  <c r="A309" i="1"/>
  <c r="A310" i="1" s="1"/>
  <c r="A311" i="1" s="1"/>
  <c r="A312" i="1" s="1"/>
  <c r="A313" i="1" s="1"/>
  <c r="A314" i="1" s="1"/>
  <c r="A315" i="1" s="1"/>
  <c r="A316" i="1" s="1"/>
  <c r="A317" i="1" s="1"/>
  <c r="A318" i="1" s="1"/>
  <c r="A319" i="1" s="1"/>
  <c r="A320" i="1" s="1"/>
  <c r="A321" i="1" s="1"/>
  <c r="A322" i="1" s="1"/>
  <c r="A324" i="1" s="1"/>
  <c r="A325" i="1" s="1"/>
  <c r="A326" i="1" s="1"/>
  <c r="A327" i="1" s="1"/>
  <c r="A328" i="1" s="1"/>
  <c r="A329" i="1" s="1"/>
  <c r="A330" i="1" s="1"/>
  <c r="A331" i="1" s="1"/>
  <c r="A332" i="1" s="1"/>
  <c r="A333" i="1" s="1"/>
  <c r="A334" i="1" s="1"/>
  <c r="A335" i="1" s="1"/>
  <c r="A336" i="1" s="1"/>
  <c r="A337" i="1" s="1"/>
  <c r="A271" i="1"/>
  <c r="A272" i="1" s="1"/>
  <c r="A273" i="1" s="1"/>
  <c r="A274" i="1" s="1"/>
  <c r="A275" i="1" s="1"/>
  <c r="A276" i="1" s="1"/>
  <c r="A277" i="1" s="1"/>
  <c r="A278" i="1" s="1"/>
  <c r="A279" i="1" s="1"/>
  <c r="A280" i="1" s="1"/>
  <c r="A281" i="1" s="1"/>
  <c r="A282" i="1" s="1"/>
  <c r="A283" i="1" s="1"/>
  <c r="A284" i="1" s="1"/>
  <c r="A286" i="1" s="1"/>
  <c r="A287" i="1" s="1"/>
  <c r="A288" i="1" s="1"/>
  <c r="A289" i="1" s="1"/>
  <c r="A290" i="1" s="1"/>
  <c r="A291" i="1" s="1"/>
  <c r="A292" i="1" s="1"/>
  <c r="A293" i="1" s="1"/>
  <c r="A294" i="1" s="1"/>
  <c r="A295" i="1" s="1"/>
  <c r="A296" i="1" s="1"/>
  <c r="A297" i="1" s="1"/>
  <c r="A298" i="1" s="1"/>
  <c r="A299" i="1" s="1"/>
  <c r="A233" i="1"/>
  <c r="A234" i="1" s="1"/>
  <c r="A235" i="1" s="1"/>
  <c r="A236" i="1" s="1"/>
  <c r="A237" i="1" s="1"/>
  <c r="A238" i="1" s="1"/>
  <c r="A239" i="1" s="1"/>
  <c r="A240" i="1" s="1"/>
  <c r="A241" i="1" s="1"/>
  <c r="A242" i="1" s="1"/>
  <c r="A243" i="1" s="1"/>
  <c r="A244" i="1" s="1"/>
  <c r="A245" i="1" s="1"/>
  <c r="A246" i="1" s="1"/>
  <c r="A248" i="1" s="1"/>
  <c r="A249" i="1" s="1"/>
  <c r="A250" i="1" s="1"/>
  <c r="A251" i="1" s="1"/>
  <c r="A252" i="1" s="1"/>
  <c r="A253" i="1" s="1"/>
  <c r="A254" i="1" s="1"/>
  <c r="A255" i="1" s="1"/>
  <c r="A256" i="1" s="1"/>
  <c r="A257" i="1" s="1"/>
  <c r="A258" i="1" s="1"/>
  <c r="A259" i="1" s="1"/>
  <c r="A260" i="1" s="1"/>
  <c r="A261" i="1" s="1"/>
  <c r="A195" i="1"/>
  <c r="A196" i="1" s="1"/>
  <c r="A197" i="1" s="1"/>
  <c r="A198" i="1" s="1"/>
  <c r="A199" i="1" s="1"/>
  <c r="A200" i="1" s="1"/>
  <c r="A201" i="1" s="1"/>
  <c r="A202" i="1" s="1"/>
  <c r="A203" i="1" s="1"/>
  <c r="A204" i="1" s="1"/>
  <c r="A205" i="1" s="1"/>
  <c r="A206" i="1" s="1"/>
  <c r="A207" i="1" s="1"/>
  <c r="A208" i="1" s="1"/>
  <c r="A210" i="1" s="1"/>
  <c r="A211" i="1" s="1"/>
  <c r="A212" i="1" s="1"/>
  <c r="A213" i="1" s="1"/>
  <c r="A214" i="1" s="1"/>
  <c r="A215" i="1" s="1"/>
  <c r="A216" i="1" s="1"/>
  <c r="A217" i="1" s="1"/>
  <c r="A218" i="1" s="1"/>
  <c r="A219" i="1" s="1"/>
  <c r="A220" i="1" s="1"/>
  <c r="A221" i="1" s="1"/>
  <c r="A222" i="1" s="1"/>
  <c r="A223" i="1" s="1"/>
  <c r="A157" i="1"/>
  <c r="A158" i="1" s="1"/>
  <c r="A159" i="1" s="1"/>
  <c r="A160" i="1" s="1"/>
  <c r="A161" i="1" s="1"/>
  <c r="A162" i="1" s="1"/>
  <c r="A163" i="1" s="1"/>
  <c r="A164" i="1" s="1"/>
  <c r="A165" i="1" s="1"/>
  <c r="A166" i="1" s="1"/>
  <c r="A167" i="1" s="1"/>
  <c r="A168" i="1" s="1"/>
  <c r="A169" i="1" s="1"/>
  <c r="A170" i="1" s="1"/>
  <c r="A172" i="1" s="1"/>
  <c r="A173" i="1" s="1"/>
  <c r="A174" i="1" s="1"/>
  <c r="A175" i="1" s="1"/>
  <c r="A176" i="1" s="1"/>
  <c r="A177" i="1" s="1"/>
  <c r="A178" i="1" s="1"/>
  <c r="A179" i="1" s="1"/>
  <c r="A180" i="1" s="1"/>
  <c r="A181" i="1" s="1"/>
  <c r="A182" i="1" s="1"/>
  <c r="A183" i="1" s="1"/>
  <c r="A184" i="1" s="1"/>
  <c r="A185" i="1" s="1"/>
  <c r="A119" i="1"/>
  <c r="A120" i="1" s="1"/>
  <c r="A121" i="1" s="1"/>
  <c r="A122" i="1" s="1"/>
  <c r="A123" i="1" s="1"/>
  <c r="A124" i="1" s="1"/>
  <c r="A125" i="1" s="1"/>
  <c r="A126" i="1" s="1"/>
  <c r="A127" i="1" s="1"/>
  <c r="A128" i="1" s="1"/>
  <c r="A129" i="1" s="1"/>
  <c r="A130" i="1" s="1"/>
  <c r="A131" i="1" s="1"/>
  <c r="A132" i="1" s="1"/>
  <c r="A134" i="1" s="1"/>
  <c r="A135" i="1" s="1"/>
  <c r="A136" i="1" s="1"/>
  <c r="A137" i="1" s="1"/>
  <c r="A138" i="1" s="1"/>
  <c r="A139" i="1" s="1"/>
  <c r="A140" i="1" s="1"/>
  <c r="A141" i="1" s="1"/>
  <c r="A142" i="1" s="1"/>
  <c r="A143" i="1" s="1"/>
  <c r="A144" i="1" s="1"/>
  <c r="A145" i="1" s="1"/>
  <c r="A146" i="1" s="1"/>
  <c r="A147" i="1" s="1"/>
  <c r="A81" i="1"/>
  <c r="A82" i="1" s="1"/>
  <c r="A83" i="1" s="1"/>
  <c r="A84" i="1" s="1"/>
  <c r="A85" i="1" s="1"/>
  <c r="A86" i="1" s="1"/>
  <c r="A87" i="1" s="1"/>
  <c r="A88" i="1" s="1"/>
  <c r="A89" i="1" s="1"/>
  <c r="A90" i="1" s="1"/>
  <c r="A91" i="1" s="1"/>
  <c r="A92" i="1" s="1"/>
  <c r="A93" i="1" s="1"/>
  <c r="A94" i="1" s="1"/>
  <c r="A96" i="1" s="1"/>
  <c r="A97" i="1" s="1"/>
  <c r="A98" i="1" s="1"/>
  <c r="A99" i="1" s="1"/>
  <c r="A100" i="1" s="1"/>
  <c r="A101" i="1" s="1"/>
  <c r="A102" i="1" s="1"/>
  <c r="A103" i="1" s="1"/>
  <c r="A104" i="1" s="1"/>
  <c r="A105" i="1" s="1"/>
  <c r="A106" i="1" s="1"/>
  <c r="A107" i="1" s="1"/>
  <c r="A108" i="1" s="1"/>
  <c r="A109" i="1" s="1"/>
  <c r="A45" i="1"/>
  <c r="A46" i="1" s="1"/>
  <c r="A47" i="1" s="1"/>
  <c r="A48" i="1" s="1"/>
  <c r="A49" i="1" s="1"/>
  <c r="A50" i="1" s="1"/>
  <c r="A51" i="1" s="1"/>
  <c r="A52" i="1" s="1"/>
  <c r="A53" i="1" s="1"/>
  <c r="A54" i="1" s="1"/>
  <c r="A55" i="1" s="1"/>
  <c r="A56" i="1" s="1"/>
  <c r="A58" i="1" s="1"/>
  <c r="A59" i="1" s="1"/>
  <c r="A60" i="1" s="1"/>
  <c r="A61" i="1" s="1"/>
  <c r="A62" i="1" s="1"/>
  <c r="A63" i="1" s="1"/>
  <c r="A64" i="1" s="1"/>
  <c r="A65" i="1" s="1"/>
  <c r="A66" i="1" s="1"/>
  <c r="A67" i="1" s="1"/>
  <c r="A68" i="1" s="1"/>
  <c r="A69" i="1" s="1"/>
  <c r="A70" i="1" s="1"/>
  <c r="A71" i="1" s="1"/>
  <c r="A44" i="1"/>
  <c r="A43" i="1"/>
  <c r="A22" i="1"/>
  <c r="A23" i="1"/>
  <c r="A24" i="1"/>
  <c r="A25" i="1"/>
  <c r="A26" i="1" s="1"/>
  <c r="A27" i="1" s="1"/>
  <c r="A28" i="1" s="1"/>
  <c r="A29" i="1" s="1"/>
  <c r="A30" i="1" s="1"/>
  <c r="A31" i="1" s="1"/>
  <c r="A32" i="1" s="1"/>
  <c r="A33" i="1" s="1"/>
  <c r="A21" i="1"/>
  <c r="A20" i="1"/>
  <c r="K908" i="1" l="1"/>
  <c r="K832" i="1"/>
  <c r="K794" i="1"/>
  <c r="K756" i="1"/>
  <c r="K718" i="1"/>
  <c r="K414" i="1"/>
  <c r="K376" i="1"/>
  <c r="K338" i="1"/>
  <c r="K300" i="1"/>
  <c r="K262" i="1"/>
  <c r="K224" i="1"/>
  <c r="K186" i="1"/>
  <c r="K148" i="1"/>
  <c r="K110" i="1"/>
  <c r="K72" i="1"/>
  <c r="H945" i="5"/>
  <c r="H944" i="5"/>
  <c r="H943" i="5"/>
  <c r="H942" i="5"/>
  <c r="H941" i="5"/>
  <c r="H940" i="5"/>
  <c r="H939" i="5"/>
  <c r="H938" i="5"/>
  <c r="H937" i="5"/>
  <c r="H936" i="5"/>
  <c r="H935" i="5"/>
  <c r="H934" i="5"/>
  <c r="H933" i="5"/>
  <c r="H932" i="5"/>
  <c r="H930" i="5"/>
  <c r="H929" i="5"/>
  <c r="H928" i="5"/>
  <c r="H927" i="5"/>
  <c r="H926" i="5"/>
  <c r="H925" i="5"/>
  <c r="H924" i="5"/>
  <c r="H923" i="5"/>
  <c r="H922" i="5"/>
  <c r="H921" i="5"/>
  <c r="H920" i="5"/>
  <c r="H919" i="5"/>
  <c r="H918" i="5"/>
  <c r="H917" i="5"/>
  <c r="H907" i="5"/>
  <c r="H906" i="5"/>
  <c r="H905" i="5"/>
  <c r="H904" i="5"/>
  <c r="H903" i="5"/>
  <c r="H902" i="5"/>
  <c r="H901" i="5"/>
  <c r="H900" i="5"/>
  <c r="H899" i="5"/>
  <c r="H898" i="5"/>
  <c r="H897" i="5"/>
  <c r="H896" i="5"/>
  <c r="H895" i="5"/>
  <c r="H894" i="5"/>
  <c r="H892" i="5"/>
  <c r="H891" i="5"/>
  <c r="H890" i="5"/>
  <c r="H889" i="5"/>
  <c r="H888" i="5"/>
  <c r="H887" i="5"/>
  <c r="H886" i="5"/>
  <c r="H885" i="5"/>
  <c r="H884" i="5"/>
  <c r="H883" i="5"/>
  <c r="H882" i="5"/>
  <c r="H881" i="5"/>
  <c r="H880" i="5"/>
  <c r="H879" i="5"/>
  <c r="H869" i="5"/>
  <c r="H868" i="5"/>
  <c r="H867" i="5"/>
  <c r="H866" i="5"/>
  <c r="H865" i="5"/>
  <c r="H864" i="5"/>
  <c r="H863" i="5"/>
  <c r="H862" i="5"/>
  <c r="H861" i="5"/>
  <c r="H860" i="5"/>
  <c r="H859" i="5"/>
  <c r="H858" i="5"/>
  <c r="H857" i="5"/>
  <c r="H856" i="5"/>
  <c r="H854" i="5"/>
  <c r="H853" i="5"/>
  <c r="H852" i="5"/>
  <c r="H851" i="5"/>
  <c r="H850" i="5"/>
  <c r="H849" i="5"/>
  <c r="H848" i="5"/>
  <c r="H847" i="5"/>
  <c r="H846" i="5"/>
  <c r="H845" i="5"/>
  <c r="H844" i="5"/>
  <c r="H843" i="5"/>
  <c r="H842" i="5"/>
  <c r="H841" i="5"/>
  <c r="H831" i="5"/>
  <c r="H830" i="5"/>
  <c r="H829" i="5"/>
  <c r="H828" i="5"/>
  <c r="H827" i="5"/>
  <c r="H826" i="5"/>
  <c r="H825" i="5"/>
  <c r="H824" i="5"/>
  <c r="H823" i="5"/>
  <c r="H822" i="5"/>
  <c r="H821" i="5"/>
  <c r="H820" i="5"/>
  <c r="H819" i="5"/>
  <c r="H818" i="5"/>
  <c r="H816" i="5"/>
  <c r="H815" i="5"/>
  <c r="H814" i="5"/>
  <c r="H813" i="5"/>
  <c r="H812" i="5"/>
  <c r="H811" i="5"/>
  <c r="H810" i="5"/>
  <c r="H809" i="5"/>
  <c r="H808" i="5"/>
  <c r="H807" i="5"/>
  <c r="H806" i="5"/>
  <c r="H805" i="5"/>
  <c r="H804" i="5"/>
  <c r="H803" i="5"/>
  <c r="H793" i="5"/>
  <c r="H792" i="5"/>
  <c r="H791" i="5"/>
  <c r="H790" i="5"/>
  <c r="H789" i="5"/>
  <c r="H788" i="5"/>
  <c r="H787" i="5"/>
  <c r="H786" i="5"/>
  <c r="H785" i="5"/>
  <c r="H784" i="5"/>
  <c r="H783" i="5"/>
  <c r="H782" i="5"/>
  <c r="H781" i="5"/>
  <c r="H780" i="5"/>
  <c r="H778" i="5"/>
  <c r="H777" i="5"/>
  <c r="H776" i="5"/>
  <c r="H775" i="5"/>
  <c r="H774" i="5"/>
  <c r="H773" i="5"/>
  <c r="H772" i="5"/>
  <c r="H771" i="5"/>
  <c r="H770" i="5"/>
  <c r="H769" i="5"/>
  <c r="H768" i="5"/>
  <c r="H767" i="5"/>
  <c r="H766" i="5"/>
  <c r="H765" i="5"/>
  <c r="H755" i="5"/>
  <c r="H754" i="5"/>
  <c r="H753" i="5"/>
  <c r="H752" i="5"/>
  <c r="H751" i="5"/>
  <c r="H750" i="5"/>
  <c r="H749" i="5"/>
  <c r="H748" i="5"/>
  <c r="H747" i="5"/>
  <c r="H746" i="5"/>
  <c r="H745" i="5"/>
  <c r="H744" i="5"/>
  <c r="H743" i="5"/>
  <c r="H742" i="5"/>
  <c r="H740" i="5"/>
  <c r="H739" i="5"/>
  <c r="H738" i="5"/>
  <c r="H737" i="5"/>
  <c r="H736" i="5"/>
  <c r="H735" i="5"/>
  <c r="H734" i="5"/>
  <c r="H733" i="5"/>
  <c r="H732" i="5"/>
  <c r="H731" i="5"/>
  <c r="H730" i="5"/>
  <c r="H729" i="5"/>
  <c r="H728" i="5"/>
  <c r="H727" i="5"/>
  <c r="H717" i="5"/>
  <c r="H716" i="5"/>
  <c r="H715" i="5"/>
  <c r="H714" i="5"/>
  <c r="H713" i="5"/>
  <c r="H712" i="5"/>
  <c r="H711" i="5"/>
  <c r="H710" i="5"/>
  <c r="H709" i="5"/>
  <c r="H708" i="5"/>
  <c r="H707" i="5"/>
  <c r="H706" i="5"/>
  <c r="H705" i="5"/>
  <c r="H704" i="5"/>
  <c r="H702" i="5"/>
  <c r="H701" i="5"/>
  <c r="H700" i="5"/>
  <c r="H699" i="5"/>
  <c r="H698" i="5"/>
  <c r="H697" i="5"/>
  <c r="H696" i="5"/>
  <c r="H695" i="5"/>
  <c r="H694" i="5"/>
  <c r="H693" i="5"/>
  <c r="H692" i="5"/>
  <c r="H691" i="5"/>
  <c r="H690" i="5"/>
  <c r="H689" i="5"/>
  <c r="H679" i="5"/>
  <c r="H678" i="5"/>
  <c r="H677" i="5"/>
  <c r="H676" i="5"/>
  <c r="H675" i="5"/>
  <c r="H674" i="5"/>
  <c r="H673" i="5"/>
  <c r="H672" i="5"/>
  <c r="H671" i="5"/>
  <c r="H670" i="5"/>
  <c r="H669" i="5"/>
  <c r="H668" i="5"/>
  <c r="H667" i="5"/>
  <c r="H666" i="5"/>
  <c r="H664" i="5"/>
  <c r="H663" i="5"/>
  <c r="H662" i="5"/>
  <c r="H661" i="5"/>
  <c r="H660" i="5"/>
  <c r="H659" i="5"/>
  <c r="H658" i="5"/>
  <c r="H657" i="5"/>
  <c r="H656" i="5"/>
  <c r="H655" i="5"/>
  <c r="H654" i="5"/>
  <c r="H653" i="5"/>
  <c r="H652" i="5"/>
  <c r="H651" i="5"/>
  <c r="H641" i="5"/>
  <c r="H640" i="5"/>
  <c r="H639" i="5"/>
  <c r="H638" i="5"/>
  <c r="H637" i="5"/>
  <c r="H636" i="5"/>
  <c r="H635" i="5"/>
  <c r="H634" i="5"/>
  <c r="H633" i="5"/>
  <c r="H632" i="5"/>
  <c r="H631" i="5"/>
  <c r="H630" i="5"/>
  <c r="H629" i="5"/>
  <c r="H628" i="5"/>
  <c r="H626" i="5"/>
  <c r="H625" i="5"/>
  <c r="H624" i="5"/>
  <c r="H623" i="5"/>
  <c r="H622" i="5"/>
  <c r="H621" i="5"/>
  <c r="H620" i="5"/>
  <c r="H619" i="5"/>
  <c r="H618" i="5"/>
  <c r="H617" i="5"/>
  <c r="H616" i="5"/>
  <c r="H615" i="5"/>
  <c r="H614" i="5"/>
  <c r="H613" i="5"/>
  <c r="H603" i="5"/>
  <c r="H602" i="5"/>
  <c r="H601" i="5"/>
  <c r="H600" i="5"/>
  <c r="H599" i="5"/>
  <c r="H598" i="5"/>
  <c r="H597" i="5"/>
  <c r="H596" i="5"/>
  <c r="H595" i="5"/>
  <c r="H594" i="5"/>
  <c r="H593" i="5"/>
  <c r="H592" i="5"/>
  <c r="H591" i="5"/>
  <c r="H590" i="5"/>
  <c r="H588" i="5"/>
  <c r="H587" i="5"/>
  <c r="H586" i="5"/>
  <c r="H585" i="5"/>
  <c r="H584" i="5"/>
  <c r="H583" i="5"/>
  <c r="H582" i="5"/>
  <c r="H581" i="5"/>
  <c r="H580" i="5"/>
  <c r="H579" i="5"/>
  <c r="H578" i="5"/>
  <c r="H577" i="5"/>
  <c r="H576" i="5"/>
  <c r="H575" i="5"/>
  <c r="H565" i="5"/>
  <c r="H564" i="5"/>
  <c r="H563" i="5"/>
  <c r="H562" i="5"/>
  <c r="H561" i="5"/>
  <c r="H560" i="5"/>
  <c r="H559" i="5"/>
  <c r="H558" i="5"/>
  <c r="H557" i="5"/>
  <c r="H556" i="5"/>
  <c r="H555" i="5"/>
  <c r="H554" i="5"/>
  <c r="H553" i="5"/>
  <c r="H552" i="5"/>
  <c r="H550" i="5"/>
  <c r="H549" i="5"/>
  <c r="H548" i="5"/>
  <c r="H547" i="5"/>
  <c r="H546" i="5"/>
  <c r="H545" i="5"/>
  <c r="H544" i="5"/>
  <c r="H543" i="5"/>
  <c r="H542" i="5"/>
  <c r="H541" i="5"/>
  <c r="H540" i="5"/>
  <c r="H539" i="5"/>
  <c r="H538" i="5"/>
  <c r="H537" i="5"/>
  <c r="H527" i="5"/>
  <c r="H526" i="5"/>
  <c r="H525" i="5"/>
  <c r="H524" i="5"/>
  <c r="H523" i="5"/>
  <c r="H522" i="5"/>
  <c r="H521" i="5"/>
  <c r="H520" i="5"/>
  <c r="H519" i="5"/>
  <c r="H518" i="5"/>
  <c r="H517" i="5"/>
  <c r="H516" i="5"/>
  <c r="H515" i="5"/>
  <c r="H514" i="5"/>
  <c r="H512" i="5"/>
  <c r="H511" i="5"/>
  <c r="H510" i="5"/>
  <c r="H509" i="5"/>
  <c r="H508" i="5"/>
  <c r="H507" i="5"/>
  <c r="H506" i="5"/>
  <c r="H505" i="5"/>
  <c r="H504" i="5"/>
  <c r="H503" i="5"/>
  <c r="H502" i="5"/>
  <c r="H501" i="5"/>
  <c r="H500" i="5"/>
  <c r="H499" i="5"/>
  <c r="H489" i="5"/>
  <c r="H488" i="5"/>
  <c r="H487" i="5"/>
  <c r="H486" i="5"/>
  <c r="H485" i="5"/>
  <c r="H484" i="5"/>
  <c r="H483" i="5"/>
  <c r="H482" i="5"/>
  <c r="H481" i="5"/>
  <c r="H480" i="5"/>
  <c r="H479" i="5"/>
  <c r="H478" i="5"/>
  <c r="H477" i="5"/>
  <c r="H476" i="5"/>
  <c r="H474" i="5"/>
  <c r="H473" i="5"/>
  <c r="H472" i="5"/>
  <c r="H471" i="5"/>
  <c r="H470" i="5"/>
  <c r="H469" i="5"/>
  <c r="H468" i="5"/>
  <c r="H467" i="5"/>
  <c r="H466" i="5"/>
  <c r="H465" i="5"/>
  <c r="H464" i="5"/>
  <c r="H463" i="5"/>
  <c r="H462" i="5"/>
  <c r="H461" i="5"/>
  <c r="H451" i="5"/>
  <c r="H450" i="5"/>
  <c r="H449" i="5"/>
  <c r="H448" i="5"/>
  <c r="H447" i="5"/>
  <c r="H446" i="5"/>
  <c r="H445" i="5"/>
  <c r="H444" i="5"/>
  <c r="H443" i="5"/>
  <c r="H442" i="5"/>
  <c r="H441" i="5"/>
  <c r="H440" i="5"/>
  <c r="H439" i="5"/>
  <c r="H438" i="5"/>
  <c r="H436" i="5"/>
  <c r="H435" i="5"/>
  <c r="H434" i="5"/>
  <c r="H433" i="5"/>
  <c r="H432" i="5"/>
  <c r="H431" i="5"/>
  <c r="H430" i="5"/>
  <c r="H429" i="5"/>
  <c r="H428" i="5"/>
  <c r="H427" i="5"/>
  <c r="H426" i="5"/>
  <c r="H425" i="5"/>
  <c r="H424" i="5"/>
  <c r="H423" i="5"/>
  <c r="H413" i="5"/>
  <c r="H412" i="5"/>
  <c r="H411" i="5"/>
  <c r="H410" i="5"/>
  <c r="H409" i="5"/>
  <c r="H408" i="5"/>
  <c r="H407" i="5"/>
  <c r="H406" i="5"/>
  <c r="H405" i="5"/>
  <c r="H404" i="5"/>
  <c r="H403" i="5"/>
  <c r="H402" i="5"/>
  <c r="H401" i="5"/>
  <c r="H400" i="5"/>
  <c r="H398" i="5"/>
  <c r="H397" i="5"/>
  <c r="H396" i="5"/>
  <c r="H395" i="5"/>
  <c r="H394" i="5"/>
  <c r="H393" i="5"/>
  <c r="H392" i="5"/>
  <c r="H391" i="5"/>
  <c r="H390" i="5"/>
  <c r="H389" i="5"/>
  <c r="H388" i="5"/>
  <c r="H387" i="5"/>
  <c r="H386" i="5"/>
  <c r="H385"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H33" i="5"/>
  <c r="H32" i="5"/>
  <c r="H31" i="5"/>
  <c r="H30" i="5"/>
  <c r="H29" i="5"/>
  <c r="H28" i="5"/>
  <c r="H27" i="5"/>
  <c r="H26" i="5"/>
  <c r="H25" i="5"/>
  <c r="H24" i="5"/>
  <c r="H23" i="5"/>
  <c r="H22" i="5"/>
  <c r="H21" i="5"/>
  <c r="H20" i="5"/>
  <c r="H6" i="5"/>
  <c r="H7" i="5"/>
  <c r="H8" i="5"/>
  <c r="H9" i="5"/>
  <c r="H10" i="5"/>
  <c r="H11" i="5"/>
  <c r="H12" i="5"/>
  <c r="H13" i="5"/>
  <c r="H14" i="5"/>
  <c r="H15" i="5"/>
  <c r="H16" i="5"/>
  <c r="H17" i="5"/>
  <c r="H18" i="5"/>
  <c r="H5" i="5"/>
  <c r="J945" i="5"/>
  <c r="I945" i="5"/>
  <c r="J944" i="5"/>
  <c r="I944" i="5"/>
  <c r="J943" i="5"/>
  <c r="I943" i="5"/>
  <c r="J942" i="5"/>
  <c r="I942" i="5"/>
  <c r="J941" i="5"/>
  <c r="I941" i="5"/>
  <c r="J940" i="5"/>
  <c r="I940" i="5"/>
  <c r="J939" i="5"/>
  <c r="I939" i="5"/>
  <c r="J938" i="5"/>
  <c r="I938" i="5"/>
  <c r="J937" i="5"/>
  <c r="I937" i="5"/>
  <c r="J936" i="5"/>
  <c r="I936" i="5"/>
  <c r="J935" i="5"/>
  <c r="I935" i="5"/>
  <c r="J934" i="5"/>
  <c r="I934" i="5"/>
  <c r="J933" i="5"/>
  <c r="I933" i="5"/>
  <c r="J932" i="5"/>
  <c r="I932" i="5"/>
  <c r="J930" i="5"/>
  <c r="I930" i="5"/>
  <c r="J929" i="5"/>
  <c r="I929" i="5"/>
  <c r="J928" i="5"/>
  <c r="I928" i="5"/>
  <c r="J927" i="5"/>
  <c r="I927" i="5"/>
  <c r="J926" i="5"/>
  <c r="I926" i="5"/>
  <c r="J925" i="5"/>
  <c r="I925" i="5"/>
  <c r="J924" i="5"/>
  <c r="I924" i="5"/>
  <c r="J923" i="5"/>
  <c r="I923" i="5"/>
  <c r="J922" i="5"/>
  <c r="I922" i="5"/>
  <c r="J921" i="5"/>
  <c r="I921" i="5"/>
  <c r="J920" i="5"/>
  <c r="I920" i="5"/>
  <c r="J919" i="5"/>
  <c r="I919" i="5"/>
  <c r="J918" i="5"/>
  <c r="I918" i="5"/>
  <c r="J917" i="5"/>
  <c r="I917" i="5"/>
  <c r="J907" i="5"/>
  <c r="I907" i="5"/>
  <c r="J906" i="5"/>
  <c r="I906" i="5"/>
  <c r="J905" i="5"/>
  <c r="I905" i="5"/>
  <c r="J904" i="5"/>
  <c r="I904" i="5"/>
  <c r="J903" i="5"/>
  <c r="I903" i="5"/>
  <c r="J902" i="5"/>
  <c r="I902" i="5"/>
  <c r="J901" i="5"/>
  <c r="I901" i="5"/>
  <c r="L900" i="5"/>
  <c r="J900" i="5"/>
  <c r="I900" i="5"/>
  <c r="J899" i="5"/>
  <c r="I899" i="5"/>
  <c r="J898" i="5"/>
  <c r="I898" i="5"/>
  <c r="J897" i="5"/>
  <c r="I897" i="5"/>
  <c r="J896" i="5"/>
  <c r="I896" i="5"/>
  <c r="J895" i="5"/>
  <c r="I895" i="5"/>
  <c r="J894" i="5"/>
  <c r="I894" i="5"/>
  <c r="J892" i="5"/>
  <c r="I892" i="5"/>
  <c r="J891" i="5"/>
  <c r="I891" i="5"/>
  <c r="J890" i="5"/>
  <c r="I890" i="5"/>
  <c r="J889" i="5"/>
  <c r="I889" i="5"/>
  <c r="J888" i="5"/>
  <c r="I888" i="5"/>
  <c r="J887" i="5"/>
  <c r="I887" i="5"/>
  <c r="J886" i="5"/>
  <c r="I886" i="5"/>
  <c r="J885" i="5"/>
  <c r="I885" i="5"/>
  <c r="J884" i="5"/>
  <c r="I884" i="5"/>
  <c r="J883" i="5"/>
  <c r="I883" i="5"/>
  <c r="J882" i="5"/>
  <c r="I882" i="5"/>
  <c r="J881" i="5"/>
  <c r="I881" i="5"/>
  <c r="J880" i="5"/>
  <c r="I880" i="5"/>
  <c r="J879" i="5"/>
  <c r="I879" i="5"/>
  <c r="J869" i="5"/>
  <c r="I869" i="5"/>
  <c r="J868" i="5"/>
  <c r="I868" i="5"/>
  <c r="J867" i="5"/>
  <c r="I867" i="5"/>
  <c r="J866" i="5"/>
  <c r="I866" i="5"/>
  <c r="J865" i="5"/>
  <c r="I865" i="5"/>
  <c r="J864" i="5"/>
  <c r="I864" i="5"/>
  <c r="J863" i="5"/>
  <c r="I863" i="5"/>
  <c r="J862" i="5"/>
  <c r="I862" i="5"/>
  <c r="J861" i="5"/>
  <c r="I861" i="5"/>
  <c r="J860" i="5"/>
  <c r="I860" i="5"/>
  <c r="J859" i="5"/>
  <c r="I859" i="5"/>
  <c r="J858" i="5"/>
  <c r="I858" i="5"/>
  <c r="J857" i="5"/>
  <c r="I857" i="5"/>
  <c r="J856" i="5"/>
  <c r="I856" i="5"/>
  <c r="J854" i="5"/>
  <c r="I854" i="5"/>
  <c r="J853" i="5"/>
  <c r="I853" i="5"/>
  <c r="J852" i="5"/>
  <c r="I852" i="5"/>
  <c r="J851" i="5"/>
  <c r="I851" i="5"/>
  <c r="J850" i="5"/>
  <c r="I850" i="5"/>
  <c r="J849" i="5"/>
  <c r="I849" i="5"/>
  <c r="J848" i="5"/>
  <c r="I848" i="5"/>
  <c r="J847" i="5"/>
  <c r="I847" i="5"/>
  <c r="J846" i="5"/>
  <c r="I846" i="5"/>
  <c r="J845" i="5"/>
  <c r="I845" i="5"/>
  <c r="J844" i="5"/>
  <c r="I844" i="5"/>
  <c r="J843" i="5"/>
  <c r="I843" i="5"/>
  <c r="J842" i="5"/>
  <c r="I842" i="5"/>
  <c r="J841" i="5"/>
  <c r="I841" i="5"/>
  <c r="J831" i="5"/>
  <c r="I831" i="5"/>
  <c r="J830" i="5"/>
  <c r="I830" i="5"/>
  <c r="J829" i="5"/>
  <c r="I829" i="5"/>
  <c r="J828" i="5"/>
  <c r="I828" i="5"/>
  <c r="J827" i="5"/>
  <c r="I827" i="5"/>
  <c r="J826" i="5"/>
  <c r="I826" i="5"/>
  <c r="J825" i="5"/>
  <c r="I825" i="5"/>
  <c r="J824" i="5"/>
  <c r="I824" i="5"/>
  <c r="J823" i="5"/>
  <c r="I823" i="5"/>
  <c r="J822" i="5"/>
  <c r="I822" i="5"/>
  <c r="J821" i="5"/>
  <c r="I821" i="5"/>
  <c r="J820" i="5"/>
  <c r="I820" i="5"/>
  <c r="J819" i="5"/>
  <c r="I819" i="5"/>
  <c r="J818" i="5"/>
  <c r="I818" i="5"/>
  <c r="J816" i="5"/>
  <c r="I816" i="5"/>
  <c r="J815" i="5"/>
  <c r="I815" i="5"/>
  <c r="J814" i="5"/>
  <c r="I814" i="5"/>
  <c r="J813" i="5"/>
  <c r="I813" i="5"/>
  <c r="J812" i="5"/>
  <c r="I812" i="5"/>
  <c r="J811" i="5"/>
  <c r="I811" i="5"/>
  <c r="J810" i="5"/>
  <c r="I810" i="5"/>
  <c r="J809" i="5"/>
  <c r="I809" i="5"/>
  <c r="J808" i="5"/>
  <c r="I808" i="5"/>
  <c r="J807" i="5"/>
  <c r="I807" i="5"/>
  <c r="J806" i="5"/>
  <c r="I806" i="5"/>
  <c r="J805" i="5"/>
  <c r="I805" i="5"/>
  <c r="J804" i="5"/>
  <c r="I804" i="5"/>
  <c r="J803" i="5"/>
  <c r="I803" i="5"/>
  <c r="J793" i="5"/>
  <c r="I793" i="5"/>
  <c r="J792" i="5"/>
  <c r="I792" i="5"/>
  <c r="J791" i="5"/>
  <c r="I791" i="5"/>
  <c r="J790" i="5"/>
  <c r="I790" i="5"/>
  <c r="J789" i="5"/>
  <c r="I789" i="5"/>
  <c r="J788" i="5"/>
  <c r="I788" i="5"/>
  <c r="J787" i="5"/>
  <c r="I787" i="5"/>
  <c r="J786" i="5"/>
  <c r="I786" i="5"/>
  <c r="J785" i="5"/>
  <c r="I785" i="5"/>
  <c r="J784" i="5"/>
  <c r="I784" i="5"/>
  <c r="J783" i="5"/>
  <c r="I783" i="5"/>
  <c r="J782" i="5"/>
  <c r="I782" i="5"/>
  <c r="J781" i="5"/>
  <c r="I781" i="5"/>
  <c r="J780" i="5"/>
  <c r="I780" i="5"/>
  <c r="J778" i="5"/>
  <c r="I778" i="5"/>
  <c r="J777" i="5"/>
  <c r="I777" i="5"/>
  <c r="J776" i="5"/>
  <c r="I776" i="5"/>
  <c r="J775" i="5"/>
  <c r="I775" i="5"/>
  <c r="J774" i="5"/>
  <c r="I774" i="5"/>
  <c r="J773" i="5"/>
  <c r="I773" i="5"/>
  <c r="J772" i="5"/>
  <c r="I772" i="5"/>
  <c r="J771" i="5"/>
  <c r="I771" i="5"/>
  <c r="J770" i="5"/>
  <c r="I770" i="5"/>
  <c r="J769" i="5"/>
  <c r="I769" i="5"/>
  <c r="J768" i="5"/>
  <c r="I768" i="5"/>
  <c r="J767" i="5"/>
  <c r="I767" i="5"/>
  <c r="J766" i="5"/>
  <c r="I766" i="5"/>
  <c r="J765" i="5"/>
  <c r="I765" i="5"/>
  <c r="J755" i="5"/>
  <c r="I755" i="5"/>
  <c r="J754" i="5"/>
  <c r="I754" i="5"/>
  <c r="J753" i="5"/>
  <c r="I753" i="5"/>
  <c r="J752" i="5"/>
  <c r="I752" i="5"/>
  <c r="J751" i="5"/>
  <c r="I751" i="5"/>
  <c r="J750" i="5"/>
  <c r="I750" i="5"/>
  <c r="J749" i="5"/>
  <c r="I749" i="5"/>
  <c r="J748" i="5"/>
  <c r="I748" i="5"/>
  <c r="J747" i="5"/>
  <c r="I747" i="5"/>
  <c r="J746" i="5"/>
  <c r="I746" i="5"/>
  <c r="J745" i="5"/>
  <c r="I745" i="5"/>
  <c r="J744" i="5"/>
  <c r="I744" i="5"/>
  <c r="J743" i="5"/>
  <c r="I743" i="5"/>
  <c r="J742" i="5"/>
  <c r="I742" i="5"/>
  <c r="J740" i="5"/>
  <c r="I740" i="5"/>
  <c r="J739" i="5"/>
  <c r="I739" i="5"/>
  <c r="J738" i="5"/>
  <c r="I738" i="5"/>
  <c r="J737" i="5"/>
  <c r="I737" i="5"/>
  <c r="J736" i="5"/>
  <c r="I736" i="5"/>
  <c r="J735" i="5"/>
  <c r="I735" i="5"/>
  <c r="J734" i="5"/>
  <c r="I734" i="5"/>
  <c r="J733" i="5"/>
  <c r="I733" i="5"/>
  <c r="J732" i="5"/>
  <c r="I732" i="5"/>
  <c r="J731" i="5"/>
  <c r="I731" i="5"/>
  <c r="J730" i="5"/>
  <c r="I730" i="5"/>
  <c r="J729" i="5"/>
  <c r="I729" i="5"/>
  <c r="J728" i="5"/>
  <c r="I728" i="5"/>
  <c r="J727" i="5"/>
  <c r="I727" i="5"/>
  <c r="J717" i="5"/>
  <c r="I717" i="5"/>
  <c r="J716" i="5"/>
  <c r="I716" i="5"/>
  <c r="J715" i="5"/>
  <c r="I715" i="5"/>
  <c r="J714" i="5"/>
  <c r="I714" i="5"/>
  <c r="J713" i="5"/>
  <c r="I713" i="5"/>
  <c r="J712" i="5"/>
  <c r="I712" i="5"/>
  <c r="J711" i="5"/>
  <c r="I711" i="5"/>
  <c r="J710" i="5"/>
  <c r="I710" i="5"/>
  <c r="J709" i="5"/>
  <c r="I709" i="5"/>
  <c r="J708" i="5"/>
  <c r="I708" i="5"/>
  <c r="J707" i="5"/>
  <c r="I707" i="5"/>
  <c r="J706" i="5"/>
  <c r="I706" i="5"/>
  <c r="J705" i="5"/>
  <c r="I705" i="5"/>
  <c r="J704" i="5"/>
  <c r="I704" i="5"/>
  <c r="J702" i="5"/>
  <c r="I702" i="5"/>
  <c r="J701" i="5"/>
  <c r="I701" i="5"/>
  <c r="J700" i="5"/>
  <c r="I700" i="5"/>
  <c r="J699" i="5"/>
  <c r="I699" i="5"/>
  <c r="J698" i="5"/>
  <c r="I698" i="5"/>
  <c r="J697" i="5"/>
  <c r="I697" i="5"/>
  <c r="J696" i="5"/>
  <c r="I696" i="5"/>
  <c r="J695" i="5"/>
  <c r="I695" i="5"/>
  <c r="J694" i="5"/>
  <c r="I694" i="5"/>
  <c r="J693" i="5"/>
  <c r="I693" i="5"/>
  <c r="J692" i="5"/>
  <c r="I692" i="5"/>
  <c r="J691" i="5"/>
  <c r="I691" i="5"/>
  <c r="J690" i="5"/>
  <c r="I690" i="5"/>
  <c r="J689" i="5"/>
  <c r="I689" i="5"/>
  <c r="J679" i="5"/>
  <c r="I679" i="5"/>
  <c r="J678" i="5"/>
  <c r="I678" i="5"/>
  <c r="J677" i="5"/>
  <c r="I677" i="5"/>
  <c r="J676" i="5"/>
  <c r="I676" i="5"/>
  <c r="J675" i="5"/>
  <c r="I675" i="5"/>
  <c r="J674" i="5"/>
  <c r="I674" i="5"/>
  <c r="J673" i="5"/>
  <c r="I673" i="5"/>
  <c r="J672" i="5"/>
  <c r="I672" i="5"/>
  <c r="J671" i="5"/>
  <c r="I671" i="5"/>
  <c r="J670" i="5"/>
  <c r="I670" i="5"/>
  <c r="J669" i="5"/>
  <c r="I669" i="5"/>
  <c r="J668" i="5"/>
  <c r="I668" i="5"/>
  <c r="J667" i="5"/>
  <c r="I667" i="5"/>
  <c r="J666" i="5"/>
  <c r="I666" i="5"/>
  <c r="J664" i="5"/>
  <c r="I664" i="5"/>
  <c r="J663" i="5"/>
  <c r="I663" i="5"/>
  <c r="J662" i="5"/>
  <c r="I662" i="5"/>
  <c r="J661" i="5"/>
  <c r="I661" i="5"/>
  <c r="J660" i="5"/>
  <c r="I660" i="5"/>
  <c r="J659" i="5"/>
  <c r="I659" i="5"/>
  <c r="J658" i="5"/>
  <c r="I658" i="5"/>
  <c r="J657" i="5"/>
  <c r="I657" i="5"/>
  <c r="J656" i="5"/>
  <c r="I656" i="5"/>
  <c r="J655" i="5"/>
  <c r="I655" i="5"/>
  <c r="J654" i="5"/>
  <c r="I654" i="5"/>
  <c r="J653" i="5"/>
  <c r="I653" i="5"/>
  <c r="J652" i="5"/>
  <c r="I652" i="5"/>
  <c r="J651" i="5"/>
  <c r="I651" i="5"/>
  <c r="J641" i="5"/>
  <c r="I641" i="5"/>
  <c r="J640" i="5"/>
  <c r="I640" i="5"/>
  <c r="J639" i="5"/>
  <c r="I639" i="5"/>
  <c r="J638" i="5"/>
  <c r="I638" i="5"/>
  <c r="J637" i="5"/>
  <c r="I637" i="5"/>
  <c r="J636" i="5"/>
  <c r="I636" i="5"/>
  <c r="J635" i="5"/>
  <c r="I635" i="5"/>
  <c r="J634" i="5"/>
  <c r="I634" i="5"/>
  <c r="J633" i="5"/>
  <c r="I633" i="5"/>
  <c r="J632" i="5"/>
  <c r="I632" i="5"/>
  <c r="J631" i="5"/>
  <c r="I631" i="5"/>
  <c r="J630" i="5"/>
  <c r="I630" i="5"/>
  <c r="J629" i="5"/>
  <c r="I629" i="5"/>
  <c r="J628" i="5"/>
  <c r="I628" i="5"/>
  <c r="J626" i="5"/>
  <c r="I626" i="5"/>
  <c r="J625" i="5"/>
  <c r="I625" i="5"/>
  <c r="J624" i="5"/>
  <c r="I624" i="5"/>
  <c r="J623" i="5"/>
  <c r="I623" i="5"/>
  <c r="J622" i="5"/>
  <c r="I622" i="5"/>
  <c r="J621" i="5"/>
  <c r="I621" i="5"/>
  <c r="J620" i="5"/>
  <c r="I620" i="5"/>
  <c r="J619" i="5"/>
  <c r="I619" i="5"/>
  <c r="J618" i="5"/>
  <c r="I618" i="5"/>
  <c r="J617" i="5"/>
  <c r="I617" i="5"/>
  <c r="J616" i="5"/>
  <c r="I616" i="5"/>
  <c r="J615" i="5"/>
  <c r="I615" i="5"/>
  <c r="J614" i="5"/>
  <c r="I614" i="5"/>
  <c r="J613" i="5"/>
  <c r="I613" i="5"/>
  <c r="J603" i="5"/>
  <c r="I603" i="5"/>
  <c r="J602" i="5"/>
  <c r="I602" i="5"/>
  <c r="J601" i="5"/>
  <c r="I601" i="5"/>
  <c r="J600" i="5"/>
  <c r="I600" i="5"/>
  <c r="J599" i="5"/>
  <c r="I599" i="5"/>
  <c r="J598" i="5"/>
  <c r="I598" i="5"/>
  <c r="J597" i="5"/>
  <c r="I597" i="5"/>
  <c r="J596" i="5"/>
  <c r="I596" i="5"/>
  <c r="J595" i="5"/>
  <c r="I595" i="5"/>
  <c r="J594" i="5"/>
  <c r="I594" i="5"/>
  <c r="J593" i="5"/>
  <c r="I593" i="5"/>
  <c r="J592" i="5"/>
  <c r="I592" i="5"/>
  <c r="J591" i="5"/>
  <c r="I591" i="5"/>
  <c r="J590" i="5"/>
  <c r="I590" i="5"/>
  <c r="J588" i="5"/>
  <c r="I588" i="5"/>
  <c r="J587" i="5"/>
  <c r="I587" i="5"/>
  <c r="J586" i="5"/>
  <c r="I586" i="5"/>
  <c r="J585" i="5"/>
  <c r="I585" i="5"/>
  <c r="J584" i="5"/>
  <c r="I584" i="5"/>
  <c r="J583" i="5"/>
  <c r="I583" i="5"/>
  <c r="J582" i="5"/>
  <c r="I582" i="5"/>
  <c r="J581" i="5"/>
  <c r="I581" i="5"/>
  <c r="J580" i="5"/>
  <c r="I580" i="5"/>
  <c r="J579" i="5"/>
  <c r="I579" i="5"/>
  <c r="J578" i="5"/>
  <c r="I578" i="5"/>
  <c r="J577" i="5"/>
  <c r="I577" i="5"/>
  <c r="J576" i="5"/>
  <c r="I576" i="5"/>
  <c r="J575" i="5"/>
  <c r="I575" i="5"/>
  <c r="J565" i="5"/>
  <c r="I565" i="5"/>
  <c r="J564" i="5"/>
  <c r="I564" i="5"/>
  <c r="J563" i="5"/>
  <c r="I563" i="5"/>
  <c r="J562" i="5"/>
  <c r="I562" i="5"/>
  <c r="J561" i="5"/>
  <c r="I561" i="5"/>
  <c r="J560" i="5"/>
  <c r="I560" i="5"/>
  <c r="J559" i="5"/>
  <c r="I559" i="5"/>
  <c r="J558" i="5"/>
  <c r="I558" i="5"/>
  <c r="J557" i="5"/>
  <c r="I557" i="5"/>
  <c r="J556" i="5"/>
  <c r="I556" i="5"/>
  <c r="J555" i="5"/>
  <c r="I555" i="5"/>
  <c r="J554" i="5"/>
  <c r="I554" i="5"/>
  <c r="J553" i="5"/>
  <c r="I553" i="5"/>
  <c r="J552" i="5"/>
  <c r="I552" i="5"/>
  <c r="J550" i="5"/>
  <c r="I550" i="5"/>
  <c r="J549" i="5"/>
  <c r="I549" i="5"/>
  <c r="J548" i="5"/>
  <c r="I548" i="5"/>
  <c r="J547" i="5"/>
  <c r="I547" i="5"/>
  <c r="J546" i="5"/>
  <c r="I546" i="5"/>
  <c r="J545" i="5"/>
  <c r="I545" i="5"/>
  <c r="J544" i="5"/>
  <c r="I544" i="5"/>
  <c r="J543" i="5"/>
  <c r="I543" i="5"/>
  <c r="J542" i="5"/>
  <c r="I542" i="5"/>
  <c r="J541" i="5"/>
  <c r="I541" i="5"/>
  <c r="J540" i="5"/>
  <c r="I540" i="5"/>
  <c r="J539" i="5"/>
  <c r="I539" i="5"/>
  <c r="J538" i="5"/>
  <c r="I538" i="5"/>
  <c r="J537" i="5"/>
  <c r="I537" i="5"/>
  <c r="J527" i="5"/>
  <c r="I527" i="5"/>
  <c r="J526" i="5"/>
  <c r="I526" i="5"/>
  <c r="J525" i="5"/>
  <c r="I525" i="5"/>
  <c r="J524" i="5"/>
  <c r="I524" i="5"/>
  <c r="J523" i="5"/>
  <c r="I523" i="5"/>
  <c r="J522" i="5"/>
  <c r="I522" i="5"/>
  <c r="J521" i="5"/>
  <c r="I521" i="5"/>
  <c r="J520" i="5"/>
  <c r="I520" i="5"/>
  <c r="J519" i="5"/>
  <c r="I519" i="5"/>
  <c r="J518" i="5"/>
  <c r="I518" i="5"/>
  <c r="J517" i="5"/>
  <c r="I517" i="5"/>
  <c r="J516" i="5"/>
  <c r="I516" i="5"/>
  <c r="J515" i="5"/>
  <c r="I515" i="5"/>
  <c r="J514" i="5"/>
  <c r="I514" i="5"/>
  <c r="J512" i="5"/>
  <c r="I512" i="5"/>
  <c r="J511" i="5"/>
  <c r="I511" i="5"/>
  <c r="J510" i="5"/>
  <c r="I510" i="5"/>
  <c r="J509" i="5"/>
  <c r="I509" i="5"/>
  <c r="J508" i="5"/>
  <c r="I508" i="5"/>
  <c r="J507" i="5"/>
  <c r="I507" i="5"/>
  <c r="J506" i="5"/>
  <c r="I506" i="5"/>
  <c r="J505" i="5"/>
  <c r="I505" i="5"/>
  <c r="J504" i="5"/>
  <c r="I504" i="5"/>
  <c r="J503" i="5"/>
  <c r="I503" i="5"/>
  <c r="J502" i="5"/>
  <c r="I502" i="5"/>
  <c r="J501" i="5"/>
  <c r="I501" i="5"/>
  <c r="J500" i="5"/>
  <c r="I500" i="5"/>
  <c r="J499" i="5"/>
  <c r="I499" i="5"/>
  <c r="J489" i="5"/>
  <c r="I489" i="5"/>
  <c r="J488" i="5"/>
  <c r="I488" i="5"/>
  <c r="J487" i="5"/>
  <c r="I487" i="5"/>
  <c r="J486" i="5"/>
  <c r="I486" i="5"/>
  <c r="J485" i="5"/>
  <c r="I485" i="5"/>
  <c r="J484" i="5"/>
  <c r="I484" i="5"/>
  <c r="J483" i="5"/>
  <c r="I483" i="5"/>
  <c r="J482" i="5"/>
  <c r="I482" i="5"/>
  <c r="J481" i="5"/>
  <c r="I481" i="5"/>
  <c r="J480" i="5"/>
  <c r="I480" i="5"/>
  <c r="J479" i="5"/>
  <c r="I479" i="5"/>
  <c r="J478" i="5"/>
  <c r="I478" i="5"/>
  <c r="J477" i="5"/>
  <c r="I477" i="5"/>
  <c r="J476" i="5"/>
  <c r="I476" i="5"/>
  <c r="J474" i="5"/>
  <c r="I474" i="5"/>
  <c r="J473" i="5"/>
  <c r="I473" i="5"/>
  <c r="J472" i="5"/>
  <c r="I472" i="5"/>
  <c r="J471" i="5"/>
  <c r="I471" i="5"/>
  <c r="J470" i="5"/>
  <c r="I470" i="5"/>
  <c r="J469" i="5"/>
  <c r="I469" i="5"/>
  <c r="J468" i="5"/>
  <c r="I468" i="5"/>
  <c r="J467" i="5"/>
  <c r="I467" i="5"/>
  <c r="J466" i="5"/>
  <c r="I466" i="5"/>
  <c r="J465" i="5"/>
  <c r="I465" i="5"/>
  <c r="J464" i="5"/>
  <c r="I464" i="5"/>
  <c r="J463" i="5"/>
  <c r="I463" i="5"/>
  <c r="J462" i="5"/>
  <c r="I462" i="5"/>
  <c r="J461" i="5"/>
  <c r="I461" i="5"/>
  <c r="J451" i="5"/>
  <c r="I451" i="5"/>
  <c r="J450" i="5"/>
  <c r="I450" i="5"/>
  <c r="J449" i="5"/>
  <c r="I449" i="5"/>
  <c r="J448" i="5"/>
  <c r="I448" i="5"/>
  <c r="J447" i="5"/>
  <c r="I447" i="5"/>
  <c r="J446" i="5"/>
  <c r="I446" i="5"/>
  <c r="L445" i="5"/>
  <c r="J445" i="5"/>
  <c r="I445" i="5"/>
  <c r="J444" i="5"/>
  <c r="I444" i="5"/>
  <c r="J443" i="5"/>
  <c r="I443" i="5"/>
  <c r="J442" i="5"/>
  <c r="I442" i="5"/>
  <c r="J441" i="5"/>
  <c r="I441" i="5"/>
  <c r="J440" i="5"/>
  <c r="I440" i="5"/>
  <c r="J439" i="5"/>
  <c r="I439" i="5"/>
  <c r="J438" i="5"/>
  <c r="I438" i="5"/>
  <c r="J436" i="5"/>
  <c r="I436" i="5"/>
  <c r="J435" i="5"/>
  <c r="I435" i="5"/>
  <c r="J434" i="5"/>
  <c r="I434" i="5"/>
  <c r="J433" i="5"/>
  <c r="I433" i="5"/>
  <c r="J432" i="5"/>
  <c r="I432" i="5"/>
  <c r="J431" i="5"/>
  <c r="I431" i="5"/>
  <c r="J430" i="5"/>
  <c r="I430" i="5"/>
  <c r="J429" i="5"/>
  <c r="I429" i="5"/>
  <c r="J428" i="5"/>
  <c r="I428" i="5"/>
  <c r="J427" i="5"/>
  <c r="I427" i="5"/>
  <c r="J426" i="5"/>
  <c r="I426" i="5"/>
  <c r="J425" i="5"/>
  <c r="I425" i="5"/>
  <c r="J424" i="5"/>
  <c r="I424" i="5"/>
  <c r="J423" i="5"/>
  <c r="I423" i="5"/>
  <c r="J413" i="5"/>
  <c r="I413" i="5"/>
  <c r="J412" i="5"/>
  <c r="I412" i="5"/>
  <c r="J411" i="5"/>
  <c r="I411" i="5"/>
  <c r="J410" i="5"/>
  <c r="I410" i="5"/>
  <c r="J409" i="5"/>
  <c r="I409" i="5"/>
  <c r="J408" i="5"/>
  <c r="I408" i="5"/>
  <c r="J407" i="5"/>
  <c r="I407" i="5"/>
  <c r="J406" i="5"/>
  <c r="I406" i="5"/>
  <c r="J405" i="5"/>
  <c r="I405" i="5"/>
  <c r="J404" i="5"/>
  <c r="I404" i="5"/>
  <c r="J403" i="5"/>
  <c r="I403" i="5"/>
  <c r="J402" i="5"/>
  <c r="I402" i="5"/>
  <c r="J401" i="5"/>
  <c r="I401" i="5"/>
  <c r="J400" i="5"/>
  <c r="I400" i="5"/>
  <c r="J398" i="5"/>
  <c r="I398" i="5"/>
  <c r="J397" i="5"/>
  <c r="I397" i="5"/>
  <c r="J396" i="5"/>
  <c r="I396" i="5"/>
  <c r="J395" i="5"/>
  <c r="I395" i="5"/>
  <c r="J394" i="5"/>
  <c r="I394" i="5"/>
  <c r="J393" i="5"/>
  <c r="I393" i="5"/>
  <c r="J392" i="5"/>
  <c r="I392" i="5"/>
  <c r="J391" i="5"/>
  <c r="I391" i="5"/>
  <c r="J390" i="5"/>
  <c r="I390" i="5"/>
  <c r="J389" i="5"/>
  <c r="I389" i="5"/>
  <c r="J388" i="5"/>
  <c r="I388" i="5"/>
  <c r="J387" i="5"/>
  <c r="I387" i="5"/>
  <c r="J386" i="5"/>
  <c r="I386" i="5"/>
  <c r="J385" i="5"/>
  <c r="I385" i="5"/>
  <c r="K679" i="1"/>
  <c r="L679" i="5" s="1"/>
  <c r="K678" i="1"/>
  <c r="L678" i="5" s="1"/>
  <c r="K677" i="1"/>
  <c r="L677" i="5" s="1"/>
  <c r="K676" i="1"/>
  <c r="L676" i="5" s="1"/>
  <c r="K675" i="1"/>
  <c r="L675" i="5" s="1"/>
  <c r="K674" i="1"/>
  <c r="L674" i="5" s="1"/>
  <c r="K673" i="1"/>
  <c r="L673" i="5" s="1"/>
  <c r="K672" i="1"/>
  <c r="L672" i="5" s="1"/>
  <c r="K671" i="1"/>
  <c r="L671" i="5" s="1"/>
  <c r="K670" i="1"/>
  <c r="L670" i="5" s="1"/>
  <c r="K669" i="1"/>
  <c r="L669" i="5" s="1"/>
  <c r="K668" i="1"/>
  <c r="L668" i="5" s="1"/>
  <c r="K667" i="1"/>
  <c r="L667" i="5" s="1"/>
  <c r="K666" i="1"/>
  <c r="K664" i="1"/>
  <c r="L664" i="5" s="1"/>
  <c r="K663" i="1"/>
  <c r="L663" i="5" s="1"/>
  <c r="K662" i="1"/>
  <c r="L662" i="5" s="1"/>
  <c r="K661" i="1"/>
  <c r="L661" i="5" s="1"/>
  <c r="K660" i="1"/>
  <c r="L660" i="5" s="1"/>
  <c r="K659" i="1"/>
  <c r="L659" i="5" s="1"/>
  <c r="K658" i="1"/>
  <c r="L658" i="5" s="1"/>
  <c r="K657" i="1"/>
  <c r="L657" i="5" s="1"/>
  <c r="K656" i="1"/>
  <c r="L656" i="5" s="1"/>
  <c r="K655" i="1"/>
  <c r="L655" i="5" s="1"/>
  <c r="K654" i="1"/>
  <c r="L654" i="5" s="1"/>
  <c r="K653" i="1"/>
  <c r="L653" i="5" s="1"/>
  <c r="K652" i="1"/>
  <c r="L652" i="5" s="1"/>
  <c r="K651" i="1"/>
  <c r="L651" i="5" s="1"/>
  <c r="K641" i="1"/>
  <c r="L641" i="5" s="1"/>
  <c r="K640" i="1"/>
  <c r="L640" i="5" s="1"/>
  <c r="K639" i="1"/>
  <c r="L639" i="5" s="1"/>
  <c r="K638" i="1"/>
  <c r="L638" i="5" s="1"/>
  <c r="K637" i="1"/>
  <c r="L637" i="5" s="1"/>
  <c r="K636" i="1"/>
  <c r="L636" i="5" s="1"/>
  <c r="K635" i="1"/>
  <c r="L635" i="5" s="1"/>
  <c r="K634" i="1"/>
  <c r="L634" i="5" s="1"/>
  <c r="K633" i="1"/>
  <c r="L633" i="5" s="1"/>
  <c r="K632" i="1"/>
  <c r="L632" i="5" s="1"/>
  <c r="K631" i="1"/>
  <c r="L631" i="5" s="1"/>
  <c r="K630" i="1"/>
  <c r="L630" i="5" s="1"/>
  <c r="K629" i="1"/>
  <c r="L629" i="5" s="1"/>
  <c r="K628" i="1"/>
  <c r="K626" i="1"/>
  <c r="L626" i="5" s="1"/>
  <c r="K625" i="1"/>
  <c r="L625" i="5" s="1"/>
  <c r="K624" i="1"/>
  <c r="L624" i="5" s="1"/>
  <c r="K623" i="1"/>
  <c r="L623" i="5" s="1"/>
  <c r="K622" i="1"/>
  <c r="L622" i="5" s="1"/>
  <c r="K621" i="1"/>
  <c r="L621" i="5" s="1"/>
  <c r="K620" i="1"/>
  <c r="L620" i="5" s="1"/>
  <c r="K619" i="1"/>
  <c r="L619" i="5" s="1"/>
  <c r="K618" i="1"/>
  <c r="L618" i="5" s="1"/>
  <c r="K617" i="1"/>
  <c r="L617" i="5" s="1"/>
  <c r="K616" i="1"/>
  <c r="L616" i="5" s="1"/>
  <c r="K615" i="1"/>
  <c r="L615" i="5" s="1"/>
  <c r="K614" i="1"/>
  <c r="L614" i="5" s="1"/>
  <c r="K613" i="1"/>
  <c r="L613" i="5" s="1"/>
  <c r="G58" i="5"/>
  <c r="G59" i="5" s="1"/>
  <c r="G60" i="5" s="1"/>
  <c r="G61" i="5" s="1"/>
  <c r="G62" i="5" s="1"/>
  <c r="G63" i="5" s="1"/>
  <c r="G64" i="5" s="1"/>
  <c r="G65" i="5" s="1"/>
  <c r="G66" i="5" s="1"/>
  <c r="G67" i="5" s="1"/>
  <c r="G68" i="5" s="1"/>
  <c r="G69" i="5" s="1"/>
  <c r="G70" i="5" s="1"/>
  <c r="G71" i="5" s="1"/>
  <c r="G96" i="5" s="1"/>
  <c r="G97" i="5" s="1"/>
  <c r="G98" i="5" s="1"/>
  <c r="G99" i="5" s="1"/>
  <c r="G100" i="5" s="1"/>
  <c r="G101" i="5" s="1"/>
  <c r="G102" i="5" s="1"/>
  <c r="G103" i="5" s="1"/>
  <c r="G104" i="5" s="1"/>
  <c r="G105" i="5" s="1"/>
  <c r="G106" i="5" s="1"/>
  <c r="G107" i="5" s="1"/>
  <c r="G108" i="5" s="1"/>
  <c r="G109" i="5" s="1"/>
  <c r="G134" i="5" s="1"/>
  <c r="G135" i="5" s="1"/>
  <c r="G136" i="5" s="1"/>
  <c r="G137" i="5" s="1"/>
  <c r="G138" i="5" s="1"/>
  <c r="G139" i="5" s="1"/>
  <c r="G140" i="5" s="1"/>
  <c r="G141" i="5" s="1"/>
  <c r="G142" i="5" s="1"/>
  <c r="G143" i="5" s="1"/>
  <c r="G144" i="5" s="1"/>
  <c r="G145" i="5" s="1"/>
  <c r="G146" i="5" s="1"/>
  <c r="G147" i="5" s="1"/>
  <c r="G172" i="5" s="1"/>
  <c r="G173" i="5" s="1"/>
  <c r="G174" i="5" s="1"/>
  <c r="G175" i="5" s="1"/>
  <c r="G176" i="5" s="1"/>
  <c r="G177" i="5" s="1"/>
  <c r="G178" i="5" s="1"/>
  <c r="G179" i="5" s="1"/>
  <c r="G180" i="5" s="1"/>
  <c r="G181" i="5" s="1"/>
  <c r="G182" i="5" s="1"/>
  <c r="G183" i="5" s="1"/>
  <c r="G184" i="5" s="1"/>
  <c r="G185" i="5" s="1"/>
  <c r="G210" i="5" s="1"/>
  <c r="G211" i="5" s="1"/>
  <c r="G212" i="5" s="1"/>
  <c r="G213" i="5" s="1"/>
  <c r="G214" i="5" s="1"/>
  <c r="G215" i="5" s="1"/>
  <c r="G216" i="5" s="1"/>
  <c r="G217" i="5" s="1"/>
  <c r="G218" i="5" s="1"/>
  <c r="G219" i="5" s="1"/>
  <c r="G220" i="5" s="1"/>
  <c r="G221" i="5" s="1"/>
  <c r="G222" i="5" s="1"/>
  <c r="G223" i="5" s="1"/>
  <c r="G248" i="5" s="1"/>
  <c r="G249" i="5" s="1"/>
  <c r="G250" i="5" s="1"/>
  <c r="G251" i="5" s="1"/>
  <c r="G252" i="5" s="1"/>
  <c r="G253" i="5" s="1"/>
  <c r="G254" i="5" s="1"/>
  <c r="G255" i="5" s="1"/>
  <c r="G256" i="5" s="1"/>
  <c r="G257" i="5" s="1"/>
  <c r="G258" i="5" s="1"/>
  <c r="G259" i="5" s="1"/>
  <c r="G260" i="5" s="1"/>
  <c r="G261" i="5" s="1"/>
  <c r="G286" i="5" s="1"/>
  <c r="G287" i="5" s="1"/>
  <c r="G288" i="5" s="1"/>
  <c r="G289" i="5" s="1"/>
  <c r="G290" i="5" s="1"/>
  <c r="G291" i="5" s="1"/>
  <c r="G292" i="5" s="1"/>
  <c r="G293" i="5" s="1"/>
  <c r="G294" i="5" s="1"/>
  <c r="G295" i="5" s="1"/>
  <c r="G296" i="5" s="1"/>
  <c r="G297" i="5" s="1"/>
  <c r="G298" i="5" s="1"/>
  <c r="G299" i="5" s="1"/>
  <c r="G324" i="5" s="1"/>
  <c r="G325" i="5" s="1"/>
  <c r="G326" i="5" s="1"/>
  <c r="G327" i="5" s="1"/>
  <c r="G328" i="5" s="1"/>
  <c r="G329" i="5" s="1"/>
  <c r="G330" i="5" s="1"/>
  <c r="G331" i="5" s="1"/>
  <c r="G332" i="5" s="1"/>
  <c r="G333" i="5" s="1"/>
  <c r="G334" i="5" s="1"/>
  <c r="G335" i="5" s="1"/>
  <c r="G336" i="5" s="1"/>
  <c r="G337" i="5" s="1"/>
  <c r="G362" i="5" s="1"/>
  <c r="G363" i="5" s="1"/>
  <c r="G364" i="5" s="1"/>
  <c r="G365" i="5" s="1"/>
  <c r="G366" i="5" s="1"/>
  <c r="G367" i="5" s="1"/>
  <c r="G368" i="5" s="1"/>
  <c r="G369" i="5" s="1"/>
  <c r="G370" i="5" s="1"/>
  <c r="G371" i="5" s="1"/>
  <c r="G372" i="5" s="1"/>
  <c r="G373" i="5" s="1"/>
  <c r="G374" i="5" s="1"/>
  <c r="G375" i="5" s="1"/>
  <c r="G400" i="5" s="1"/>
  <c r="G401" i="5" s="1"/>
  <c r="G402" i="5" s="1"/>
  <c r="G403" i="5" s="1"/>
  <c r="G404" i="5" s="1"/>
  <c r="G405" i="5" s="1"/>
  <c r="G406" i="5" s="1"/>
  <c r="G407" i="5" s="1"/>
  <c r="G408" i="5" s="1"/>
  <c r="G409" i="5" s="1"/>
  <c r="G410" i="5" s="1"/>
  <c r="G411" i="5" s="1"/>
  <c r="G412" i="5" s="1"/>
  <c r="G413" i="5" s="1"/>
  <c r="G438" i="5" s="1"/>
  <c r="G439" i="5" s="1"/>
  <c r="G440" i="5" s="1"/>
  <c r="G441" i="5" s="1"/>
  <c r="G442" i="5" s="1"/>
  <c r="G443" i="5" s="1"/>
  <c r="G444" i="5" s="1"/>
  <c r="G445" i="5" s="1"/>
  <c r="G446" i="5" s="1"/>
  <c r="G447" i="5" s="1"/>
  <c r="G448" i="5" s="1"/>
  <c r="G449" i="5" s="1"/>
  <c r="G450" i="5" s="1"/>
  <c r="G451" i="5" s="1"/>
  <c r="G476" i="5" s="1"/>
  <c r="G477" i="5" s="1"/>
  <c r="G478" i="5" s="1"/>
  <c r="G479" i="5" s="1"/>
  <c r="G480" i="5" s="1"/>
  <c r="G481" i="5" s="1"/>
  <c r="G482" i="5" s="1"/>
  <c r="G483" i="5" s="1"/>
  <c r="G484" i="5" s="1"/>
  <c r="G485" i="5" s="1"/>
  <c r="G486" i="5" s="1"/>
  <c r="G487" i="5" s="1"/>
  <c r="G488" i="5" s="1"/>
  <c r="G489" i="5" s="1"/>
  <c r="G514" i="5" s="1"/>
  <c r="G515" i="5" s="1"/>
  <c r="G516" i="5" s="1"/>
  <c r="G517" i="5" s="1"/>
  <c r="G518" i="5" s="1"/>
  <c r="G519" i="5" s="1"/>
  <c r="G520" i="5" s="1"/>
  <c r="G521" i="5" s="1"/>
  <c r="G522" i="5" s="1"/>
  <c r="G523" i="5" s="1"/>
  <c r="G524" i="5" s="1"/>
  <c r="G525" i="5" s="1"/>
  <c r="G526" i="5" s="1"/>
  <c r="G527" i="5" s="1"/>
  <c r="G552" i="5" s="1"/>
  <c r="G553" i="5" s="1"/>
  <c r="G554" i="5" s="1"/>
  <c r="G555" i="5" s="1"/>
  <c r="G556" i="5" s="1"/>
  <c r="G557" i="5" s="1"/>
  <c r="G558" i="5" s="1"/>
  <c r="G559" i="5" s="1"/>
  <c r="G560" i="5" s="1"/>
  <c r="G561" i="5" s="1"/>
  <c r="G562" i="5" s="1"/>
  <c r="G563" i="5" s="1"/>
  <c r="G564" i="5" s="1"/>
  <c r="G565" i="5" s="1"/>
  <c r="G590" i="5" s="1"/>
  <c r="G591" i="5" s="1"/>
  <c r="G592" i="5" s="1"/>
  <c r="G593" i="5" s="1"/>
  <c r="G594" i="5" s="1"/>
  <c r="G595" i="5" s="1"/>
  <c r="G596" i="5" s="1"/>
  <c r="G597" i="5" s="1"/>
  <c r="G598" i="5" s="1"/>
  <c r="G599" i="5" s="1"/>
  <c r="G600" i="5" s="1"/>
  <c r="G601" i="5" s="1"/>
  <c r="G602" i="5" s="1"/>
  <c r="G603" i="5" s="1"/>
  <c r="G628" i="5" s="1"/>
  <c r="G629" i="5" s="1"/>
  <c r="G630" i="5" s="1"/>
  <c r="G631" i="5" s="1"/>
  <c r="G632" i="5" s="1"/>
  <c r="G633" i="5" s="1"/>
  <c r="G634" i="5" s="1"/>
  <c r="G635" i="5" s="1"/>
  <c r="G636" i="5" s="1"/>
  <c r="G637" i="5" s="1"/>
  <c r="G638" i="5" s="1"/>
  <c r="G639" i="5" s="1"/>
  <c r="G640" i="5" s="1"/>
  <c r="G641" i="5" s="1"/>
  <c r="G666" i="5" s="1"/>
  <c r="G667" i="5" s="1"/>
  <c r="G668" i="5" s="1"/>
  <c r="G669" i="5" s="1"/>
  <c r="G670" i="5" s="1"/>
  <c r="G671" i="5" s="1"/>
  <c r="G672" i="5" s="1"/>
  <c r="G673" i="5" s="1"/>
  <c r="G674" i="5" s="1"/>
  <c r="G675" i="5" s="1"/>
  <c r="G676" i="5" s="1"/>
  <c r="G677" i="5" s="1"/>
  <c r="G678" i="5" s="1"/>
  <c r="G679" i="5" s="1"/>
  <c r="G704" i="5" s="1"/>
  <c r="G705" i="5" s="1"/>
  <c r="G706" i="5" s="1"/>
  <c r="G707" i="5" s="1"/>
  <c r="G708" i="5" s="1"/>
  <c r="G709" i="5" s="1"/>
  <c r="G710" i="5" s="1"/>
  <c r="G711" i="5" s="1"/>
  <c r="G712" i="5" s="1"/>
  <c r="G713" i="5" s="1"/>
  <c r="G714" i="5" s="1"/>
  <c r="G715" i="5" s="1"/>
  <c r="G716" i="5" s="1"/>
  <c r="G717" i="5" s="1"/>
  <c r="G742" i="5" s="1"/>
  <c r="G743" i="5" s="1"/>
  <c r="G744" i="5" s="1"/>
  <c r="G745" i="5" s="1"/>
  <c r="G746" i="5" s="1"/>
  <c r="G747" i="5" s="1"/>
  <c r="G748" i="5" s="1"/>
  <c r="G749" i="5" s="1"/>
  <c r="G750" i="5" s="1"/>
  <c r="G751" i="5" s="1"/>
  <c r="G752" i="5" s="1"/>
  <c r="G753" i="5" s="1"/>
  <c r="G754" i="5" s="1"/>
  <c r="G755" i="5" s="1"/>
  <c r="G780" i="5" s="1"/>
  <c r="G781" i="5" s="1"/>
  <c r="G782" i="5" s="1"/>
  <c r="G783" i="5" s="1"/>
  <c r="G784" i="5" s="1"/>
  <c r="G785" i="5" s="1"/>
  <c r="G786" i="5" s="1"/>
  <c r="G787" i="5" s="1"/>
  <c r="G788" i="5" s="1"/>
  <c r="G789" i="5" s="1"/>
  <c r="G790" i="5" s="1"/>
  <c r="G791" i="5" s="1"/>
  <c r="G792" i="5" s="1"/>
  <c r="G793" i="5" s="1"/>
  <c r="G818" i="5" s="1"/>
  <c r="G819" i="5" s="1"/>
  <c r="G820" i="5" s="1"/>
  <c r="G821" i="5" s="1"/>
  <c r="G822" i="5" s="1"/>
  <c r="G823" i="5" s="1"/>
  <c r="G824" i="5" s="1"/>
  <c r="G825" i="5" s="1"/>
  <c r="G826" i="5" s="1"/>
  <c r="G827" i="5" s="1"/>
  <c r="G828" i="5" s="1"/>
  <c r="G829" i="5" s="1"/>
  <c r="G830" i="5" s="1"/>
  <c r="G831" i="5" s="1"/>
  <c r="G856" i="5" s="1"/>
  <c r="G857" i="5" s="1"/>
  <c r="G858" i="5" s="1"/>
  <c r="G859" i="5" s="1"/>
  <c r="G860" i="5" s="1"/>
  <c r="G861" i="5" s="1"/>
  <c r="G862" i="5" s="1"/>
  <c r="G863" i="5" s="1"/>
  <c r="G864" i="5" s="1"/>
  <c r="G865" i="5" s="1"/>
  <c r="G866" i="5" s="1"/>
  <c r="G867" i="5" s="1"/>
  <c r="G868" i="5" s="1"/>
  <c r="G869" i="5" s="1"/>
  <c r="G894" i="5" s="1"/>
  <c r="G895" i="5" s="1"/>
  <c r="G896" i="5" s="1"/>
  <c r="G897" i="5" s="1"/>
  <c r="G898" i="5" s="1"/>
  <c r="G899" i="5" s="1"/>
  <c r="G900" i="5" s="1"/>
  <c r="G901" i="5" s="1"/>
  <c r="G902" i="5" s="1"/>
  <c r="G903" i="5" s="1"/>
  <c r="G904" i="5" s="1"/>
  <c r="G905" i="5" s="1"/>
  <c r="G906" i="5" s="1"/>
  <c r="G907" i="5" s="1"/>
  <c r="G932" i="5" s="1"/>
  <c r="G933" i="5" s="1"/>
  <c r="G934" i="5" s="1"/>
  <c r="G935" i="5" s="1"/>
  <c r="G936" i="5" s="1"/>
  <c r="G937" i="5" s="1"/>
  <c r="G938" i="5" s="1"/>
  <c r="G939" i="5" s="1"/>
  <c r="G940" i="5" s="1"/>
  <c r="G941" i="5" s="1"/>
  <c r="G942" i="5" s="1"/>
  <c r="G943" i="5" s="1"/>
  <c r="G944" i="5" s="1"/>
  <c r="G945" i="5" s="1"/>
  <c r="G43" i="5"/>
  <c r="G44" i="5" s="1"/>
  <c r="G45" i="5" s="1"/>
  <c r="G46" i="5" s="1"/>
  <c r="G47" i="5" s="1"/>
  <c r="G48" i="5" s="1"/>
  <c r="G49" i="5" s="1"/>
  <c r="G50" i="5" s="1"/>
  <c r="G51" i="5" s="1"/>
  <c r="G52" i="5" s="1"/>
  <c r="G53" i="5" s="1"/>
  <c r="G54" i="5" s="1"/>
  <c r="G55" i="5" s="1"/>
  <c r="G56" i="5" s="1"/>
  <c r="G81" i="5" s="1"/>
  <c r="G82" i="5" s="1"/>
  <c r="G83" i="5" s="1"/>
  <c r="G84" i="5" s="1"/>
  <c r="G85" i="5" s="1"/>
  <c r="G86" i="5" s="1"/>
  <c r="G87" i="5" s="1"/>
  <c r="G88" i="5" s="1"/>
  <c r="G89" i="5" s="1"/>
  <c r="G90" i="5" s="1"/>
  <c r="G91" i="5" s="1"/>
  <c r="G92" i="5" s="1"/>
  <c r="G93" i="5" s="1"/>
  <c r="G94" i="5" s="1"/>
  <c r="G119" i="5" s="1"/>
  <c r="G120" i="5" s="1"/>
  <c r="G121" i="5" s="1"/>
  <c r="G122" i="5" s="1"/>
  <c r="G123" i="5" s="1"/>
  <c r="G124" i="5" s="1"/>
  <c r="G125" i="5" s="1"/>
  <c r="G126" i="5" s="1"/>
  <c r="G127" i="5" s="1"/>
  <c r="G128" i="5" s="1"/>
  <c r="G129" i="5" s="1"/>
  <c r="G130" i="5" s="1"/>
  <c r="G131" i="5" s="1"/>
  <c r="G132" i="5" s="1"/>
  <c r="G157" i="5" s="1"/>
  <c r="G158" i="5" s="1"/>
  <c r="G159" i="5" s="1"/>
  <c r="G160" i="5" s="1"/>
  <c r="G161" i="5" s="1"/>
  <c r="G162" i="5" s="1"/>
  <c r="G163" i="5" s="1"/>
  <c r="G164" i="5" s="1"/>
  <c r="G165" i="5" s="1"/>
  <c r="G166" i="5" s="1"/>
  <c r="G167" i="5" s="1"/>
  <c r="G168" i="5" s="1"/>
  <c r="G169" i="5" s="1"/>
  <c r="G170" i="5" s="1"/>
  <c r="G195" i="5" s="1"/>
  <c r="G196" i="5" s="1"/>
  <c r="G197" i="5" s="1"/>
  <c r="G198" i="5" s="1"/>
  <c r="G199" i="5" s="1"/>
  <c r="G200" i="5" s="1"/>
  <c r="G201" i="5" s="1"/>
  <c r="G202" i="5" s="1"/>
  <c r="G203" i="5" s="1"/>
  <c r="G204" i="5" s="1"/>
  <c r="G205" i="5" s="1"/>
  <c r="G206" i="5" s="1"/>
  <c r="G207" i="5" s="1"/>
  <c r="G208" i="5" s="1"/>
  <c r="G233" i="5" s="1"/>
  <c r="G234" i="5" s="1"/>
  <c r="G235" i="5" s="1"/>
  <c r="G236" i="5" s="1"/>
  <c r="G237" i="5" s="1"/>
  <c r="G238" i="5" s="1"/>
  <c r="G239" i="5" s="1"/>
  <c r="G240" i="5" s="1"/>
  <c r="G241" i="5" s="1"/>
  <c r="G242" i="5" s="1"/>
  <c r="G243" i="5" s="1"/>
  <c r="G244" i="5" s="1"/>
  <c r="G245" i="5" s="1"/>
  <c r="G246" i="5" s="1"/>
  <c r="G271" i="5" s="1"/>
  <c r="G272" i="5" s="1"/>
  <c r="G273" i="5" s="1"/>
  <c r="G274" i="5" s="1"/>
  <c r="G275" i="5" s="1"/>
  <c r="G276" i="5" s="1"/>
  <c r="G277" i="5" s="1"/>
  <c r="G278" i="5" s="1"/>
  <c r="G279" i="5" s="1"/>
  <c r="G280" i="5" s="1"/>
  <c r="G281" i="5" s="1"/>
  <c r="G282" i="5" s="1"/>
  <c r="G283" i="5" s="1"/>
  <c r="G284" i="5" s="1"/>
  <c r="G309" i="5" s="1"/>
  <c r="G310" i="5" s="1"/>
  <c r="G311" i="5" s="1"/>
  <c r="G312" i="5" s="1"/>
  <c r="G313" i="5" s="1"/>
  <c r="G314" i="5" s="1"/>
  <c r="G315" i="5" s="1"/>
  <c r="G316" i="5" s="1"/>
  <c r="G317" i="5" s="1"/>
  <c r="G318" i="5" s="1"/>
  <c r="G319" i="5" s="1"/>
  <c r="G320" i="5" s="1"/>
  <c r="G321" i="5" s="1"/>
  <c r="G322" i="5" s="1"/>
  <c r="G347" i="5" s="1"/>
  <c r="G348" i="5" s="1"/>
  <c r="G349" i="5" s="1"/>
  <c r="G350" i="5" s="1"/>
  <c r="G351" i="5" s="1"/>
  <c r="G352" i="5" s="1"/>
  <c r="G353" i="5" s="1"/>
  <c r="G354" i="5" s="1"/>
  <c r="G355" i="5" s="1"/>
  <c r="G356" i="5" s="1"/>
  <c r="G357" i="5" s="1"/>
  <c r="G358" i="5" s="1"/>
  <c r="G359" i="5" s="1"/>
  <c r="G360" i="5" s="1"/>
  <c r="G385" i="5" s="1"/>
  <c r="G386" i="5" s="1"/>
  <c r="G387" i="5" s="1"/>
  <c r="G388" i="5" s="1"/>
  <c r="G389" i="5" s="1"/>
  <c r="G390" i="5" s="1"/>
  <c r="G391" i="5" s="1"/>
  <c r="G392" i="5" s="1"/>
  <c r="G393" i="5" s="1"/>
  <c r="G394" i="5" s="1"/>
  <c r="G395" i="5" s="1"/>
  <c r="G396" i="5" s="1"/>
  <c r="G397" i="5" s="1"/>
  <c r="G398" i="5" s="1"/>
  <c r="G423" i="5" s="1"/>
  <c r="G424" i="5" s="1"/>
  <c r="G425" i="5" s="1"/>
  <c r="G426" i="5" s="1"/>
  <c r="G427" i="5" s="1"/>
  <c r="G428" i="5" s="1"/>
  <c r="G429" i="5" s="1"/>
  <c r="G430" i="5" s="1"/>
  <c r="G431" i="5" s="1"/>
  <c r="G432" i="5" s="1"/>
  <c r="G433" i="5" s="1"/>
  <c r="G434" i="5" s="1"/>
  <c r="G435" i="5" s="1"/>
  <c r="G436" i="5" s="1"/>
  <c r="G461" i="5" s="1"/>
  <c r="G462" i="5" s="1"/>
  <c r="G463" i="5" s="1"/>
  <c r="G464" i="5" s="1"/>
  <c r="G465" i="5" s="1"/>
  <c r="G466" i="5" s="1"/>
  <c r="G467" i="5" s="1"/>
  <c r="G468" i="5" s="1"/>
  <c r="G469" i="5" s="1"/>
  <c r="G470" i="5" s="1"/>
  <c r="G471" i="5" s="1"/>
  <c r="G472" i="5" s="1"/>
  <c r="G473" i="5" s="1"/>
  <c r="G474" i="5" s="1"/>
  <c r="G499" i="5" s="1"/>
  <c r="G500" i="5" s="1"/>
  <c r="G501" i="5" s="1"/>
  <c r="G502" i="5" s="1"/>
  <c r="G503" i="5" s="1"/>
  <c r="G504" i="5" s="1"/>
  <c r="G505" i="5" s="1"/>
  <c r="G506" i="5" s="1"/>
  <c r="G507" i="5" s="1"/>
  <c r="G508" i="5" s="1"/>
  <c r="G509" i="5" s="1"/>
  <c r="G510" i="5" s="1"/>
  <c r="G511" i="5" s="1"/>
  <c r="G512" i="5" s="1"/>
  <c r="G537" i="5" s="1"/>
  <c r="G538" i="5" s="1"/>
  <c r="G539" i="5" s="1"/>
  <c r="G540" i="5" s="1"/>
  <c r="G541" i="5" s="1"/>
  <c r="G542" i="5" s="1"/>
  <c r="G543" i="5" s="1"/>
  <c r="G544" i="5" s="1"/>
  <c r="G545" i="5" s="1"/>
  <c r="G546" i="5" s="1"/>
  <c r="G547" i="5" s="1"/>
  <c r="G548" i="5" s="1"/>
  <c r="G549" i="5" s="1"/>
  <c r="G550" i="5" s="1"/>
  <c r="G575" i="5" s="1"/>
  <c r="G576" i="5" s="1"/>
  <c r="G577" i="5" s="1"/>
  <c r="G578" i="5" s="1"/>
  <c r="G579" i="5" s="1"/>
  <c r="G580" i="5" s="1"/>
  <c r="G581" i="5" s="1"/>
  <c r="G582" i="5" s="1"/>
  <c r="G583" i="5" s="1"/>
  <c r="G584" i="5" s="1"/>
  <c r="G585" i="5" s="1"/>
  <c r="G586" i="5" s="1"/>
  <c r="G587" i="5" s="1"/>
  <c r="G588" i="5" s="1"/>
  <c r="G613" i="5" s="1"/>
  <c r="G614" i="5" s="1"/>
  <c r="G615" i="5" s="1"/>
  <c r="G616" i="5" s="1"/>
  <c r="G617" i="5" s="1"/>
  <c r="G618" i="5" s="1"/>
  <c r="G619" i="5" s="1"/>
  <c r="G620" i="5" s="1"/>
  <c r="G621" i="5" s="1"/>
  <c r="G622" i="5" s="1"/>
  <c r="G623" i="5" s="1"/>
  <c r="G624" i="5" s="1"/>
  <c r="G625" i="5" s="1"/>
  <c r="G626" i="5" s="1"/>
  <c r="G651" i="5" s="1"/>
  <c r="G652" i="5" s="1"/>
  <c r="G653" i="5" s="1"/>
  <c r="G654" i="5" s="1"/>
  <c r="G655" i="5" s="1"/>
  <c r="G656" i="5" s="1"/>
  <c r="G657" i="5" s="1"/>
  <c r="G658" i="5" s="1"/>
  <c r="G659" i="5" s="1"/>
  <c r="G660" i="5" s="1"/>
  <c r="G661" i="5" s="1"/>
  <c r="G662" i="5" s="1"/>
  <c r="G663" i="5" s="1"/>
  <c r="G664" i="5" s="1"/>
  <c r="G689" i="5" s="1"/>
  <c r="G690" i="5" s="1"/>
  <c r="G691" i="5" s="1"/>
  <c r="G692" i="5" s="1"/>
  <c r="G693" i="5" s="1"/>
  <c r="G694" i="5" s="1"/>
  <c r="G695" i="5" s="1"/>
  <c r="G696" i="5" s="1"/>
  <c r="G697" i="5" s="1"/>
  <c r="G698" i="5" s="1"/>
  <c r="G699" i="5" s="1"/>
  <c r="G700" i="5" s="1"/>
  <c r="G701" i="5" s="1"/>
  <c r="G702" i="5" s="1"/>
  <c r="G727" i="5" s="1"/>
  <c r="G728" i="5" s="1"/>
  <c r="G729" i="5" s="1"/>
  <c r="G730" i="5" s="1"/>
  <c r="G731" i="5" s="1"/>
  <c r="G732" i="5" s="1"/>
  <c r="G733" i="5" s="1"/>
  <c r="G734" i="5" s="1"/>
  <c r="G735" i="5" s="1"/>
  <c r="G736" i="5" s="1"/>
  <c r="G737" i="5" s="1"/>
  <c r="G738" i="5" s="1"/>
  <c r="G739" i="5" s="1"/>
  <c r="G740" i="5" s="1"/>
  <c r="G765" i="5" s="1"/>
  <c r="G766" i="5" s="1"/>
  <c r="G767" i="5" s="1"/>
  <c r="G768" i="5" s="1"/>
  <c r="G769" i="5" s="1"/>
  <c r="G770" i="5" s="1"/>
  <c r="G771" i="5" s="1"/>
  <c r="G772" i="5" s="1"/>
  <c r="G773" i="5" s="1"/>
  <c r="G774" i="5" s="1"/>
  <c r="G775" i="5" s="1"/>
  <c r="G776" i="5" s="1"/>
  <c r="G777" i="5" s="1"/>
  <c r="G778" i="5" s="1"/>
  <c r="G803" i="5" s="1"/>
  <c r="G804" i="5" s="1"/>
  <c r="G805" i="5" s="1"/>
  <c r="G806" i="5" s="1"/>
  <c r="G807" i="5" s="1"/>
  <c r="G808" i="5" s="1"/>
  <c r="G809" i="5" s="1"/>
  <c r="G810" i="5" s="1"/>
  <c r="G811" i="5" s="1"/>
  <c r="G812" i="5" s="1"/>
  <c r="G813" i="5" s="1"/>
  <c r="G814" i="5" s="1"/>
  <c r="G815" i="5" s="1"/>
  <c r="G816" i="5" s="1"/>
  <c r="G841" i="5" s="1"/>
  <c r="G842" i="5" s="1"/>
  <c r="G843" i="5" s="1"/>
  <c r="G844" i="5" s="1"/>
  <c r="G845" i="5" s="1"/>
  <c r="G846" i="5" s="1"/>
  <c r="G847" i="5" s="1"/>
  <c r="G848" i="5" s="1"/>
  <c r="G849" i="5" s="1"/>
  <c r="G850" i="5" s="1"/>
  <c r="G851" i="5" s="1"/>
  <c r="G852" i="5" s="1"/>
  <c r="G853" i="5" s="1"/>
  <c r="G854" i="5" s="1"/>
  <c r="G879" i="5" s="1"/>
  <c r="G880" i="5" s="1"/>
  <c r="G881" i="5" s="1"/>
  <c r="G882" i="5" s="1"/>
  <c r="G883" i="5" s="1"/>
  <c r="G884" i="5" s="1"/>
  <c r="G885" i="5" s="1"/>
  <c r="G886" i="5" s="1"/>
  <c r="G887" i="5" s="1"/>
  <c r="G888" i="5" s="1"/>
  <c r="G889" i="5" s="1"/>
  <c r="G890" i="5" s="1"/>
  <c r="G891" i="5" s="1"/>
  <c r="G892" i="5" s="1"/>
  <c r="G917" i="5" s="1"/>
  <c r="G918" i="5" s="1"/>
  <c r="G919" i="5" s="1"/>
  <c r="G920" i="5" s="1"/>
  <c r="G921" i="5" s="1"/>
  <c r="G922" i="5" s="1"/>
  <c r="G923" i="5" s="1"/>
  <c r="G924" i="5" s="1"/>
  <c r="G925" i="5" s="1"/>
  <c r="G926" i="5" s="1"/>
  <c r="G927" i="5" s="1"/>
  <c r="G928" i="5" s="1"/>
  <c r="G929" i="5" s="1"/>
  <c r="G930" i="5" s="1"/>
  <c r="K385" i="1"/>
  <c r="L385" i="5" s="1"/>
  <c r="K386" i="1"/>
  <c r="L386" i="5" s="1"/>
  <c r="K387" i="1"/>
  <c r="L387" i="5" s="1"/>
  <c r="K388" i="1"/>
  <c r="L388" i="5" s="1"/>
  <c r="K389" i="1"/>
  <c r="L389" i="5" s="1"/>
  <c r="K390" i="1"/>
  <c r="L390" i="5" s="1"/>
  <c r="K391" i="1"/>
  <c r="L391" i="5" s="1"/>
  <c r="K392" i="1"/>
  <c r="L392" i="5" s="1"/>
  <c r="K393" i="1"/>
  <c r="L393" i="5" s="1"/>
  <c r="K394" i="1"/>
  <c r="L394" i="5" s="1"/>
  <c r="K395" i="1"/>
  <c r="L395" i="5" s="1"/>
  <c r="K396" i="1"/>
  <c r="L396" i="5" s="1"/>
  <c r="K397" i="1"/>
  <c r="L397" i="5" s="1"/>
  <c r="K398" i="1"/>
  <c r="L398" i="5" s="1"/>
  <c r="K400" i="1"/>
  <c r="L400" i="5" s="1"/>
  <c r="K401" i="1"/>
  <c r="L401" i="5" s="1"/>
  <c r="K402" i="1"/>
  <c r="L402" i="5" s="1"/>
  <c r="K403" i="1"/>
  <c r="L403" i="5" s="1"/>
  <c r="K404" i="1"/>
  <c r="L404" i="5" s="1"/>
  <c r="K405" i="1"/>
  <c r="L405" i="5" s="1"/>
  <c r="K406" i="1"/>
  <c r="L406" i="5" s="1"/>
  <c r="K407" i="1"/>
  <c r="L407" i="5" s="1"/>
  <c r="K408" i="1"/>
  <c r="L408" i="5" s="1"/>
  <c r="K409" i="1"/>
  <c r="L409" i="5" s="1"/>
  <c r="K410" i="1"/>
  <c r="L410" i="5" s="1"/>
  <c r="K411" i="1"/>
  <c r="L411" i="5" s="1"/>
  <c r="K412" i="1"/>
  <c r="L412" i="5" s="1"/>
  <c r="K413" i="1"/>
  <c r="L413" i="5" s="1"/>
  <c r="R416" i="1"/>
  <c r="A918" i="1"/>
  <c r="A919" i="1" s="1"/>
  <c r="A920" i="1" s="1"/>
  <c r="A921" i="1" s="1"/>
  <c r="A922" i="1" s="1"/>
  <c r="A923" i="1" s="1"/>
  <c r="A924" i="1" s="1"/>
  <c r="A925" i="1" s="1"/>
  <c r="A926" i="1" s="1"/>
  <c r="A927" i="1" s="1"/>
  <c r="A928" i="1" s="1"/>
  <c r="A929" i="1" s="1"/>
  <c r="A930" i="1" s="1"/>
  <c r="K945" i="1"/>
  <c r="K944" i="1"/>
  <c r="K943" i="1"/>
  <c r="K942" i="1"/>
  <c r="K941" i="1"/>
  <c r="K940" i="1"/>
  <c r="K939" i="1"/>
  <c r="K938" i="1"/>
  <c r="K937" i="1"/>
  <c r="K936" i="1"/>
  <c r="K935" i="1"/>
  <c r="K934" i="1"/>
  <c r="K933" i="1"/>
  <c r="K932" i="1"/>
  <c r="L932" i="5" s="1"/>
  <c r="K930" i="1"/>
  <c r="K929" i="1"/>
  <c r="K928" i="1"/>
  <c r="K927" i="1"/>
  <c r="K926" i="1"/>
  <c r="K925" i="1"/>
  <c r="K924" i="1"/>
  <c r="K923" i="1"/>
  <c r="K922" i="1"/>
  <c r="K921" i="1"/>
  <c r="K920" i="1"/>
  <c r="K919" i="1"/>
  <c r="K918" i="1"/>
  <c r="K917" i="1"/>
  <c r="K946" i="1" s="1"/>
  <c r="K907" i="1"/>
  <c r="K906" i="1"/>
  <c r="K905" i="1"/>
  <c r="K904" i="1"/>
  <c r="K903" i="1"/>
  <c r="K902" i="1"/>
  <c r="K901" i="1"/>
  <c r="L901" i="1" s="1"/>
  <c r="N901" i="1" s="1"/>
  <c r="K900" i="1"/>
  <c r="L900" i="1" s="1"/>
  <c r="K899" i="1"/>
  <c r="K898" i="1"/>
  <c r="K897" i="1"/>
  <c r="K896" i="1"/>
  <c r="K895" i="1"/>
  <c r="K894" i="1"/>
  <c r="L894" i="5" s="1"/>
  <c r="K892" i="1"/>
  <c r="L892" i="1" s="1"/>
  <c r="R892" i="1" s="1"/>
  <c r="K891" i="1"/>
  <c r="K890" i="1"/>
  <c r="K889" i="1"/>
  <c r="L889" i="1" s="1"/>
  <c r="K888" i="1"/>
  <c r="K887" i="1"/>
  <c r="K886" i="1"/>
  <c r="K885" i="1"/>
  <c r="K884" i="1"/>
  <c r="K883" i="1"/>
  <c r="K882" i="1"/>
  <c r="K881" i="1"/>
  <c r="K880" i="1"/>
  <c r="K879" i="1"/>
  <c r="K869" i="1"/>
  <c r="K868" i="1"/>
  <c r="K867" i="1"/>
  <c r="K866" i="1"/>
  <c r="L866" i="1" s="1"/>
  <c r="K865" i="1"/>
  <c r="K864" i="1"/>
  <c r="K863" i="1"/>
  <c r="K862" i="1"/>
  <c r="L862" i="1" s="1"/>
  <c r="K861" i="1"/>
  <c r="K860" i="1"/>
  <c r="K859" i="1"/>
  <c r="L859" i="1" s="1"/>
  <c r="K858" i="1"/>
  <c r="K857" i="1"/>
  <c r="K856" i="1"/>
  <c r="L856" i="5" s="1"/>
  <c r="K854" i="1"/>
  <c r="K853" i="1"/>
  <c r="K852" i="1"/>
  <c r="K851" i="1"/>
  <c r="K850" i="1"/>
  <c r="K849" i="1"/>
  <c r="K848" i="1"/>
  <c r="K847" i="1"/>
  <c r="K846" i="1"/>
  <c r="K845" i="1"/>
  <c r="K844" i="1"/>
  <c r="K843" i="1"/>
  <c r="K842" i="1"/>
  <c r="K841" i="1"/>
  <c r="L841" i="5" s="1"/>
  <c r="K831" i="1"/>
  <c r="K830" i="1"/>
  <c r="K829" i="1"/>
  <c r="K828" i="1"/>
  <c r="K827" i="1"/>
  <c r="K826" i="1"/>
  <c r="K825" i="1"/>
  <c r="K824" i="1"/>
  <c r="K823" i="1"/>
  <c r="K822" i="1"/>
  <c r="K821" i="1"/>
  <c r="K820" i="1"/>
  <c r="K819" i="1"/>
  <c r="K818" i="1"/>
  <c r="L818" i="5" s="1"/>
  <c r="K816" i="1"/>
  <c r="K815" i="1"/>
  <c r="K814" i="1"/>
  <c r="K813" i="1"/>
  <c r="K812" i="1"/>
  <c r="K811" i="1"/>
  <c r="K810" i="1"/>
  <c r="K809" i="1"/>
  <c r="K808" i="1"/>
  <c r="K807" i="1"/>
  <c r="K806" i="1"/>
  <c r="K805" i="1"/>
  <c r="K804" i="1"/>
  <c r="K803" i="1"/>
  <c r="K793" i="1"/>
  <c r="K792" i="1"/>
  <c r="K791" i="1"/>
  <c r="K790" i="1"/>
  <c r="K789" i="1"/>
  <c r="L789" i="1" s="1"/>
  <c r="K788" i="1"/>
  <c r="K787" i="1"/>
  <c r="K786" i="1"/>
  <c r="K785" i="1"/>
  <c r="K784" i="1"/>
  <c r="K783" i="1"/>
  <c r="L783" i="1" s="1"/>
  <c r="M783" i="5" s="1"/>
  <c r="N783" i="5" s="1"/>
  <c r="K782" i="1"/>
  <c r="K781" i="1"/>
  <c r="K780" i="1"/>
  <c r="L780" i="5" s="1"/>
  <c r="K778" i="1"/>
  <c r="K777" i="1"/>
  <c r="L777" i="1" s="1"/>
  <c r="K776" i="1"/>
  <c r="K775" i="1"/>
  <c r="L775" i="1" s="1"/>
  <c r="K774" i="1"/>
  <c r="L774" i="1" s="1"/>
  <c r="K773" i="1"/>
  <c r="K772" i="1"/>
  <c r="K771" i="1"/>
  <c r="K770" i="1"/>
  <c r="K769" i="1"/>
  <c r="L769" i="1" s="1"/>
  <c r="K768" i="1"/>
  <c r="K767" i="1"/>
  <c r="K766" i="1"/>
  <c r="L766" i="1" s="1"/>
  <c r="M766" i="5" s="1"/>
  <c r="O766" i="5" s="1"/>
  <c r="P766" i="5" s="1"/>
  <c r="K765" i="1"/>
  <c r="L765" i="1" s="1"/>
  <c r="K755" i="1"/>
  <c r="K754" i="1"/>
  <c r="L754" i="1" s="1"/>
  <c r="K753" i="1"/>
  <c r="K752" i="1"/>
  <c r="K751" i="1"/>
  <c r="K750" i="1"/>
  <c r="K749" i="1"/>
  <c r="K748" i="1"/>
  <c r="K747" i="1"/>
  <c r="K746" i="1"/>
  <c r="K745" i="1"/>
  <c r="K744" i="1"/>
  <c r="K743" i="1"/>
  <c r="K742" i="1"/>
  <c r="L742" i="5" s="1"/>
  <c r="K740" i="1"/>
  <c r="L740" i="1" s="1"/>
  <c r="M740" i="5" s="1"/>
  <c r="O740" i="5" s="1"/>
  <c r="P740" i="5" s="1"/>
  <c r="K739" i="1"/>
  <c r="K738" i="1"/>
  <c r="K737" i="1"/>
  <c r="K736" i="1"/>
  <c r="K735" i="1"/>
  <c r="K734" i="1"/>
  <c r="K733" i="1"/>
  <c r="K732" i="1"/>
  <c r="L732" i="1" s="1"/>
  <c r="K731" i="1"/>
  <c r="K730" i="1"/>
  <c r="K729" i="1"/>
  <c r="K728" i="1"/>
  <c r="K727" i="1"/>
  <c r="K717" i="1"/>
  <c r="L717" i="5" s="1"/>
  <c r="K716" i="1"/>
  <c r="L716" i="5" s="1"/>
  <c r="K715" i="1"/>
  <c r="L715" i="5" s="1"/>
  <c r="K714" i="1"/>
  <c r="L714" i="5" s="1"/>
  <c r="K713" i="1"/>
  <c r="L713" i="5" s="1"/>
  <c r="K712" i="1"/>
  <c r="L712" i="5" s="1"/>
  <c r="K711" i="1"/>
  <c r="L711" i="5" s="1"/>
  <c r="K710" i="1"/>
  <c r="L710" i="5" s="1"/>
  <c r="K709" i="1"/>
  <c r="L709" i="5" s="1"/>
  <c r="K708" i="1"/>
  <c r="K707" i="1"/>
  <c r="L707" i="5" s="1"/>
  <c r="K706" i="1"/>
  <c r="L706" i="5" s="1"/>
  <c r="K705" i="1"/>
  <c r="L705" i="5" s="1"/>
  <c r="K704" i="1"/>
  <c r="K702" i="1"/>
  <c r="L702" i="5" s="1"/>
  <c r="K701" i="1"/>
  <c r="L701" i="5" s="1"/>
  <c r="K700" i="1"/>
  <c r="L700" i="5" s="1"/>
  <c r="K699" i="1"/>
  <c r="L699" i="5" s="1"/>
  <c r="K698" i="1"/>
  <c r="L698" i="5" s="1"/>
  <c r="K697" i="1"/>
  <c r="L697" i="5" s="1"/>
  <c r="K696" i="1"/>
  <c r="L696" i="5" s="1"/>
  <c r="K695" i="1"/>
  <c r="L695" i="5" s="1"/>
  <c r="K694" i="1"/>
  <c r="L694" i="5" s="1"/>
  <c r="K693" i="1"/>
  <c r="L693" i="5" s="1"/>
  <c r="K692" i="1"/>
  <c r="L692" i="5" s="1"/>
  <c r="K691" i="1"/>
  <c r="K690" i="1"/>
  <c r="L690" i="5" s="1"/>
  <c r="K689" i="1"/>
  <c r="L689" i="5" s="1"/>
  <c r="K603" i="1"/>
  <c r="L603" i="5" s="1"/>
  <c r="K602" i="1"/>
  <c r="L602" i="5" s="1"/>
  <c r="K601" i="1"/>
  <c r="L601" i="5" s="1"/>
  <c r="K600" i="1"/>
  <c r="L600" i="5" s="1"/>
  <c r="K599" i="1"/>
  <c r="L599" i="5" s="1"/>
  <c r="K598" i="1"/>
  <c r="L598" i="5" s="1"/>
  <c r="K597" i="1"/>
  <c r="L597" i="5" s="1"/>
  <c r="K596" i="1"/>
  <c r="L596" i="5" s="1"/>
  <c r="K595" i="1"/>
  <c r="L595" i="5" s="1"/>
  <c r="K594" i="1"/>
  <c r="L594" i="5" s="1"/>
  <c r="K593" i="1"/>
  <c r="L593" i="5" s="1"/>
  <c r="K592" i="1"/>
  <c r="L592" i="5" s="1"/>
  <c r="K591" i="1"/>
  <c r="L591" i="5" s="1"/>
  <c r="K590" i="1"/>
  <c r="L590" i="5" s="1"/>
  <c r="K588" i="1"/>
  <c r="L588" i="5" s="1"/>
  <c r="K587" i="1"/>
  <c r="L587" i="5" s="1"/>
  <c r="K586" i="1"/>
  <c r="L586" i="5" s="1"/>
  <c r="K585" i="1"/>
  <c r="L585" i="5" s="1"/>
  <c r="K584" i="1"/>
  <c r="L584" i="5" s="1"/>
  <c r="K583" i="1"/>
  <c r="L583" i="5" s="1"/>
  <c r="K582" i="1"/>
  <c r="L582" i="5" s="1"/>
  <c r="K581" i="1"/>
  <c r="L581" i="5" s="1"/>
  <c r="K580" i="1"/>
  <c r="L580" i="5" s="1"/>
  <c r="K579" i="1"/>
  <c r="L579" i="5" s="1"/>
  <c r="K578" i="1"/>
  <c r="L578" i="5" s="1"/>
  <c r="K577" i="1"/>
  <c r="L577" i="5" s="1"/>
  <c r="K576" i="1"/>
  <c r="L576" i="5" s="1"/>
  <c r="K575" i="1"/>
  <c r="L575" i="5" s="1"/>
  <c r="K565" i="1"/>
  <c r="L565" i="5" s="1"/>
  <c r="K564" i="1"/>
  <c r="L564" i="5" s="1"/>
  <c r="K563" i="1"/>
  <c r="L563" i="5" s="1"/>
  <c r="K562" i="1"/>
  <c r="L562" i="5" s="1"/>
  <c r="K561" i="1"/>
  <c r="L561" i="5" s="1"/>
  <c r="K560" i="1"/>
  <c r="L560" i="5" s="1"/>
  <c r="K559" i="1"/>
  <c r="L559" i="5" s="1"/>
  <c r="K558" i="1"/>
  <c r="L558" i="5" s="1"/>
  <c r="K557" i="1"/>
  <c r="L557" i="5" s="1"/>
  <c r="K556" i="1"/>
  <c r="L556" i="5" s="1"/>
  <c r="K555" i="1"/>
  <c r="L555" i="5" s="1"/>
  <c r="K554" i="1"/>
  <c r="L554" i="5" s="1"/>
  <c r="K553" i="1"/>
  <c r="L553" i="5" s="1"/>
  <c r="K552" i="1"/>
  <c r="K550" i="1"/>
  <c r="L550" i="5" s="1"/>
  <c r="K549" i="1"/>
  <c r="L549" i="5" s="1"/>
  <c r="K548" i="1"/>
  <c r="L548" i="5" s="1"/>
  <c r="K547" i="1"/>
  <c r="L547" i="5" s="1"/>
  <c r="K546" i="1"/>
  <c r="L546" i="5" s="1"/>
  <c r="K545" i="1"/>
  <c r="L545" i="5" s="1"/>
  <c r="K544" i="1"/>
  <c r="L544" i="5" s="1"/>
  <c r="K543" i="1"/>
  <c r="L543" i="5" s="1"/>
  <c r="K542" i="1"/>
  <c r="L542" i="5" s="1"/>
  <c r="K541" i="1"/>
  <c r="L541" i="5" s="1"/>
  <c r="K540" i="1"/>
  <c r="L540" i="5" s="1"/>
  <c r="K539" i="1"/>
  <c r="L539" i="5" s="1"/>
  <c r="K538" i="1"/>
  <c r="L538" i="5" s="1"/>
  <c r="K537" i="1"/>
  <c r="L537" i="5" s="1"/>
  <c r="K527" i="1"/>
  <c r="L527" i="5" s="1"/>
  <c r="K526" i="1"/>
  <c r="L526" i="5" s="1"/>
  <c r="K525" i="1"/>
  <c r="L525" i="5" s="1"/>
  <c r="K524" i="1"/>
  <c r="L524" i="5" s="1"/>
  <c r="K523" i="1"/>
  <c r="L523" i="5" s="1"/>
  <c r="K522" i="1"/>
  <c r="L522" i="5" s="1"/>
  <c r="K521" i="1"/>
  <c r="L521" i="5" s="1"/>
  <c r="K520" i="1"/>
  <c r="L520" i="5" s="1"/>
  <c r="K519" i="1"/>
  <c r="L519" i="5" s="1"/>
  <c r="K518" i="1"/>
  <c r="L518" i="5" s="1"/>
  <c r="K517" i="1"/>
  <c r="L517" i="5" s="1"/>
  <c r="K516" i="1"/>
  <c r="L516" i="5" s="1"/>
  <c r="K515" i="1"/>
  <c r="L515" i="5" s="1"/>
  <c r="K514" i="1"/>
  <c r="K512" i="1"/>
  <c r="L512" i="5" s="1"/>
  <c r="K511" i="1"/>
  <c r="L511" i="5" s="1"/>
  <c r="K510" i="1"/>
  <c r="L510" i="5" s="1"/>
  <c r="K509" i="1"/>
  <c r="L509" i="5" s="1"/>
  <c r="K508" i="1"/>
  <c r="L508" i="5" s="1"/>
  <c r="K507" i="1"/>
  <c r="L507" i="5" s="1"/>
  <c r="K506" i="1"/>
  <c r="L506" i="5" s="1"/>
  <c r="K505" i="1"/>
  <c r="L505" i="5" s="1"/>
  <c r="K504" i="1"/>
  <c r="L504" i="5" s="1"/>
  <c r="K503" i="1"/>
  <c r="L503" i="5" s="1"/>
  <c r="K502" i="1"/>
  <c r="L502" i="5" s="1"/>
  <c r="K501" i="1"/>
  <c r="L501" i="5" s="1"/>
  <c r="K500" i="1"/>
  <c r="L500" i="5" s="1"/>
  <c r="K499" i="1"/>
  <c r="L499" i="5" s="1"/>
  <c r="K489" i="1"/>
  <c r="L489" i="5" s="1"/>
  <c r="K488" i="1"/>
  <c r="L488" i="5" s="1"/>
  <c r="K487" i="1"/>
  <c r="L487" i="5" s="1"/>
  <c r="K486" i="1"/>
  <c r="L486" i="5" s="1"/>
  <c r="K485" i="1"/>
  <c r="L485" i="5" s="1"/>
  <c r="K484" i="1"/>
  <c r="L484" i="5" s="1"/>
  <c r="K483" i="1"/>
  <c r="L483" i="5" s="1"/>
  <c r="K482" i="1"/>
  <c r="L482" i="5" s="1"/>
  <c r="K481" i="1"/>
  <c r="L481" i="5" s="1"/>
  <c r="K480" i="1"/>
  <c r="L480" i="5" s="1"/>
  <c r="K479" i="1"/>
  <c r="L479" i="5" s="1"/>
  <c r="K478" i="1"/>
  <c r="L478" i="5" s="1"/>
  <c r="K477" i="1"/>
  <c r="L477" i="5" s="1"/>
  <c r="K476" i="1"/>
  <c r="K474" i="1"/>
  <c r="L474" i="5" s="1"/>
  <c r="K473" i="1"/>
  <c r="L473" i="5" s="1"/>
  <c r="K472" i="1"/>
  <c r="L472" i="5" s="1"/>
  <c r="K471" i="1"/>
  <c r="L471" i="5" s="1"/>
  <c r="K470" i="1"/>
  <c r="L470" i="5" s="1"/>
  <c r="K469" i="1"/>
  <c r="L469" i="5" s="1"/>
  <c r="K468" i="1"/>
  <c r="L468" i="5" s="1"/>
  <c r="K467" i="1"/>
  <c r="L467" i="5" s="1"/>
  <c r="K466" i="1"/>
  <c r="L466" i="5" s="1"/>
  <c r="K465" i="1"/>
  <c r="L465" i="5" s="1"/>
  <c r="K464" i="1"/>
  <c r="L464" i="5" s="1"/>
  <c r="K463" i="1"/>
  <c r="L463" i="5" s="1"/>
  <c r="K462" i="1"/>
  <c r="L462" i="5" s="1"/>
  <c r="K461" i="1"/>
  <c r="L461" i="5" s="1"/>
  <c r="K451" i="1"/>
  <c r="L451" i="5" s="1"/>
  <c r="K450" i="1"/>
  <c r="L450" i="5" s="1"/>
  <c r="K449" i="1"/>
  <c r="L449" i="5" s="1"/>
  <c r="K448" i="1"/>
  <c r="L448" i="5" s="1"/>
  <c r="K447" i="1"/>
  <c r="L447" i="5" s="1"/>
  <c r="K446" i="1"/>
  <c r="L446" i="5" s="1"/>
  <c r="K445" i="1"/>
  <c r="K444" i="1"/>
  <c r="L444" i="5" s="1"/>
  <c r="K443" i="1"/>
  <c r="L443" i="5" s="1"/>
  <c r="K442" i="1"/>
  <c r="L442" i="5" s="1"/>
  <c r="K441" i="1"/>
  <c r="L441" i="5" s="1"/>
  <c r="K440" i="1"/>
  <c r="L440" i="5" s="1"/>
  <c r="K439" i="1"/>
  <c r="L439" i="5" s="1"/>
  <c r="K438" i="1"/>
  <c r="K436" i="1"/>
  <c r="L436" i="5" s="1"/>
  <c r="K435" i="1"/>
  <c r="L435" i="5" s="1"/>
  <c r="K434" i="1"/>
  <c r="L434" i="5" s="1"/>
  <c r="K433" i="1"/>
  <c r="L433" i="5" s="1"/>
  <c r="K432" i="1"/>
  <c r="L432" i="5" s="1"/>
  <c r="K431" i="1"/>
  <c r="L431" i="5" s="1"/>
  <c r="K430" i="1"/>
  <c r="L430" i="5" s="1"/>
  <c r="K429" i="1"/>
  <c r="L429" i="5" s="1"/>
  <c r="K428" i="1"/>
  <c r="L428" i="5" s="1"/>
  <c r="K427" i="1"/>
  <c r="L427" i="5" s="1"/>
  <c r="K426" i="1"/>
  <c r="L426" i="5" s="1"/>
  <c r="K425" i="1"/>
  <c r="L425" i="5" s="1"/>
  <c r="K424" i="1"/>
  <c r="L424" i="5" s="1"/>
  <c r="K423" i="1"/>
  <c r="L423" i="5" s="1"/>
  <c r="K375" i="1"/>
  <c r="K374" i="1"/>
  <c r="K373" i="1"/>
  <c r="K372" i="1"/>
  <c r="K371" i="1"/>
  <c r="K370" i="1"/>
  <c r="K369" i="1"/>
  <c r="K368" i="1"/>
  <c r="K367" i="1"/>
  <c r="K366" i="1"/>
  <c r="K365" i="1"/>
  <c r="K364" i="1"/>
  <c r="K363" i="1"/>
  <c r="K362" i="1"/>
  <c r="K360" i="1"/>
  <c r="K359" i="1"/>
  <c r="K358" i="1"/>
  <c r="K357" i="1"/>
  <c r="K356" i="1"/>
  <c r="K355" i="1"/>
  <c r="K354" i="1"/>
  <c r="K353" i="1"/>
  <c r="K352" i="1"/>
  <c r="K351" i="1"/>
  <c r="K350" i="1"/>
  <c r="K349" i="1"/>
  <c r="K348" i="1"/>
  <c r="K347" i="1"/>
  <c r="K337" i="1"/>
  <c r="K336" i="1"/>
  <c r="K335" i="1"/>
  <c r="K334" i="1"/>
  <c r="K333" i="1"/>
  <c r="K332" i="1"/>
  <c r="K331" i="1"/>
  <c r="K330" i="1"/>
  <c r="K329" i="1"/>
  <c r="K328" i="1"/>
  <c r="K327" i="1"/>
  <c r="K326" i="1"/>
  <c r="K325" i="1"/>
  <c r="K324" i="1"/>
  <c r="K322" i="1"/>
  <c r="K321" i="1"/>
  <c r="K320" i="1"/>
  <c r="K319" i="1"/>
  <c r="K318" i="1"/>
  <c r="K317" i="1"/>
  <c r="K316" i="1"/>
  <c r="K315" i="1"/>
  <c r="K314" i="1"/>
  <c r="K313" i="1"/>
  <c r="K312" i="1"/>
  <c r="K311" i="1"/>
  <c r="K310" i="1"/>
  <c r="K309" i="1"/>
  <c r="K299" i="1"/>
  <c r="K298" i="1"/>
  <c r="K297" i="1"/>
  <c r="K296" i="1"/>
  <c r="K295" i="1"/>
  <c r="K294" i="1"/>
  <c r="K293" i="1"/>
  <c r="K292" i="1"/>
  <c r="K291" i="1"/>
  <c r="K290" i="1"/>
  <c r="K289" i="1"/>
  <c r="K288" i="1"/>
  <c r="K287" i="1"/>
  <c r="K286" i="1"/>
  <c r="K284" i="1"/>
  <c r="K283" i="1"/>
  <c r="K282" i="1"/>
  <c r="K281" i="1"/>
  <c r="K280" i="1"/>
  <c r="K279" i="1"/>
  <c r="K278" i="1"/>
  <c r="K277" i="1"/>
  <c r="K276" i="1"/>
  <c r="K275" i="1"/>
  <c r="K274" i="1"/>
  <c r="K273" i="1"/>
  <c r="K272" i="1"/>
  <c r="K271" i="1"/>
  <c r="K261" i="1"/>
  <c r="K260" i="1"/>
  <c r="K259" i="1"/>
  <c r="K258" i="1"/>
  <c r="K257" i="1"/>
  <c r="K256" i="1"/>
  <c r="K255" i="1"/>
  <c r="K254" i="1"/>
  <c r="K253" i="1"/>
  <c r="K252" i="1"/>
  <c r="K251" i="1"/>
  <c r="K250" i="1"/>
  <c r="K249" i="1"/>
  <c r="K248" i="1"/>
  <c r="K246" i="1"/>
  <c r="K245" i="1"/>
  <c r="K244" i="1"/>
  <c r="K243" i="1"/>
  <c r="K242" i="1"/>
  <c r="K241" i="1"/>
  <c r="K240" i="1"/>
  <c r="K239" i="1"/>
  <c r="K238" i="1"/>
  <c r="K237" i="1"/>
  <c r="K236" i="1"/>
  <c r="K235" i="1"/>
  <c r="K234" i="1"/>
  <c r="K233" i="1"/>
  <c r="K223" i="1"/>
  <c r="K222" i="1"/>
  <c r="K221" i="1"/>
  <c r="K220" i="1"/>
  <c r="K219" i="1"/>
  <c r="K218" i="1"/>
  <c r="K217" i="1"/>
  <c r="K216" i="1"/>
  <c r="K215" i="1"/>
  <c r="K214" i="1"/>
  <c r="K213" i="1"/>
  <c r="K212" i="1"/>
  <c r="K211" i="1"/>
  <c r="K210" i="1"/>
  <c r="K208" i="1"/>
  <c r="K207" i="1"/>
  <c r="K206" i="1"/>
  <c r="K205" i="1"/>
  <c r="K204" i="1"/>
  <c r="K203" i="1"/>
  <c r="K202" i="1"/>
  <c r="K201" i="1"/>
  <c r="K200" i="1"/>
  <c r="K199" i="1"/>
  <c r="K198" i="1"/>
  <c r="K197" i="1"/>
  <c r="K196" i="1"/>
  <c r="K195" i="1"/>
  <c r="K185" i="1"/>
  <c r="K184" i="1"/>
  <c r="K183" i="1"/>
  <c r="K182" i="1"/>
  <c r="K181" i="1"/>
  <c r="K180" i="1"/>
  <c r="K179" i="1"/>
  <c r="K178" i="1"/>
  <c r="K177" i="1"/>
  <c r="K176" i="1"/>
  <c r="K175" i="1"/>
  <c r="K174" i="1"/>
  <c r="K173" i="1"/>
  <c r="K172" i="1"/>
  <c r="K170" i="1"/>
  <c r="K169" i="1"/>
  <c r="K168" i="1"/>
  <c r="K167" i="1"/>
  <c r="K166" i="1"/>
  <c r="K165" i="1"/>
  <c r="K164" i="1"/>
  <c r="K163" i="1"/>
  <c r="K162" i="1"/>
  <c r="K161" i="1"/>
  <c r="K160" i="1"/>
  <c r="K159" i="1"/>
  <c r="K158" i="1"/>
  <c r="K157" i="1"/>
  <c r="K147" i="1"/>
  <c r="K146" i="1"/>
  <c r="K145" i="1"/>
  <c r="K144" i="1"/>
  <c r="K143" i="1"/>
  <c r="K142" i="1"/>
  <c r="K141" i="1"/>
  <c r="K140" i="1"/>
  <c r="K139" i="1"/>
  <c r="K138" i="1"/>
  <c r="K137" i="1"/>
  <c r="K136" i="1"/>
  <c r="K135" i="1"/>
  <c r="K134" i="1"/>
  <c r="K132" i="1"/>
  <c r="K131" i="1"/>
  <c r="K130" i="1"/>
  <c r="K129" i="1"/>
  <c r="K128" i="1"/>
  <c r="K127" i="1"/>
  <c r="K126" i="1"/>
  <c r="K125" i="1"/>
  <c r="K124" i="1"/>
  <c r="K123" i="1"/>
  <c r="K122" i="1"/>
  <c r="K121" i="1"/>
  <c r="K120" i="1"/>
  <c r="K119" i="1"/>
  <c r="K109" i="1"/>
  <c r="K108" i="1"/>
  <c r="K107" i="1"/>
  <c r="K106" i="1"/>
  <c r="K105" i="1"/>
  <c r="K104" i="1"/>
  <c r="K103" i="1"/>
  <c r="K102" i="1"/>
  <c r="K101" i="1"/>
  <c r="K100" i="1"/>
  <c r="K99" i="1"/>
  <c r="K98" i="1"/>
  <c r="K97" i="1"/>
  <c r="K96" i="1"/>
  <c r="K94" i="1"/>
  <c r="K93" i="1"/>
  <c r="K92" i="1"/>
  <c r="K91" i="1"/>
  <c r="K90" i="1"/>
  <c r="K89" i="1"/>
  <c r="K88" i="1"/>
  <c r="K87" i="1"/>
  <c r="K86" i="1"/>
  <c r="K85" i="1"/>
  <c r="K84" i="1"/>
  <c r="K83" i="1"/>
  <c r="K82" i="1"/>
  <c r="K81" i="1"/>
  <c r="K71" i="1"/>
  <c r="K70" i="1"/>
  <c r="K69" i="1"/>
  <c r="K68" i="1"/>
  <c r="K67" i="1"/>
  <c r="K66" i="1"/>
  <c r="K65" i="1"/>
  <c r="K64" i="1"/>
  <c r="K63" i="1"/>
  <c r="K62" i="1"/>
  <c r="K61" i="1"/>
  <c r="K60" i="1"/>
  <c r="K59" i="1"/>
  <c r="K58" i="1"/>
  <c r="K56" i="1"/>
  <c r="K55" i="1"/>
  <c r="K54" i="1"/>
  <c r="K53" i="1"/>
  <c r="K52" i="1"/>
  <c r="K51" i="1"/>
  <c r="K50" i="1"/>
  <c r="K49" i="1"/>
  <c r="K48" i="1"/>
  <c r="K47" i="1"/>
  <c r="K46" i="1"/>
  <c r="K45" i="1"/>
  <c r="K44" i="1"/>
  <c r="K43" i="1"/>
  <c r="K33" i="1"/>
  <c r="K32" i="1"/>
  <c r="K31" i="1"/>
  <c r="K30" i="1"/>
  <c r="K29" i="1"/>
  <c r="K28" i="1"/>
  <c r="K27" i="1"/>
  <c r="K26" i="1"/>
  <c r="K25" i="1"/>
  <c r="K24" i="1"/>
  <c r="K23" i="1"/>
  <c r="K22" i="1"/>
  <c r="K21" i="1"/>
  <c r="K20" i="1"/>
  <c r="K18" i="1"/>
  <c r="K17" i="1"/>
  <c r="K16" i="1"/>
  <c r="K15" i="1"/>
  <c r="K14" i="1"/>
  <c r="K13" i="1"/>
  <c r="K12" i="1"/>
  <c r="K11" i="1"/>
  <c r="K10" i="1"/>
  <c r="K9" i="1"/>
  <c r="K8" i="1"/>
  <c r="K7" i="1"/>
  <c r="K6" i="1"/>
  <c r="K870" i="1" l="1"/>
  <c r="K680" i="1"/>
  <c r="K642" i="1"/>
  <c r="K604" i="1"/>
  <c r="K566" i="1"/>
  <c r="K528" i="1"/>
  <c r="K490" i="1"/>
  <c r="K452" i="1"/>
  <c r="N740" i="5"/>
  <c r="N766" i="5"/>
  <c r="L765" i="5"/>
  <c r="L732" i="5"/>
  <c r="L774" i="5"/>
  <c r="L866" i="5"/>
  <c r="L740" i="5"/>
  <c r="L628" i="5"/>
  <c r="L892" i="5"/>
  <c r="L734" i="1"/>
  <c r="L734" i="5"/>
  <c r="L743" i="1"/>
  <c r="L743" i="5"/>
  <c r="L751" i="1"/>
  <c r="L751" i="5"/>
  <c r="L768" i="1"/>
  <c r="L768" i="5"/>
  <c r="L776" i="1"/>
  <c r="L776" i="5"/>
  <c r="L785" i="1"/>
  <c r="L785" i="5"/>
  <c r="L793" i="1"/>
  <c r="L793" i="5"/>
  <c r="L810" i="1"/>
  <c r="L810" i="5"/>
  <c r="L819" i="1"/>
  <c r="L819" i="5"/>
  <c r="L827" i="1"/>
  <c r="L827" i="5"/>
  <c r="L844" i="1"/>
  <c r="L844" i="5"/>
  <c r="L852" i="1"/>
  <c r="L852" i="5"/>
  <c r="L861" i="1"/>
  <c r="L861" i="5"/>
  <c r="L869" i="1"/>
  <c r="L869" i="5"/>
  <c r="L886" i="1"/>
  <c r="L886" i="5"/>
  <c r="L895" i="1"/>
  <c r="L895" i="5"/>
  <c r="L903" i="1"/>
  <c r="L903" i="5"/>
  <c r="L920" i="1"/>
  <c r="L920" i="5"/>
  <c r="L928" i="1"/>
  <c r="L928" i="5"/>
  <c r="L937" i="1"/>
  <c r="L937" i="5"/>
  <c r="L945" i="1"/>
  <c r="L945" i="5"/>
  <c r="L889" i="5"/>
  <c r="L767" i="1"/>
  <c r="L767" i="5"/>
  <c r="N769" i="1"/>
  <c r="R769" i="1"/>
  <c r="K769" i="5" s="1"/>
  <c r="M769" i="5"/>
  <c r="L775" i="5"/>
  <c r="O783" i="5"/>
  <c r="P783" i="5" s="1"/>
  <c r="M783" i="1" s="1"/>
  <c r="L843" i="1"/>
  <c r="L843" i="5"/>
  <c r="L728" i="1"/>
  <c r="L728" i="5"/>
  <c r="L736" i="1"/>
  <c r="L736" i="5"/>
  <c r="L745" i="1"/>
  <c r="L745" i="5"/>
  <c r="L753" i="1"/>
  <c r="L753" i="5"/>
  <c r="L770" i="1"/>
  <c r="L770" i="5"/>
  <c r="L778" i="1"/>
  <c r="L778" i="5"/>
  <c r="L787" i="1"/>
  <c r="L787" i="5"/>
  <c r="L804" i="1"/>
  <c r="L804" i="5"/>
  <c r="L812" i="1"/>
  <c r="L812" i="5"/>
  <c r="L821" i="1"/>
  <c r="L821" i="5"/>
  <c r="L829" i="1"/>
  <c r="L829" i="5"/>
  <c r="L846" i="1"/>
  <c r="L846" i="5"/>
  <c r="L854" i="1"/>
  <c r="L854" i="5"/>
  <c r="L863" i="1"/>
  <c r="L863" i="5"/>
  <c r="L880" i="1"/>
  <c r="L880" i="5"/>
  <c r="L888" i="1"/>
  <c r="L888" i="5"/>
  <c r="L897" i="1"/>
  <c r="L897" i="5"/>
  <c r="L905" i="1"/>
  <c r="L905" i="5"/>
  <c r="L922" i="1"/>
  <c r="L922" i="5"/>
  <c r="L930" i="1"/>
  <c r="L930" i="5"/>
  <c r="L939" i="1"/>
  <c r="L939" i="5"/>
  <c r="L666" i="5"/>
  <c r="L476" i="5"/>
  <c r="R777" i="1"/>
  <c r="K777" i="5" s="1"/>
  <c r="N777" i="1"/>
  <c r="M777" i="5"/>
  <c r="L820" i="1"/>
  <c r="L820" i="5"/>
  <c r="L853" i="1"/>
  <c r="L853" i="5"/>
  <c r="L887" i="1"/>
  <c r="L887" i="5"/>
  <c r="L704" i="5"/>
  <c r="L729" i="1"/>
  <c r="L729" i="5"/>
  <c r="L737" i="1"/>
  <c r="L737" i="5"/>
  <c r="L746" i="1"/>
  <c r="L746" i="5"/>
  <c r="R754" i="1"/>
  <c r="K754" i="5" s="1"/>
  <c r="N754" i="1"/>
  <c r="M754" i="5"/>
  <c r="L771" i="1"/>
  <c r="L771" i="5"/>
  <c r="L788" i="1"/>
  <c r="L788" i="5"/>
  <c r="L805" i="1"/>
  <c r="L805" i="5"/>
  <c r="L813" i="1"/>
  <c r="L813" i="5"/>
  <c r="L822" i="1"/>
  <c r="L822" i="5"/>
  <c r="L830" i="1"/>
  <c r="L830" i="5"/>
  <c r="L847" i="1"/>
  <c r="L847" i="5"/>
  <c r="L864" i="1"/>
  <c r="L864" i="5"/>
  <c r="L881" i="1"/>
  <c r="L881" i="5"/>
  <c r="R889" i="1"/>
  <c r="M889" i="5"/>
  <c r="N889" i="1"/>
  <c r="L898" i="1"/>
  <c r="L898" i="5"/>
  <c r="L906" i="1"/>
  <c r="L906" i="5"/>
  <c r="L923" i="1"/>
  <c r="L923" i="5"/>
  <c r="L940" i="1"/>
  <c r="L940" i="5"/>
  <c r="L754" i="5"/>
  <c r="L769" i="5"/>
  <c r="L784" i="1"/>
  <c r="L784" i="5"/>
  <c r="L730" i="1"/>
  <c r="L730" i="5"/>
  <c r="L738" i="1"/>
  <c r="L738" i="5"/>
  <c r="L747" i="1"/>
  <c r="L747" i="5"/>
  <c r="L755" i="1"/>
  <c r="L755" i="5"/>
  <c r="L772" i="1"/>
  <c r="L772" i="5"/>
  <c r="L781" i="1"/>
  <c r="L781" i="5"/>
  <c r="R789" i="1"/>
  <c r="N789" i="1"/>
  <c r="M789" i="5"/>
  <c r="N789" i="5" s="1"/>
  <c r="L806" i="1"/>
  <c r="L806" i="5"/>
  <c r="L814" i="1"/>
  <c r="L814" i="5"/>
  <c r="L823" i="1"/>
  <c r="L823" i="5"/>
  <c r="L831" i="1"/>
  <c r="L831" i="5"/>
  <c r="L848" i="1"/>
  <c r="L848" i="5"/>
  <c r="L857" i="1"/>
  <c r="L857" i="5"/>
  <c r="L865" i="1"/>
  <c r="L865" i="5"/>
  <c r="L882" i="1"/>
  <c r="L882" i="5"/>
  <c r="L890" i="1"/>
  <c r="L890" i="5"/>
  <c r="L899" i="1"/>
  <c r="L899" i="5"/>
  <c r="L907" i="1"/>
  <c r="L907" i="5"/>
  <c r="L924" i="1"/>
  <c r="L924" i="5"/>
  <c r="L933" i="1"/>
  <c r="L933" i="5"/>
  <c r="L941" i="1"/>
  <c r="L941" i="5"/>
  <c r="L552" i="5"/>
  <c r="L727" i="1"/>
  <c r="L727" i="5"/>
  <c r="L735" i="1"/>
  <c r="L735" i="5"/>
  <c r="L744" i="1"/>
  <c r="L744" i="5"/>
  <c r="L752" i="1"/>
  <c r="L752" i="5"/>
  <c r="L786" i="1"/>
  <c r="L786" i="5"/>
  <c r="L811" i="1"/>
  <c r="L811" i="5"/>
  <c r="L828" i="1"/>
  <c r="L828" i="5"/>
  <c r="L845" i="1"/>
  <c r="L845" i="5"/>
  <c r="R862" i="1"/>
  <c r="N862" i="1"/>
  <c r="M862" i="5"/>
  <c r="L879" i="1"/>
  <c r="L879" i="5"/>
  <c r="L896" i="1"/>
  <c r="L896" i="5"/>
  <c r="L904" i="1"/>
  <c r="L904" i="5"/>
  <c r="L921" i="1"/>
  <c r="L921" i="5"/>
  <c r="L929" i="1"/>
  <c r="L929" i="5"/>
  <c r="L938" i="1"/>
  <c r="L938" i="5"/>
  <c r="L731" i="1"/>
  <c r="L731" i="5"/>
  <c r="L739" i="1"/>
  <c r="L739" i="5"/>
  <c r="L748" i="1"/>
  <c r="L748" i="5"/>
  <c r="R765" i="1"/>
  <c r="K765" i="5" s="1"/>
  <c r="N765" i="1"/>
  <c r="M765" i="5"/>
  <c r="L773" i="1"/>
  <c r="L773" i="5"/>
  <c r="L782" i="1"/>
  <c r="L782" i="5"/>
  <c r="L790" i="1"/>
  <c r="L790" i="5"/>
  <c r="L807" i="1"/>
  <c r="L807" i="5"/>
  <c r="L815" i="1"/>
  <c r="L815" i="5"/>
  <c r="L824" i="1"/>
  <c r="L824" i="5"/>
  <c r="L849" i="1"/>
  <c r="L849" i="5"/>
  <c r="L858" i="1"/>
  <c r="L858" i="5"/>
  <c r="R866" i="1"/>
  <c r="N866" i="1"/>
  <c r="M866" i="5"/>
  <c r="L883" i="1"/>
  <c r="L883" i="5"/>
  <c r="L891" i="1"/>
  <c r="L891" i="5"/>
  <c r="R900" i="1"/>
  <c r="K900" i="5" s="1"/>
  <c r="N900" i="1"/>
  <c r="M900" i="5"/>
  <c r="N900" i="5" s="1"/>
  <c r="L917" i="5"/>
  <c r="L925" i="1"/>
  <c r="L925" i="5"/>
  <c r="L934" i="1"/>
  <c r="L934" i="5"/>
  <c r="L942" i="1"/>
  <c r="L942" i="5"/>
  <c r="L691" i="1"/>
  <c r="M691" i="5" s="1"/>
  <c r="N691" i="5" s="1"/>
  <c r="L691" i="5"/>
  <c r="L733" i="1"/>
  <c r="L733" i="5"/>
  <c r="R775" i="1"/>
  <c r="K775" i="5" s="1"/>
  <c r="N775" i="1"/>
  <c r="M775" i="5"/>
  <c r="N775" i="5" s="1"/>
  <c r="L826" i="1"/>
  <c r="L826" i="5"/>
  <c r="L803" i="1"/>
  <c r="L803" i="5"/>
  <c r="L438" i="5"/>
  <c r="L514" i="5"/>
  <c r="L777" i="5"/>
  <c r="L708" i="1"/>
  <c r="L708" i="5"/>
  <c r="L750" i="1"/>
  <c r="L750" i="5"/>
  <c r="L792" i="1"/>
  <c r="L792" i="5"/>
  <c r="L809" i="1"/>
  <c r="L809" i="5"/>
  <c r="L851" i="1"/>
  <c r="L851" i="5"/>
  <c r="L860" i="1"/>
  <c r="L860" i="5"/>
  <c r="L868" i="1"/>
  <c r="L868" i="5"/>
  <c r="L885" i="1"/>
  <c r="L885" i="5"/>
  <c r="L902" i="1"/>
  <c r="L902" i="5"/>
  <c r="L919" i="1"/>
  <c r="L919" i="5"/>
  <c r="L927" i="1"/>
  <c r="L927" i="5"/>
  <c r="L936" i="1"/>
  <c r="L936" i="5"/>
  <c r="L944" i="1"/>
  <c r="L944" i="5"/>
  <c r="L789" i="5"/>
  <c r="L862" i="5"/>
  <c r="M740" i="1"/>
  <c r="R732" i="1"/>
  <c r="N732" i="1"/>
  <c r="R740" i="1"/>
  <c r="S740" i="1" s="1"/>
  <c r="T740" i="1" s="1"/>
  <c r="N740" i="1"/>
  <c r="L749" i="1"/>
  <c r="L749" i="5"/>
  <c r="R766" i="1"/>
  <c r="S766" i="1" s="1"/>
  <c r="T766" i="1" s="1"/>
  <c r="N766" i="1"/>
  <c r="R774" i="1"/>
  <c r="N774" i="1"/>
  <c r="M774" i="5"/>
  <c r="N774" i="5" s="1"/>
  <c r="R783" i="1"/>
  <c r="N783" i="1"/>
  <c r="L791" i="1"/>
  <c r="L791" i="5"/>
  <c r="L808" i="1"/>
  <c r="L808" i="5"/>
  <c r="L816" i="1"/>
  <c r="L816" i="5"/>
  <c r="L825" i="1"/>
  <c r="L825" i="5"/>
  <c r="L842" i="1"/>
  <c r="L842" i="5"/>
  <c r="L850" i="1"/>
  <c r="L850" i="5"/>
  <c r="R859" i="1"/>
  <c r="N859" i="1"/>
  <c r="L867" i="1"/>
  <c r="L867" i="5"/>
  <c r="L884" i="1"/>
  <c r="L884" i="5"/>
  <c r="K892" i="5"/>
  <c r="R901" i="1"/>
  <c r="U901" i="1" s="1"/>
  <c r="M901" i="5"/>
  <c r="N901" i="5" s="1"/>
  <c r="L918" i="5"/>
  <c r="L926" i="1"/>
  <c r="L926" i="5"/>
  <c r="L935" i="1"/>
  <c r="L935" i="5"/>
  <c r="L943" i="1"/>
  <c r="L943" i="5"/>
  <c r="M892" i="5"/>
  <c r="N892" i="5" s="1"/>
  <c r="L766" i="5"/>
  <c r="L859" i="5"/>
  <c r="M766" i="1"/>
  <c r="M859" i="5"/>
  <c r="N859" i="5" s="1"/>
  <c r="L901" i="5"/>
  <c r="M732" i="5"/>
  <c r="N732" i="5" s="1"/>
  <c r="N892" i="1"/>
  <c r="L783" i="5"/>
  <c r="L742" i="1"/>
  <c r="L818" i="1"/>
  <c r="L894" i="1"/>
  <c r="L780" i="1"/>
  <c r="L856" i="1"/>
  <c r="L932" i="1"/>
  <c r="L695" i="1"/>
  <c r="L704" i="1"/>
  <c r="L696" i="1"/>
  <c r="L705" i="1"/>
  <c r="L713" i="1"/>
  <c r="L689" i="1"/>
  <c r="L697" i="1"/>
  <c r="L706" i="1"/>
  <c r="L714" i="1"/>
  <c r="L712" i="1"/>
  <c r="L692" i="1"/>
  <c r="L700" i="1"/>
  <c r="L709" i="1"/>
  <c r="L717" i="1"/>
  <c r="L693" i="1"/>
  <c r="L701" i="1"/>
  <c r="L710" i="1"/>
  <c r="L690" i="1"/>
  <c r="L698" i="1"/>
  <c r="L707" i="1"/>
  <c r="L715" i="1"/>
  <c r="L699" i="1"/>
  <c r="L716" i="1"/>
  <c r="L694" i="1"/>
  <c r="L702" i="1"/>
  <c r="L711" i="1"/>
  <c r="A933" i="1"/>
  <c r="A934" i="1" s="1"/>
  <c r="A935" i="1" s="1"/>
  <c r="A936" i="1" s="1"/>
  <c r="A937" i="1" s="1"/>
  <c r="A938" i="1" s="1"/>
  <c r="A939" i="1" s="1"/>
  <c r="A940" i="1" s="1"/>
  <c r="A941" i="1" s="1"/>
  <c r="A942" i="1" s="1"/>
  <c r="A943" i="1" s="1"/>
  <c r="A944" i="1" s="1"/>
  <c r="A945" i="1" s="1"/>
  <c r="U40" i="1"/>
  <c r="U78" i="1" s="1"/>
  <c r="U116" i="1" s="1"/>
  <c r="U154" i="1" s="1"/>
  <c r="U192" i="1" s="1"/>
  <c r="U230" i="1" s="1"/>
  <c r="U268" i="1" s="1"/>
  <c r="U306" i="1" s="1"/>
  <c r="U344" i="1" s="1"/>
  <c r="O862" i="5" l="1"/>
  <c r="P862" i="5" s="1"/>
  <c r="M862" i="1" s="1"/>
  <c r="N862" i="5"/>
  <c r="O754" i="5"/>
  <c r="P754" i="5" s="1"/>
  <c r="M754" i="1" s="1"/>
  <c r="N754" i="5"/>
  <c r="O777" i="5"/>
  <c r="P777" i="5" s="1"/>
  <c r="M777" i="1" s="1"/>
  <c r="N777" i="5"/>
  <c r="O889" i="5"/>
  <c r="P889" i="5" s="1"/>
  <c r="M889" i="1" s="1"/>
  <c r="N889" i="5"/>
  <c r="O866" i="5"/>
  <c r="P866" i="5" s="1"/>
  <c r="M866" i="1" s="1"/>
  <c r="N866" i="5"/>
  <c r="O765" i="5"/>
  <c r="P765" i="5" s="1"/>
  <c r="M765" i="1" s="1"/>
  <c r="N765" i="5"/>
  <c r="O769" i="5"/>
  <c r="P769" i="5" s="1"/>
  <c r="M769" i="1" s="1"/>
  <c r="N769" i="5"/>
  <c r="U740" i="1"/>
  <c r="F740" i="1" s="1"/>
  <c r="U892" i="1"/>
  <c r="F892" i="1" s="1"/>
  <c r="U754" i="1"/>
  <c r="F754" i="1" s="1"/>
  <c r="U900" i="1"/>
  <c r="F900" i="1" s="1"/>
  <c r="U889" i="1"/>
  <c r="F889" i="1" s="1"/>
  <c r="U859" i="1"/>
  <c r="F859" i="1" s="1"/>
  <c r="U765" i="1"/>
  <c r="F765" i="1" s="1"/>
  <c r="U766" i="1"/>
  <c r="F766" i="1" s="1"/>
  <c r="U774" i="1"/>
  <c r="F774" i="1" s="1"/>
  <c r="U732" i="1"/>
  <c r="F732" i="1" s="1"/>
  <c r="O775" i="5"/>
  <c r="P775" i="5" s="1"/>
  <c r="M775" i="1" s="1"/>
  <c r="U866" i="1"/>
  <c r="F866" i="1" s="1"/>
  <c r="U862" i="1"/>
  <c r="F862" i="1" s="1"/>
  <c r="U789" i="1"/>
  <c r="F789" i="1" s="1"/>
  <c r="U769" i="1"/>
  <c r="F769" i="1" s="1"/>
  <c r="U783" i="1"/>
  <c r="F783" i="1" s="1"/>
  <c r="U775" i="1"/>
  <c r="F775" i="1" s="1"/>
  <c r="U777" i="1"/>
  <c r="F777" i="1" s="1"/>
  <c r="R856" i="1"/>
  <c r="N856" i="1"/>
  <c r="M856" i="5"/>
  <c r="N856" i="5" s="1"/>
  <c r="R780" i="1"/>
  <c r="N780" i="1"/>
  <c r="M780" i="5"/>
  <c r="N780" i="5" s="1"/>
  <c r="R699" i="1"/>
  <c r="N699" i="1"/>
  <c r="M717" i="5"/>
  <c r="R717" i="1"/>
  <c r="N717" i="1"/>
  <c r="M709" i="5"/>
  <c r="R709" i="1"/>
  <c r="N709" i="1"/>
  <c r="R716" i="1"/>
  <c r="N716" i="1"/>
  <c r="R693" i="1"/>
  <c r="N693" i="1"/>
  <c r="M697" i="5"/>
  <c r="N697" i="5" s="1"/>
  <c r="N697" i="1"/>
  <c r="R697" i="1"/>
  <c r="M689" i="5"/>
  <c r="N689" i="5" s="1"/>
  <c r="R689" i="1"/>
  <c r="N689" i="1"/>
  <c r="M713" i="5"/>
  <c r="R713" i="1"/>
  <c r="N713" i="1"/>
  <c r="M715" i="5"/>
  <c r="N715" i="5" s="1"/>
  <c r="R715" i="1"/>
  <c r="N715" i="1"/>
  <c r="M692" i="5"/>
  <c r="R692" i="1"/>
  <c r="N692" i="1"/>
  <c r="M698" i="5"/>
  <c r="N698" i="5" s="1"/>
  <c r="R698" i="1"/>
  <c r="N698" i="1"/>
  <c r="M696" i="5"/>
  <c r="N696" i="1"/>
  <c r="R696" i="1"/>
  <c r="R932" i="1"/>
  <c r="M932" i="5"/>
  <c r="N932" i="5" s="1"/>
  <c r="N932" i="1"/>
  <c r="R818" i="1"/>
  <c r="N818" i="1"/>
  <c r="M818" i="5"/>
  <c r="N818" i="5" s="1"/>
  <c r="M707" i="5"/>
  <c r="N707" i="5" s="1"/>
  <c r="R707" i="1"/>
  <c r="N707" i="1"/>
  <c r="M700" i="5"/>
  <c r="R700" i="1"/>
  <c r="N700" i="1"/>
  <c r="M705" i="5"/>
  <c r="R705" i="1"/>
  <c r="K705" i="5" s="1"/>
  <c r="N705" i="1"/>
  <c r="R742" i="1"/>
  <c r="N742" i="1"/>
  <c r="M742" i="5"/>
  <c r="N742" i="5" s="1"/>
  <c r="R935" i="1"/>
  <c r="N935" i="1"/>
  <c r="M935" i="5"/>
  <c r="N935" i="5" s="1"/>
  <c r="K774" i="5"/>
  <c r="K732" i="5"/>
  <c r="R944" i="1"/>
  <c r="N944" i="1"/>
  <c r="M944" i="5"/>
  <c r="N944" i="5" s="1"/>
  <c r="R902" i="1"/>
  <c r="N902" i="1"/>
  <c r="M902" i="5"/>
  <c r="N902" i="5" s="1"/>
  <c r="R851" i="1"/>
  <c r="N851" i="1"/>
  <c r="M851" i="5"/>
  <c r="N851" i="5" s="1"/>
  <c r="M708" i="5"/>
  <c r="N708" i="5" s="1"/>
  <c r="R708" i="1"/>
  <c r="K708" i="5" s="1"/>
  <c r="N708" i="1"/>
  <c r="R803" i="1"/>
  <c r="K803" i="5" s="1"/>
  <c r="N803" i="1"/>
  <c r="M803" i="5"/>
  <c r="N803" i="5" s="1"/>
  <c r="R731" i="1"/>
  <c r="N731" i="1"/>
  <c r="M731" i="5"/>
  <c r="N731" i="5" s="1"/>
  <c r="R904" i="1"/>
  <c r="N904" i="1"/>
  <c r="M904" i="5"/>
  <c r="N904" i="5" s="1"/>
  <c r="O789" i="5"/>
  <c r="P789" i="5" s="1"/>
  <c r="S789" i="1" s="1"/>
  <c r="T789" i="1" s="1"/>
  <c r="R755" i="1"/>
  <c r="N755" i="1"/>
  <c r="M755" i="5"/>
  <c r="N755" i="5" s="1"/>
  <c r="R784" i="1"/>
  <c r="N784" i="1"/>
  <c r="M784" i="5"/>
  <c r="N784" i="5" s="1"/>
  <c r="R898" i="1"/>
  <c r="M898" i="5"/>
  <c r="N898" i="5" s="1"/>
  <c r="N898" i="1"/>
  <c r="R691" i="1"/>
  <c r="K691" i="5" s="1"/>
  <c r="N691" i="1"/>
  <c r="R934" i="1"/>
  <c r="N934" i="1"/>
  <c r="M934" i="5"/>
  <c r="N934" i="5" s="1"/>
  <c r="R858" i="1"/>
  <c r="N858" i="1"/>
  <c r="M858" i="5"/>
  <c r="N858" i="5" s="1"/>
  <c r="R807" i="1"/>
  <c r="N807" i="1"/>
  <c r="M807" i="5"/>
  <c r="N807" i="5" s="1"/>
  <c r="R845" i="1"/>
  <c r="N845" i="1"/>
  <c r="M845" i="5"/>
  <c r="N845" i="5" s="1"/>
  <c r="R752" i="1"/>
  <c r="N752" i="1"/>
  <c r="M752" i="5"/>
  <c r="N752" i="5" s="1"/>
  <c r="R924" i="1"/>
  <c r="N924" i="1"/>
  <c r="M924" i="5"/>
  <c r="N924" i="5" s="1"/>
  <c r="R882" i="1"/>
  <c r="N882" i="1"/>
  <c r="M882" i="5"/>
  <c r="N882" i="5" s="1"/>
  <c r="R831" i="1"/>
  <c r="N831" i="1"/>
  <c r="M831" i="5"/>
  <c r="N831" i="5" s="1"/>
  <c r="R847" i="1"/>
  <c r="M847" i="5"/>
  <c r="N847" i="5" s="1"/>
  <c r="N847" i="1"/>
  <c r="R805" i="1"/>
  <c r="N805" i="1"/>
  <c r="M805" i="5"/>
  <c r="N805" i="5" s="1"/>
  <c r="R939" i="1"/>
  <c r="N939" i="1"/>
  <c r="M939" i="5"/>
  <c r="N939" i="5" s="1"/>
  <c r="R897" i="1"/>
  <c r="N897" i="1"/>
  <c r="M897" i="5"/>
  <c r="N897" i="5" s="1"/>
  <c r="R854" i="1"/>
  <c r="N854" i="1"/>
  <c r="M854" i="5"/>
  <c r="N854" i="5" s="1"/>
  <c r="R812" i="1"/>
  <c r="N812" i="1"/>
  <c r="M812" i="5"/>
  <c r="N812" i="5" s="1"/>
  <c r="R770" i="1"/>
  <c r="N770" i="1"/>
  <c r="M770" i="5"/>
  <c r="N770" i="5" s="1"/>
  <c r="R728" i="1"/>
  <c r="N728" i="1"/>
  <c r="M728" i="5"/>
  <c r="N728" i="5" s="1"/>
  <c r="R937" i="1"/>
  <c r="N937" i="1"/>
  <c r="M937" i="5"/>
  <c r="N937" i="5" s="1"/>
  <c r="R895" i="1"/>
  <c r="N895" i="1"/>
  <c r="M895" i="5"/>
  <c r="N895" i="5" s="1"/>
  <c r="R852" i="1"/>
  <c r="N852" i="1"/>
  <c r="M852" i="5"/>
  <c r="N852" i="5" s="1"/>
  <c r="R810" i="1"/>
  <c r="N810" i="1"/>
  <c r="M810" i="5"/>
  <c r="N810" i="5" s="1"/>
  <c r="R768" i="1"/>
  <c r="M768" i="5"/>
  <c r="N768" i="5" s="1"/>
  <c r="N768" i="1"/>
  <c r="O732" i="5"/>
  <c r="P732" i="5" s="1"/>
  <c r="R850" i="1"/>
  <c r="M850" i="5"/>
  <c r="N850" i="5" s="1"/>
  <c r="N850" i="1"/>
  <c r="M711" i="5"/>
  <c r="N711" i="5" s="1"/>
  <c r="R711" i="1"/>
  <c r="N711" i="1"/>
  <c r="R712" i="1"/>
  <c r="N712" i="1"/>
  <c r="R926" i="1"/>
  <c r="N926" i="1"/>
  <c r="M926" i="5"/>
  <c r="N926" i="5" s="1"/>
  <c r="K766" i="5"/>
  <c r="Q766" i="5" s="1"/>
  <c r="R936" i="1"/>
  <c r="M936" i="5"/>
  <c r="N936" i="5" s="1"/>
  <c r="N936" i="1"/>
  <c r="R885" i="1"/>
  <c r="N885" i="1"/>
  <c r="M885" i="5"/>
  <c r="N885" i="5" s="1"/>
  <c r="R809" i="1"/>
  <c r="N809" i="1"/>
  <c r="M809" i="5"/>
  <c r="N809" i="5" s="1"/>
  <c r="R826" i="1"/>
  <c r="N826" i="1"/>
  <c r="M826" i="5"/>
  <c r="N826" i="5" s="1"/>
  <c r="R891" i="1"/>
  <c r="N891" i="1"/>
  <c r="M891" i="5"/>
  <c r="N891" i="5" s="1"/>
  <c r="R938" i="1"/>
  <c r="N938" i="1"/>
  <c r="M938" i="5"/>
  <c r="N938" i="5" s="1"/>
  <c r="R896" i="1"/>
  <c r="N896" i="1"/>
  <c r="M896" i="5"/>
  <c r="N896" i="5" s="1"/>
  <c r="K789" i="5"/>
  <c r="R747" i="1"/>
  <c r="N747" i="1"/>
  <c r="M747" i="5"/>
  <c r="N747" i="5" s="1"/>
  <c r="R940" i="1"/>
  <c r="M940" i="5"/>
  <c r="N940" i="5" s="1"/>
  <c r="N940" i="1"/>
  <c r="R746" i="1"/>
  <c r="N746" i="1"/>
  <c r="M746" i="5"/>
  <c r="N746" i="5" s="1"/>
  <c r="R887" i="1"/>
  <c r="N887" i="1"/>
  <c r="M887" i="5"/>
  <c r="N887" i="5" s="1"/>
  <c r="R767" i="1"/>
  <c r="N767" i="1"/>
  <c r="M767" i="5"/>
  <c r="N767" i="5" s="1"/>
  <c r="R808" i="1"/>
  <c r="M808" i="5"/>
  <c r="N808" i="5" s="1"/>
  <c r="N808" i="1"/>
  <c r="M690" i="5"/>
  <c r="R690" i="1"/>
  <c r="N690" i="1"/>
  <c r="R704" i="1"/>
  <c r="K704" i="5" s="1"/>
  <c r="N704" i="1"/>
  <c r="R702" i="1"/>
  <c r="N702" i="1"/>
  <c r="M710" i="5"/>
  <c r="N710" i="5" s="1"/>
  <c r="R710" i="1"/>
  <c r="N710" i="1"/>
  <c r="M714" i="5"/>
  <c r="N714" i="1"/>
  <c r="R714" i="1"/>
  <c r="M695" i="5"/>
  <c r="R695" i="1"/>
  <c r="N695" i="1"/>
  <c r="O892" i="5"/>
  <c r="P892" i="5" s="1"/>
  <c r="R884" i="1"/>
  <c r="N884" i="1"/>
  <c r="M884" i="5"/>
  <c r="N884" i="5" s="1"/>
  <c r="R842" i="1"/>
  <c r="N842" i="1"/>
  <c r="M842" i="5"/>
  <c r="N842" i="5" s="1"/>
  <c r="R791" i="1"/>
  <c r="N791" i="1"/>
  <c r="M791" i="5"/>
  <c r="N791" i="5" s="1"/>
  <c r="R925" i="1"/>
  <c r="N925" i="1"/>
  <c r="M925" i="5"/>
  <c r="N925" i="5" s="1"/>
  <c r="R849" i="1"/>
  <c r="N849" i="1"/>
  <c r="M849" i="5"/>
  <c r="N849" i="5" s="1"/>
  <c r="R790" i="1"/>
  <c r="N790" i="1"/>
  <c r="M790" i="5"/>
  <c r="N790" i="5" s="1"/>
  <c r="R828" i="1"/>
  <c r="N828" i="1"/>
  <c r="M828" i="5"/>
  <c r="N828" i="5" s="1"/>
  <c r="R744" i="1"/>
  <c r="N744" i="1"/>
  <c r="M744" i="5"/>
  <c r="N744" i="5" s="1"/>
  <c r="R907" i="1"/>
  <c r="N907" i="1"/>
  <c r="M907" i="5"/>
  <c r="N907" i="5" s="1"/>
  <c r="R865" i="1"/>
  <c r="N865" i="1"/>
  <c r="M865" i="5"/>
  <c r="N865" i="5" s="1"/>
  <c r="R823" i="1"/>
  <c r="N823" i="1"/>
  <c r="M823" i="5"/>
  <c r="N823" i="5" s="1"/>
  <c r="K889" i="5"/>
  <c r="R830" i="1"/>
  <c r="N830" i="1"/>
  <c r="M830" i="5"/>
  <c r="N830" i="5" s="1"/>
  <c r="R788" i="1"/>
  <c r="M788" i="5"/>
  <c r="N788" i="5" s="1"/>
  <c r="N788" i="1"/>
  <c r="R930" i="1"/>
  <c r="N930" i="1"/>
  <c r="M930" i="5"/>
  <c r="N930" i="5" s="1"/>
  <c r="R888" i="1"/>
  <c r="N888" i="1"/>
  <c r="M888" i="5"/>
  <c r="N888" i="5" s="1"/>
  <c r="R846" i="1"/>
  <c r="N846" i="1"/>
  <c r="M846" i="5"/>
  <c r="N846" i="5" s="1"/>
  <c r="R804" i="1"/>
  <c r="N804" i="1"/>
  <c r="M804" i="5"/>
  <c r="N804" i="5" s="1"/>
  <c r="R753" i="1"/>
  <c r="N753" i="1"/>
  <c r="M753" i="5"/>
  <c r="N753" i="5" s="1"/>
  <c r="R843" i="1"/>
  <c r="N843" i="1"/>
  <c r="M843" i="5"/>
  <c r="N843" i="5" s="1"/>
  <c r="R928" i="1"/>
  <c r="N928" i="1"/>
  <c r="M928" i="5"/>
  <c r="N928" i="5" s="1"/>
  <c r="R886" i="1"/>
  <c r="N886" i="1"/>
  <c r="M886" i="5"/>
  <c r="N886" i="5" s="1"/>
  <c r="R844" i="1"/>
  <c r="N844" i="1"/>
  <c r="M844" i="5"/>
  <c r="N844" i="5" s="1"/>
  <c r="R793" i="1"/>
  <c r="N793" i="1"/>
  <c r="M793" i="5"/>
  <c r="N793" i="5" s="1"/>
  <c r="R751" i="1"/>
  <c r="N751" i="1"/>
  <c r="M751" i="5"/>
  <c r="N751" i="5" s="1"/>
  <c r="M694" i="5"/>
  <c r="N694" i="5" s="1"/>
  <c r="R694" i="1"/>
  <c r="N694" i="1"/>
  <c r="M701" i="5"/>
  <c r="N701" i="5" s="1"/>
  <c r="R701" i="1"/>
  <c r="N701" i="1"/>
  <c r="R706" i="1"/>
  <c r="N706" i="1"/>
  <c r="R894" i="1"/>
  <c r="K894" i="5" s="1"/>
  <c r="N894" i="1"/>
  <c r="M894" i="5"/>
  <c r="N894" i="5" s="1"/>
  <c r="O859" i="5"/>
  <c r="P859" i="5" s="1"/>
  <c r="S859" i="1" s="1"/>
  <c r="T859" i="1" s="1"/>
  <c r="R749" i="1"/>
  <c r="N749" i="1"/>
  <c r="M749" i="5"/>
  <c r="N749" i="5" s="1"/>
  <c r="R927" i="1"/>
  <c r="N927" i="1"/>
  <c r="M927" i="5"/>
  <c r="N927" i="5" s="1"/>
  <c r="R868" i="1"/>
  <c r="N868" i="1"/>
  <c r="M868" i="5"/>
  <c r="N868" i="5" s="1"/>
  <c r="R792" i="1"/>
  <c r="N792" i="1"/>
  <c r="M792" i="5"/>
  <c r="N792" i="5" s="1"/>
  <c r="R883" i="1"/>
  <c r="N883" i="1"/>
  <c r="M883" i="5"/>
  <c r="N883" i="5" s="1"/>
  <c r="R748" i="1"/>
  <c r="N748" i="1"/>
  <c r="M748" i="5"/>
  <c r="N748" i="5" s="1"/>
  <c r="R929" i="1"/>
  <c r="N929" i="1"/>
  <c r="M929" i="5"/>
  <c r="N929" i="5" s="1"/>
  <c r="R879" i="1"/>
  <c r="N879" i="1"/>
  <c r="M879" i="5"/>
  <c r="N879" i="5" s="1"/>
  <c r="R781" i="1"/>
  <c r="N781" i="1"/>
  <c r="M781" i="5"/>
  <c r="N781" i="5" s="1"/>
  <c r="R738" i="1"/>
  <c r="N738" i="1"/>
  <c r="M738" i="5"/>
  <c r="N738" i="5" s="1"/>
  <c r="R923" i="1"/>
  <c r="M923" i="5"/>
  <c r="N923" i="5" s="1"/>
  <c r="N923" i="1"/>
  <c r="R737" i="1"/>
  <c r="N737" i="1"/>
  <c r="M737" i="5"/>
  <c r="N737" i="5" s="1"/>
  <c r="R853" i="1"/>
  <c r="N853" i="1"/>
  <c r="M853" i="5"/>
  <c r="N853" i="5" s="1"/>
  <c r="O901" i="5"/>
  <c r="P901" i="5" s="1"/>
  <c r="R867" i="1"/>
  <c r="M867" i="5"/>
  <c r="N867" i="5" s="1"/>
  <c r="N867" i="1"/>
  <c r="R825" i="1"/>
  <c r="N825" i="1"/>
  <c r="M825" i="5"/>
  <c r="N825" i="5" s="1"/>
  <c r="S783" i="1"/>
  <c r="T783" i="1" s="1"/>
  <c r="K783" i="5"/>
  <c r="Q783" i="5" s="1"/>
  <c r="R824" i="1"/>
  <c r="N824" i="1"/>
  <c r="M824" i="5"/>
  <c r="N824" i="5" s="1"/>
  <c r="R782" i="1"/>
  <c r="N782" i="1"/>
  <c r="M782" i="5"/>
  <c r="N782" i="5" s="1"/>
  <c r="R811" i="1"/>
  <c r="N811" i="1"/>
  <c r="M811" i="5"/>
  <c r="N811" i="5" s="1"/>
  <c r="R735" i="1"/>
  <c r="N735" i="1"/>
  <c r="M735" i="5"/>
  <c r="N735" i="5" s="1"/>
  <c r="R941" i="1"/>
  <c r="M941" i="5"/>
  <c r="N941" i="5" s="1"/>
  <c r="N941" i="1"/>
  <c r="R899" i="1"/>
  <c r="N899" i="1"/>
  <c r="M899" i="5"/>
  <c r="N899" i="5" s="1"/>
  <c r="R857" i="1"/>
  <c r="N857" i="1"/>
  <c r="M857" i="5"/>
  <c r="N857" i="5" s="1"/>
  <c r="R814" i="1"/>
  <c r="N814" i="1"/>
  <c r="M814" i="5"/>
  <c r="N814" i="5" s="1"/>
  <c r="R881" i="1"/>
  <c r="N881" i="1"/>
  <c r="M881" i="5"/>
  <c r="N881" i="5" s="1"/>
  <c r="R822" i="1"/>
  <c r="N822" i="1"/>
  <c r="M822" i="5"/>
  <c r="N822" i="5" s="1"/>
  <c r="R771" i="1"/>
  <c r="N771" i="1"/>
  <c r="M771" i="5"/>
  <c r="N771" i="5" s="1"/>
  <c r="R922" i="1"/>
  <c r="N922" i="1"/>
  <c r="M922" i="5"/>
  <c r="N922" i="5" s="1"/>
  <c r="R880" i="1"/>
  <c r="N880" i="1"/>
  <c r="M880" i="5"/>
  <c r="N880" i="5" s="1"/>
  <c r="R829" i="1"/>
  <c r="N829" i="1"/>
  <c r="M829" i="5"/>
  <c r="N829" i="5" s="1"/>
  <c r="R787" i="1"/>
  <c r="N787" i="1"/>
  <c r="M787" i="5"/>
  <c r="N787" i="5" s="1"/>
  <c r="R745" i="1"/>
  <c r="N745" i="1"/>
  <c r="M745" i="5"/>
  <c r="N745" i="5" s="1"/>
  <c r="R920" i="1"/>
  <c r="N920" i="1"/>
  <c r="M920" i="5"/>
  <c r="N920" i="5" s="1"/>
  <c r="R869" i="1"/>
  <c r="N869" i="1"/>
  <c r="M869" i="5"/>
  <c r="N869" i="5" s="1"/>
  <c r="R827" i="1"/>
  <c r="N827" i="1"/>
  <c r="M827" i="5"/>
  <c r="N827" i="5" s="1"/>
  <c r="R785" i="1"/>
  <c r="N785" i="1"/>
  <c r="M785" i="5"/>
  <c r="N785" i="5" s="1"/>
  <c r="R743" i="1"/>
  <c r="N743" i="1"/>
  <c r="M743" i="5"/>
  <c r="N743" i="5" s="1"/>
  <c r="R943" i="1"/>
  <c r="N943" i="1"/>
  <c r="M943" i="5"/>
  <c r="N943" i="5" s="1"/>
  <c r="K901" i="5"/>
  <c r="O774" i="5"/>
  <c r="P774" i="5" s="1"/>
  <c r="K740" i="5"/>
  <c r="Q740" i="5" s="1"/>
  <c r="R919" i="1"/>
  <c r="N919" i="1"/>
  <c r="M919" i="5"/>
  <c r="N919" i="5" s="1"/>
  <c r="R860" i="1"/>
  <c r="N860" i="1"/>
  <c r="M860" i="5"/>
  <c r="N860" i="5" s="1"/>
  <c r="R750" i="1"/>
  <c r="N750" i="1"/>
  <c r="M750" i="5"/>
  <c r="N750" i="5" s="1"/>
  <c r="O900" i="5"/>
  <c r="P900" i="5" s="1"/>
  <c r="Q900" i="5" s="1"/>
  <c r="R739" i="1"/>
  <c r="N739" i="1"/>
  <c r="M739" i="5"/>
  <c r="N739" i="5" s="1"/>
  <c r="R921" i="1"/>
  <c r="N921" i="1"/>
  <c r="M921" i="5"/>
  <c r="N921" i="5" s="1"/>
  <c r="R772" i="1"/>
  <c r="N772" i="1"/>
  <c r="M772" i="5"/>
  <c r="N772" i="5" s="1"/>
  <c r="R730" i="1"/>
  <c r="N730" i="1"/>
  <c r="M730" i="5"/>
  <c r="N730" i="5" s="1"/>
  <c r="R906" i="1"/>
  <c r="M906" i="5"/>
  <c r="N906" i="5" s="1"/>
  <c r="N906" i="1"/>
  <c r="R729" i="1"/>
  <c r="N729" i="1"/>
  <c r="M729" i="5"/>
  <c r="N729" i="5" s="1"/>
  <c r="R820" i="1"/>
  <c r="N820" i="1"/>
  <c r="M820" i="5"/>
  <c r="N820" i="5" s="1"/>
  <c r="K859" i="5"/>
  <c r="R816" i="1"/>
  <c r="N816" i="1"/>
  <c r="M816" i="5"/>
  <c r="N816" i="5" s="1"/>
  <c r="R733" i="1"/>
  <c r="N733" i="1"/>
  <c r="M733" i="5"/>
  <c r="N733" i="5" s="1"/>
  <c r="R942" i="1"/>
  <c r="N942" i="1"/>
  <c r="M942" i="5"/>
  <c r="N942" i="5" s="1"/>
  <c r="K866" i="5"/>
  <c r="Q866" i="5" s="1"/>
  <c r="R815" i="1"/>
  <c r="N815" i="1"/>
  <c r="M815" i="5"/>
  <c r="N815" i="5" s="1"/>
  <c r="R773" i="1"/>
  <c r="N773" i="1"/>
  <c r="M773" i="5"/>
  <c r="N773" i="5" s="1"/>
  <c r="K862" i="5"/>
  <c r="R786" i="1"/>
  <c r="N786" i="1"/>
  <c r="M786" i="5"/>
  <c r="N786" i="5" s="1"/>
  <c r="R727" i="1"/>
  <c r="N727" i="1"/>
  <c r="M727" i="5"/>
  <c r="N727" i="5" s="1"/>
  <c r="R933" i="1"/>
  <c r="M933" i="5"/>
  <c r="N933" i="5" s="1"/>
  <c r="N933" i="1"/>
  <c r="R890" i="1"/>
  <c r="N890" i="1"/>
  <c r="M890" i="5"/>
  <c r="N890" i="5" s="1"/>
  <c r="R848" i="1"/>
  <c r="N848" i="1"/>
  <c r="M848" i="5"/>
  <c r="N848" i="5" s="1"/>
  <c r="R806" i="1"/>
  <c r="N806" i="1"/>
  <c r="M806" i="5"/>
  <c r="N806" i="5" s="1"/>
  <c r="R864" i="1"/>
  <c r="N864" i="1"/>
  <c r="M864" i="5"/>
  <c r="N864" i="5" s="1"/>
  <c r="R813" i="1"/>
  <c r="N813" i="1"/>
  <c r="M813" i="5"/>
  <c r="N813" i="5" s="1"/>
  <c r="N905" i="1"/>
  <c r="R905" i="1"/>
  <c r="M905" i="5"/>
  <c r="N905" i="5" s="1"/>
  <c r="R863" i="1"/>
  <c r="N863" i="1"/>
  <c r="M863" i="5"/>
  <c r="N863" i="5" s="1"/>
  <c r="R821" i="1"/>
  <c r="N821" i="1"/>
  <c r="M821" i="5"/>
  <c r="N821" i="5" s="1"/>
  <c r="R778" i="1"/>
  <c r="N778" i="1"/>
  <c r="M778" i="5"/>
  <c r="N778" i="5" s="1"/>
  <c r="R736" i="1"/>
  <c r="N736" i="1"/>
  <c r="M736" i="5"/>
  <c r="N736" i="5" s="1"/>
  <c r="R945" i="1"/>
  <c r="N945" i="1"/>
  <c r="M945" i="5"/>
  <c r="N945" i="5" s="1"/>
  <c r="R903" i="1"/>
  <c r="N903" i="1"/>
  <c r="M903" i="5"/>
  <c r="N903" i="5" s="1"/>
  <c r="R861" i="1"/>
  <c r="N861" i="1"/>
  <c r="M861" i="5"/>
  <c r="N861" i="5" s="1"/>
  <c r="R819" i="1"/>
  <c r="N819" i="1"/>
  <c r="M819" i="5"/>
  <c r="N819" i="5" s="1"/>
  <c r="R776" i="1"/>
  <c r="N776" i="1"/>
  <c r="M776" i="5"/>
  <c r="N776" i="5" s="1"/>
  <c r="R734" i="1"/>
  <c r="M734" i="5"/>
  <c r="N734" i="5" s="1"/>
  <c r="N734" i="1"/>
  <c r="O691" i="5"/>
  <c r="P691" i="5" s="1"/>
  <c r="M699" i="5"/>
  <c r="N699" i="5" s="1"/>
  <c r="M716" i="5"/>
  <c r="N716" i="5" s="1"/>
  <c r="M702" i="5"/>
  <c r="N702" i="5" s="1"/>
  <c r="O711" i="5"/>
  <c r="P711" i="5" s="1"/>
  <c r="M711" i="1" s="1"/>
  <c r="O694" i="5"/>
  <c r="P694" i="5" s="1"/>
  <c r="M706" i="5"/>
  <c r="N706" i="5" s="1"/>
  <c r="O715" i="5"/>
  <c r="P715" i="5" s="1"/>
  <c r="M715" i="1" s="1"/>
  <c r="M712" i="5"/>
  <c r="N712" i="5" s="1"/>
  <c r="M704" i="5"/>
  <c r="N704" i="5" s="1"/>
  <c r="O707" i="5"/>
  <c r="P707" i="5" s="1"/>
  <c r="M707" i="1" s="1"/>
  <c r="O698" i="5"/>
  <c r="P698" i="5" s="1"/>
  <c r="M693" i="5"/>
  <c r="N693" i="5" s="1"/>
  <c r="K709" i="5"/>
  <c r="K695" i="5"/>
  <c r="K717" i="5"/>
  <c r="K713" i="5"/>
  <c r="F901" i="1"/>
  <c r="U382" i="1"/>
  <c r="U420" i="1" s="1"/>
  <c r="U458" i="1" s="1"/>
  <c r="U496" i="1" s="1"/>
  <c r="U572" i="1" s="1"/>
  <c r="U610" i="1" s="1"/>
  <c r="U648" i="1" s="1"/>
  <c r="U686" i="1" s="1"/>
  <c r="U724" i="1" s="1"/>
  <c r="U762" i="1" s="1"/>
  <c r="U800" i="1" s="1"/>
  <c r="U838" i="1" s="1"/>
  <c r="U876" i="1" s="1"/>
  <c r="U914" i="1" s="1"/>
  <c r="V34" i="5"/>
  <c r="O689" i="5" l="1"/>
  <c r="P689" i="5" s="1"/>
  <c r="M689" i="1" s="1"/>
  <c r="O697" i="5"/>
  <c r="P697" i="5" s="1"/>
  <c r="O710" i="5"/>
  <c r="P710" i="5" s="1"/>
  <c r="Q862" i="5"/>
  <c r="S862" i="1"/>
  <c r="T862" i="1" s="1"/>
  <c r="S769" i="1"/>
  <c r="T769" i="1" s="1"/>
  <c r="Q777" i="5"/>
  <c r="S777" i="1"/>
  <c r="T777" i="1" s="1"/>
  <c r="Q889" i="5"/>
  <c r="S754" i="1"/>
  <c r="T754" i="1" s="1"/>
  <c r="Q765" i="5"/>
  <c r="S765" i="1"/>
  <c r="T765" i="1" s="1"/>
  <c r="Q754" i="5"/>
  <c r="Q769" i="5"/>
  <c r="O714" i="5"/>
  <c r="P714" i="5" s="1"/>
  <c r="S714" i="1" s="1"/>
  <c r="T714" i="1" s="1"/>
  <c r="N714" i="5"/>
  <c r="S866" i="1"/>
  <c r="T866" i="1" s="1"/>
  <c r="O696" i="5"/>
  <c r="P696" i="5" s="1"/>
  <c r="M696" i="1" s="1"/>
  <c r="N696" i="5"/>
  <c r="O705" i="5"/>
  <c r="P705" i="5" s="1"/>
  <c r="M705" i="1" s="1"/>
  <c r="N705" i="5"/>
  <c r="O709" i="5"/>
  <c r="P709" i="5" s="1"/>
  <c r="M709" i="1" s="1"/>
  <c r="N709" i="5"/>
  <c r="S889" i="1"/>
  <c r="T889" i="1" s="1"/>
  <c r="O690" i="5"/>
  <c r="P690" i="5" s="1"/>
  <c r="M690" i="1" s="1"/>
  <c r="N690" i="5"/>
  <c r="O695" i="5"/>
  <c r="P695" i="5" s="1"/>
  <c r="Q695" i="5" s="1"/>
  <c r="N695" i="5"/>
  <c r="O700" i="5"/>
  <c r="P700" i="5" s="1"/>
  <c r="M700" i="1" s="1"/>
  <c r="N700" i="5"/>
  <c r="O713" i="5"/>
  <c r="P713" i="5" s="1"/>
  <c r="M713" i="1" s="1"/>
  <c r="N713" i="5"/>
  <c r="O717" i="5"/>
  <c r="P717" i="5" s="1"/>
  <c r="M717" i="1" s="1"/>
  <c r="N717" i="5"/>
  <c r="O692" i="5"/>
  <c r="P692" i="5" s="1"/>
  <c r="M692" i="1" s="1"/>
  <c r="N692" i="5"/>
  <c r="S775" i="1"/>
  <c r="Q775" i="1" s="1"/>
  <c r="Q775" i="5"/>
  <c r="U919" i="1"/>
  <c r="F919" i="1" s="1"/>
  <c r="U811" i="1"/>
  <c r="F811" i="1" s="1"/>
  <c r="U780" i="1"/>
  <c r="F780" i="1" s="1"/>
  <c r="U827" i="1"/>
  <c r="F827" i="1" s="1"/>
  <c r="U771" i="1"/>
  <c r="F771" i="1" s="1"/>
  <c r="Q789" i="1"/>
  <c r="U748" i="1"/>
  <c r="F748" i="1" s="1"/>
  <c r="U701" i="1"/>
  <c r="F701" i="1" s="1"/>
  <c r="U886" i="1"/>
  <c r="F886" i="1" s="1"/>
  <c r="U896" i="1"/>
  <c r="F896" i="1" s="1"/>
  <c r="U712" i="1"/>
  <c r="F712" i="1" s="1"/>
  <c r="U812" i="1"/>
  <c r="F812" i="1" s="1"/>
  <c r="U924" i="1"/>
  <c r="F924" i="1" s="1"/>
  <c r="U692" i="1"/>
  <c r="F692" i="1" s="1"/>
  <c r="U730" i="1"/>
  <c r="F730" i="1" s="1"/>
  <c r="U787" i="1"/>
  <c r="F787" i="1" s="1"/>
  <c r="U857" i="1"/>
  <c r="F857" i="1" s="1"/>
  <c r="U879" i="1"/>
  <c r="F879" i="1" s="1"/>
  <c r="U776" i="1"/>
  <c r="F776" i="1" s="1"/>
  <c r="U737" i="1"/>
  <c r="F737" i="1" s="1"/>
  <c r="U792" i="1"/>
  <c r="F792" i="1" s="1"/>
  <c r="U706" i="1"/>
  <c r="F706" i="1" s="1"/>
  <c r="U843" i="1"/>
  <c r="F843" i="1" s="1"/>
  <c r="U907" i="1"/>
  <c r="F907" i="1" s="1"/>
  <c r="U884" i="1"/>
  <c r="F884" i="1" s="1"/>
  <c r="U704" i="1"/>
  <c r="F704" i="1" s="1"/>
  <c r="U891" i="1"/>
  <c r="F891" i="1" s="1"/>
  <c r="U926" i="1"/>
  <c r="F926" i="1" s="1"/>
  <c r="U810" i="1"/>
  <c r="F810" i="1" s="1"/>
  <c r="U897" i="1"/>
  <c r="F897" i="1" s="1"/>
  <c r="U845" i="1"/>
  <c r="F845" i="1" s="1"/>
  <c r="U713" i="1"/>
  <c r="F713" i="1" s="1"/>
  <c r="U793" i="1"/>
  <c r="F793" i="1" s="1"/>
  <c r="U888" i="1"/>
  <c r="F888" i="1" s="1"/>
  <c r="U849" i="1"/>
  <c r="F849" i="1" s="1"/>
  <c r="U887" i="1"/>
  <c r="F887" i="1" s="1"/>
  <c r="U711" i="1"/>
  <c r="F711" i="1" s="1"/>
  <c r="U728" i="1"/>
  <c r="F728" i="1" s="1"/>
  <c r="U831" i="1"/>
  <c r="F831" i="1" s="1"/>
  <c r="U755" i="1"/>
  <c r="F755" i="1" s="1"/>
  <c r="U731" i="1"/>
  <c r="F731" i="1" s="1"/>
  <c r="U821" i="1"/>
  <c r="F821" i="1" s="1"/>
  <c r="Q691" i="5"/>
  <c r="U847" i="1"/>
  <c r="F847" i="1" s="1"/>
  <c r="U906" i="1"/>
  <c r="F906" i="1" s="1"/>
  <c r="U903" i="1"/>
  <c r="F903" i="1" s="1"/>
  <c r="U864" i="1"/>
  <c r="F864" i="1" s="1"/>
  <c r="U932" i="1"/>
  <c r="F932" i="1" s="1"/>
  <c r="U856" i="1"/>
  <c r="F856" i="1" s="1"/>
  <c r="U786" i="1"/>
  <c r="F786" i="1" s="1"/>
  <c r="U815" i="1"/>
  <c r="F815" i="1" s="1"/>
  <c r="U733" i="1"/>
  <c r="F733" i="1" s="1"/>
  <c r="U921" i="1"/>
  <c r="F921" i="1" s="1"/>
  <c r="U750" i="1"/>
  <c r="F750" i="1" s="1"/>
  <c r="U743" i="1"/>
  <c r="F743" i="1" s="1"/>
  <c r="U880" i="1"/>
  <c r="F880" i="1" s="1"/>
  <c r="U923" i="1"/>
  <c r="F923" i="1" s="1"/>
  <c r="U823" i="1"/>
  <c r="F823" i="1" s="1"/>
  <c r="U791" i="1"/>
  <c r="F791" i="1" s="1"/>
  <c r="U690" i="1"/>
  <c r="F690" i="1" s="1"/>
  <c r="U734" i="1"/>
  <c r="F734" i="1" s="1"/>
  <c r="U933" i="1"/>
  <c r="F933" i="1" s="1"/>
  <c r="U936" i="1"/>
  <c r="F936" i="1" s="1"/>
  <c r="U689" i="1"/>
  <c r="F689" i="1" s="1"/>
  <c r="U716" i="1"/>
  <c r="F716" i="1" s="1"/>
  <c r="U699" i="1"/>
  <c r="F699" i="1" s="1"/>
  <c r="U945" i="1"/>
  <c r="F945" i="1" s="1"/>
  <c r="U806" i="1"/>
  <c r="F806" i="1" s="1"/>
  <c r="U820" i="1"/>
  <c r="F820" i="1" s="1"/>
  <c r="U826" i="1"/>
  <c r="F826" i="1" s="1"/>
  <c r="U852" i="1"/>
  <c r="F852" i="1" s="1"/>
  <c r="O701" i="5"/>
  <c r="P701" i="5" s="1"/>
  <c r="S701" i="1" s="1"/>
  <c r="T701" i="1" s="1"/>
  <c r="U736" i="1"/>
  <c r="F736" i="1" s="1"/>
  <c r="U848" i="1"/>
  <c r="F848" i="1" s="1"/>
  <c r="U729" i="1"/>
  <c r="F729" i="1" s="1"/>
  <c r="U920" i="1"/>
  <c r="F920" i="1" s="1"/>
  <c r="U881" i="1"/>
  <c r="F881" i="1" s="1"/>
  <c r="U824" i="1"/>
  <c r="F824" i="1" s="1"/>
  <c r="U738" i="1"/>
  <c r="F738" i="1" s="1"/>
  <c r="U927" i="1"/>
  <c r="F927" i="1" s="1"/>
  <c r="U894" i="1"/>
  <c r="F894" i="1" s="1"/>
  <c r="U804" i="1"/>
  <c r="F804" i="1" s="1"/>
  <c r="U828" i="1"/>
  <c r="F828" i="1" s="1"/>
  <c r="U702" i="1"/>
  <c r="F702" i="1" s="1"/>
  <c r="U809" i="1"/>
  <c r="F809" i="1" s="1"/>
  <c r="U895" i="1"/>
  <c r="F895" i="1" s="1"/>
  <c r="U805" i="1"/>
  <c r="F805" i="1" s="1"/>
  <c r="U858" i="1"/>
  <c r="F858" i="1" s="1"/>
  <c r="U863" i="1"/>
  <c r="F863" i="1" s="1"/>
  <c r="U727" i="1"/>
  <c r="F727" i="1" s="1"/>
  <c r="U773" i="1"/>
  <c r="F773" i="1" s="1"/>
  <c r="U942" i="1"/>
  <c r="F942" i="1" s="1"/>
  <c r="U772" i="1"/>
  <c r="F772" i="1" s="1"/>
  <c r="U943" i="1"/>
  <c r="F943" i="1" s="1"/>
  <c r="U829" i="1"/>
  <c r="F829" i="1" s="1"/>
  <c r="U899" i="1"/>
  <c r="F899" i="1" s="1"/>
  <c r="U867" i="1"/>
  <c r="F867" i="1" s="1"/>
  <c r="U929" i="1"/>
  <c r="F929" i="1" s="1"/>
  <c r="U844" i="1"/>
  <c r="F844" i="1" s="1"/>
  <c r="U850" i="1"/>
  <c r="F850" i="1" s="1"/>
  <c r="U770" i="1"/>
  <c r="F770" i="1" s="1"/>
  <c r="U902" i="1"/>
  <c r="F902" i="1" s="1"/>
  <c r="U935" i="1"/>
  <c r="F935" i="1" s="1"/>
  <c r="U700" i="1"/>
  <c r="F700" i="1" s="1"/>
  <c r="U717" i="1"/>
  <c r="F717" i="1" s="1"/>
  <c r="U778" i="1"/>
  <c r="F778" i="1" s="1"/>
  <c r="U890" i="1"/>
  <c r="F890" i="1" s="1"/>
  <c r="U745" i="1"/>
  <c r="F745" i="1" s="1"/>
  <c r="U814" i="1"/>
  <c r="F814" i="1" s="1"/>
  <c r="U941" i="1"/>
  <c r="F941" i="1" s="1"/>
  <c r="U781" i="1"/>
  <c r="F781" i="1" s="1"/>
  <c r="U749" i="1"/>
  <c r="F749" i="1" s="1"/>
  <c r="U751" i="1"/>
  <c r="F751" i="1" s="1"/>
  <c r="U846" i="1"/>
  <c r="F846" i="1" s="1"/>
  <c r="U788" i="1"/>
  <c r="F788" i="1" s="1"/>
  <c r="U790" i="1"/>
  <c r="F790" i="1" s="1"/>
  <c r="U714" i="1"/>
  <c r="F714" i="1" s="1"/>
  <c r="U767" i="1"/>
  <c r="F767" i="1" s="1"/>
  <c r="U940" i="1"/>
  <c r="F940" i="1" s="1"/>
  <c r="U885" i="1"/>
  <c r="F885" i="1" s="1"/>
  <c r="U937" i="1"/>
  <c r="F937" i="1" s="1"/>
  <c r="U934" i="1"/>
  <c r="F934" i="1" s="1"/>
  <c r="U784" i="1"/>
  <c r="F784" i="1" s="1"/>
  <c r="U904" i="1"/>
  <c r="F904" i="1" s="1"/>
  <c r="U708" i="1"/>
  <c r="F708" i="1" s="1"/>
  <c r="U693" i="1"/>
  <c r="F693" i="1" s="1"/>
  <c r="U869" i="1"/>
  <c r="F869" i="1" s="1"/>
  <c r="U822" i="1"/>
  <c r="F822" i="1" s="1"/>
  <c r="U782" i="1"/>
  <c r="F782" i="1" s="1"/>
  <c r="U868" i="1"/>
  <c r="F868" i="1" s="1"/>
  <c r="U753" i="1"/>
  <c r="F753" i="1" s="1"/>
  <c r="U744" i="1"/>
  <c r="F744" i="1" s="1"/>
  <c r="U710" i="1"/>
  <c r="F710" i="1" s="1"/>
  <c r="U939" i="1"/>
  <c r="F939" i="1" s="1"/>
  <c r="U807" i="1"/>
  <c r="F807" i="1" s="1"/>
  <c r="U691" i="1"/>
  <c r="F691" i="1" s="1"/>
  <c r="U944" i="1"/>
  <c r="F944" i="1" s="1"/>
  <c r="U742" i="1"/>
  <c r="F742" i="1" s="1"/>
  <c r="U707" i="1"/>
  <c r="F707" i="1" s="1"/>
  <c r="U768" i="1"/>
  <c r="F768" i="1" s="1"/>
  <c r="U819" i="1"/>
  <c r="F819" i="1" s="1"/>
  <c r="U905" i="1"/>
  <c r="F905" i="1" s="1"/>
  <c r="U861" i="1"/>
  <c r="F861" i="1" s="1"/>
  <c r="U813" i="1"/>
  <c r="F813" i="1" s="1"/>
  <c r="U816" i="1"/>
  <c r="F816" i="1" s="1"/>
  <c r="U739" i="1"/>
  <c r="F739" i="1" s="1"/>
  <c r="U860" i="1"/>
  <c r="F860" i="1" s="1"/>
  <c r="U785" i="1"/>
  <c r="F785" i="1" s="1"/>
  <c r="U922" i="1"/>
  <c r="F922" i="1" s="1"/>
  <c r="U735" i="1"/>
  <c r="F735" i="1" s="1"/>
  <c r="U825" i="1"/>
  <c r="F825" i="1" s="1"/>
  <c r="U853" i="1"/>
  <c r="F853" i="1" s="1"/>
  <c r="U883" i="1"/>
  <c r="F883" i="1" s="1"/>
  <c r="U694" i="1"/>
  <c r="F694" i="1" s="1"/>
  <c r="U928" i="1"/>
  <c r="F928" i="1" s="1"/>
  <c r="U830" i="1"/>
  <c r="F830" i="1" s="1"/>
  <c r="U865" i="1"/>
  <c r="F865" i="1" s="1"/>
  <c r="U842" i="1"/>
  <c r="F842" i="1" s="1"/>
  <c r="U695" i="1"/>
  <c r="F695" i="1" s="1"/>
  <c r="U808" i="1"/>
  <c r="F808" i="1" s="1"/>
  <c r="U747" i="1"/>
  <c r="F747" i="1" s="1"/>
  <c r="U938" i="1"/>
  <c r="F938" i="1" s="1"/>
  <c r="U854" i="1"/>
  <c r="F854" i="1" s="1"/>
  <c r="U752" i="1"/>
  <c r="F752" i="1" s="1"/>
  <c r="U898" i="1"/>
  <c r="F898" i="1" s="1"/>
  <c r="U851" i="1"/>
  <c r="F851" i="1" s="1"/>
  <c r="U705" i="1"/>
  <c r="F705" i="1" s="1"/>
  <c r="U696" i="1"/>
  <c r="F696" i="1" s="1"/>
  <c r="U715" i="1"/>
  <c r="F715" i="1" s="1"/>
  <c r="U709" i="1"/>
  <c r="F709" i="1" s="1"/>
  <c r="U930" i="1"/>
  <c r="F930" i="1" s="1"/>
  <c r="U925" i="1"/>
  <c r="F925" i="1" s="1"/>
  <c r="U746" i="1"/>
  <c r="F746" i="1" s="1"/>
  <c r="U882" i="1"/>
  <c r="F882" i="1" s="1"/>
  <c r="U803" i="1"/>
  <c r="F803" i="1" s="1"/>
  <c r="U818" i="1"/>
  <c r="F818" i="1" s="1"/>
  <c r="U698" i="1"/>
  <c r="F698" i="1" s="1"/>
  <c r="U697" i="1"/>
  <c r="F697" i="1" s="1"/>
  <c r="O821" i="5"/>
  <c r="P821" i="5" s="1"/>
  <c r="S821" i="1" s="1"/>
  <c r="K786" i="5"/>
  <c r="K815" i="5"/>
  <c r="K733" i="5"/>
  <c r="O814" i="5"/>
  <c r="P814" i="5" s="1"/>
  <c r="S814" i="1" s="1"/>
  <c r="K899" i="5"/>
  <c r="O867" i="5"/>
  <c r="P867" i="5" s="1"/>
  <c r="S867" i="1" s="1"/>
  <c r="O749" i="5"/>
  <c r="P749" i="5" s="1"/>
  <c r="K844" i="5"/>
  <c r="O846" i="5"/>
  <c r="P846" i="5" s="1"/>
  <c r="S846" i="1" s="1"/>
  <c r="K930" i="5"/>
  <c r="O790" i="5"/>
  <c r="P790" i="5" s="1"/>
  <c r="K925" i="5"/>
  <c r="O767" i="5"/>
  <c r="P767" i="5" s="1"/>
  <c r="K746" i="5"/>
  <c r="O891" i="5"/>
  <c r="P891" i="5" s="1"/>
  <c r="K809" i="5"/>
  <c r="S711" i="1"/>
  <c r="T711" i="1" s="1"/>
  <c r="O768" i="5"/>
  <c r="P768" i="5" s="1"/>
  <c r="O895" i="5"/>
  <c r="P895" i="5" s="1"/>
  <c r="S895" i="1" s="1"/>
  <c r="K728" i="5"/>
  <c r="O805" i="5"/>
  <c r="P805" i="5" s="1"/>
  <c r="K831" i="5"/>
  <c r="O858" i="5"/>
  <c r="P858" i="5" s="1"/>
  <c r="K755" i="5"/>
  <c r="K731" i="5"/>
  <c r="K932" i="5"/>
  <c r="K819" i="5"/>
  <c r="O730" i="5"/>
  <c r="P730" i="5" s="1"/>
  <c r="K921" i="5"/>
  <c r="K750" i="5"/>
  <c r="K943" i="5"/>
  <c r="O745" i="5"/>
  <c r="P745" i="5" s="1"/>
  <c r="K829" i="5"/>
  <c r="O781" i="5"/>
  <c r="P781" i="5" s="1"/>
  <c r="S781" i="1" s="1"/>
  <c r="K929" i="5"/>
  <c r="O751" i="5"/>
  <c r="P751" i="5" s="1"/>
  <c r="M698" i="1"/>
  <c r="S698" i="1"/>
  <c r="T698" i="1" s="1"/>
  <c r="M691" i="1"/>
  <c r="S691" i="1"/>
  <c r="O734" i="5"/>
  <c r="P734" i="5" s="1"/>
  <c r="O861" i="5"/>
  <c r="P861" i="5" s="1"/>
  <c r="S861" i="1" s="1"/>
  <c r="K945" i="5"/>
  <c r="O813" i="5"/>
  <c r="P813" i="5" s="1"/>
  <c r="K806" i="5"/>
  <c r="O933" i="5"/>
  <c r="P933" i="5" s="1"/>
  <c r="O816" i="5"/>
  <c r="P816" i="5" s="1"/>
  <c r="S816" i="1" s="1"/>
  <c r="K820" i="5"/>
  <c r="O739" i="5"/>
  <c r="P739" i="5" s="1"/>
  <c r="O860" i="5"/>
  <c r="P860" i="5" s="1"/>
  <c r="O743" i="5"/>
  <c r="P743" i="5" s="1"/>
  <c r="K827" i="5"/>
  <c r="O880" i="5"/>
  <c r="P880" i="5" s="1"/>
  <c r="S880" i="1" s="1"/>
  <c r="K771" i="5"/>
  <c r="K811" i="5"/>
  <c r="K867" i="5"/>
  <c r="K737" i="5"/>
  <c r="O748" i="5"/>
  <c r="P748" i="5" s="1"/>
  <c r="K792" i="5"/>
  <c r="O886" i="5"/>
  <c r="P886" i="5" s="1"/>
  <c r="S886" i="1" s="1"/>
  <c r="K843" i="5"/>
  <c r="O823" i="5"/>
  <c r="P823" i="5" s="1"/>
  <c r="S823" i="1" s="1"/>
  <c r="K907" i="5"/>
  <c r="O791" i="5"/>
  <c r="P791" i="5" s="1"/>
  <c r="S791" i="1" s="1"/>
  <c r="K884" i="5"/>
  <c r="O885" i="5"/>
  <c r="P885" i="5" s="1"/>
  <c r="O926" i="5"/>
  <c r="P926" i="5" s="1"/>
  <c r="K768" i="5"/>
  <c r="O770" i="5"/>
  <c r="P770" i="5" s="1"/>
  <c r="K854" i="5"/>
  <c r="O882" i="5"/>
  <c r="P882" i="5" s="1"/>
  <c r="S882" i="1" s="1"/>
  <c r="K752" i="5"/>
  <c r="O898" i="5"/>
  <c r="P898" i="5" s="1"/>
  <c r="M789" i="1"/>
  <c r="Q789" i="5"/>
  <c r="O803" i="5"/>
  <c r="P803" i="5" s="1"/>
  <c r="Q803" i="5" s="1"/>
  <c r="K851" i="5"/>
  <c r="K742" i="5"/>
  <c r="S707" i="1"/>
  <c r="T707" i="1" s="1"/>
  <c r="S689" i="1"/>
  <c r="T689" i="1" s="1"/>
  <c r="M697" i="1"/>
  <c r="S697" i="1"/>
  <c r="T697" i="1" s="1"/>
  <c r="O848" i="5"/>
  <c r="P848" i="5" s="1"/>
  <c r="S848" i="1" s="1"/>
  <c r="K933" i="5"/>
  <c r="O729" i="5"/>
  <c r="P729" i="5" s="1"/>
  <c r="M774" i="1"/>
  <c r="S774" i="1"/>
  <c r="T774" i="1" s="1"/>
  <c r="Q774" i="5"/>
  <c r="O822" i="5"/>
  <c r="P822" i="5" s="1"/>
  <c r="K814" i="5"/>
  <c r="O941" i="5"/>
  <c r="P941" i="5" s="1"/>
  <c r="O782" i="5"/>
  <c r="P782" i="5" s="1"/>
  <c r="K781" i="5"/>
  <c r="O868" i="5"/>
  <c r="P868" i="5" s="1"/>
  <c r="K749" i="5"/>
  <c r="K751" i="5"/>
  <c r="O753" i="5"/>
  <c r="P753" i="5" s="1"/>
  <c r="K846" i="5"/>
  <c r="O788" i="5"/>
  <c r="P788" i="5" s="1"/>
  <c r="O744" i="5"/>
  <c r="P744" i="5" s="1"/>
  <c r="K790" i="5"/>
  <c r="K767" i="5"/>
  <c r="O940" i="5"/>
  <c r="P940" i="5" s="1"/>
  <c r="O896" i="5"/>
  <c r="P896" i="5" s="1"/>
  <c r="K891" i="5"/>
  <c r="O810" i="5"/>
  <c r="P810" i="5" s="1"/>
  <c r="S810" i="1" s="1"/>
  <c r="K895" i="5"/>
  <c r="O897" i="5"/>
  <c r="P897" i="5" s="1"/>
  <c r="S897" i="1" s="1"/>
  <c r="K805" i="5"/>
  <c r="O845" i="5"/>
  <c r="P845" i="5" s="1"/>
  <c r="K858" i="5"/>
  <c r="K898" i="5"/>
  <c r="O902" i="5"/>
  <c r="P902" i="5" s="1"/>
  <c r="S902" i="1" s="1"/>
  <c r="O780" i="5"/>
  <c r="P780" i="5" s="1"/>
  <c r="S780" i="1" s="1"/>
  <c r="O736" i="5"/>
  <c r="P736" i="5" s="1"/>
  <c r="K821" i="5"/>
  <c r="O776" i="5"/>
  <c r="P776" i="5" s="1"/>
  <c r="K861" i="5"/>
  <c r="O863" i="5"/>
  <c r="P863" i="5" s="1"/>
  <c r="S863" i="1" s="1"/>
  <c r="T863" i="1" s="1"/>
  <c r="K813" i="5"/>
  <c r="O727" i="5"/>
  <c r="P727" i="5" s="1"/>
  <c r="S727" i="1" s="1"/>
  <c r="O942" i="5"/>
  <c r="P942" i="5" s="1"/>
  <c r="K816" i="5"/>
  <c r="M901" i="1"/>
  <c r="Q901" i="5"/>
  <c r="O923" i="5"/>
  <c r="P923" i="5" s="1"/>
  <c r="O879" i="5"/>
  <c r="P879" i="5" s="1"/>
  <c r="S879" i="1" s="1"/>
  <c r="K748" i="5"/>
  <c r="O793" i="5"/>
  <c r="P793" i="5" s="1"/>
  <c r="S793" i="1" s="1"/>
  <c r="T793" i="1" s="1"/>
  <c r="K886" i="5"/>
  <c r="O888" i="5"/>
  <c r="P888" i="5" s="1"/>
  <c r="S888" i="1" s="1"/>
  <c r="T888" i="1" s="1"/>
  <c r="K788" i="5"/>
  <c r="K823" i="5"/>
  <c r="O849" i="5"/>
  <c r="P849" i="5" s="1"/>
  <c r="K791" i="5"/>
  <c r="M892" i="1"/>
  <c r="S892" i="1"/>
  <c r="T892" i="1" s="1"/>
  <c r="Q892" i="5"/>
  <c r="O887" i="5"/>
  <c r="P887" i="5" s="1"/>
  <c r="K940" i="5"/>
  <c r="O826" i="5"/>
  <c r="P826" i="5" s="1"/>
  <c r="K885" i="5"/>
  <c r="K926" i="5"/>
  <c r="O850" i="5"/>
  <c r="P850" i="5" s="1"/>
  <c r="S850" i="1" s="1"/>
  <c r="T850" i="1" s="1"/>
  <c r="O937" i="5"/>
  <c r="P937" i="5" s="1"/>
  <c r="K770" i="5"/>
  <c r="K882" i="5"/>
  <c r="O934" i="5"/>
  <c r="P934" i="5" s="1"/>
  <c r="O784" i="5"/>
  <c r="P784" i="5" s="1"/>
  <c r="O904" i="5"/>
  <c r="P904" i="5" s="1"/>
  <c r="O818" i="5"/>
  <c r="P818" i="5" s="1"/>
  <c r="S715" i="1"/>
  <c r="T715" i="1" s="1"/>
  <c r="O869" i="5"/>
  <c r="P869" i="5" s="1"/>
  <c r="O773" i="5"/>
  <c r="P773" i="5" s="1"/>
  <c r="M773" i="1" s="1"/>
  <c r="O772" i="5"/>
  <c r="P772" i="5" s="1"/>
  <c r="K739" i="5"/>
  <c r="K860" i="5"/>
  <c r="K743" i="5"/>
  <c r="O787" i="5"/>
  <c r="P787" i="5" s="1"/>
  <c r="S787" i="1" s="1"/>
  <c r="T787" i="1" s="1"/>
  <c r="K880" i="5"/>
  <c r="O857" i="5"/>
  <c r="P857" i="5" s="1"/>
  <c r="S857" i="1" s="1"/>
  <c r="K941" i="5"/>
  <c r="O903" i="5"/>
  <c r="P903" i="5" s="1"/>
  <c r="S903" i="1" s="1"/>
  <c r="K736" i="5"/>
  <c r="O864" i="5"/>
  <c r="P864" i="5" s="1"/>
  <c r="K848" i="5"/>
  <c r="K729" i="5"/>
  <c r="O919" i="5"/>
  <c r="P919" i="5" s="1"/>
  <c r="O785" i="5"/>
  <c r="P785" i="5" s="1"/>
  <c r="S785" i="1" s="1"/>
  <c r="T785" i="1" s="1"/>
  <c r="K869" i="5"/>
  <c r="O922" i="5"/>
  <c r="P922" i="5" s="1"/>
  <c r="K822" i="5"/>
  <c r="O735" i="5"/>
  <c r="P735" i="5" s="1"/>
  <c r="K782" i="5"/>
  <c r="O825" i="5"/>
  <c r="P825" i="5" s="1"/>
  <c r="S825" i="1" s="1"/>
  <c r="O853" i="5"/>
  <c r="P853" i="5" s="1"/>
  <c r="K923" i="5"/>
  <c r="O883" i="5"/>
  <c r="P883" i="5" s="1"/>
  <c r="K868" i="5"/>
  <c r="M859" i="1"/>
  <c r="Q859" i="5"/>
  <c r="O928" i="5"/>
  <c r="P928" i="5" s="1"/>
  <c r="K753" i="5"/>
  <c r="O830" i="5"/>
  <c r="P830" i="5" s="1"/>
  <c r="O865" i="5"/>
  <c r="P865" i="5" s="1"/>
  <c r="S865" i="1" s="1"/>
  <c r="K744" i="5"/>
  <c r="O842" i="5"/>
  <c r="P842" i="5" s="1"/>
  <c r="S842" i="1" s="1"/>
  <c r="T842" i="1" s="1"/>
  <c r="O747" i="5"/>
  <c r="P747" i="5" s="1"/>
  <c r="K896" i="5"/>
  <c r="K850" i="5"/>
  <c r="K810" i="5"/>
  <c r="O812" i="5"/>
  <c r="P812" i="5" s="1"/>
  <c r="S812" i="1" s="1"/>
  <c r="T812" i="1" s="1"/>
  <c r="K897" i="5"/>
  <c r="O847" i="5"/>
  <c r="P847" i="5" s="1"/>
  <c r="O924" i="5"/>
  <c r="P924" i="5" s="1"/>
  <c r="K845" i="5"/>
  <c r="K902" i="5"/>
  <c r="O935" i="5"/>
  <c r="P935" i="5" s="1"/>
  <c r="K780" i="5"/>
  <c r="K734" i="5"/>
  <c r="K730" i="5"/>
  <c r="K745" i="5"/>
  <c r="K776" i="5"/>
  <c r="O778" i="5"/>
  <c r="P778" i="5" s="1"/>
  <c r="K863" i="5"/>
  <c r="O890" i="5"/>
  <c r="P890" i="5" s="1"/>
  <c r="S890" i="1" s="1"/>
  <c r="K727" i="5"/>
  <c r="K773" i="5"/>
  <c r="K942" i="5"/>
  <c r="K772" i="5"/>
  <c r="M900" i="1"/>
  <c r="S900" i="1"/>
  <c r="S901" i="1"/>
  <c r="T901" i="1" s="1"/>
  <c r="O920" i="5"/>
  <c r="P920" i="5" s="1"/>
  <c r="K787" i="5"/>
  <c r="O881" i="5"/>
  <c r="P881" i="5" s="1"/>
  <c r="K857" i="5"/>
  <c r="O824" i="5"/>
  <c r="P824" i="5" s="1"/>
  <c r="O738" i="5"/>
  <c r="P738" i="5" s="1"/>
  <c r="K879" i="5"/>
  <c r="O927" i="5"/>
  <c r="P927" i="5" s="1"/>
  <c r="O894" i="5"/>
  <c r="P894" i="5" s="1"/>
  <c r="K793" i="5"/>
  <c r="O804" i="5"/>
  <c r="P804" i="5" s="1"/>
  <c r="K888" i="5"/>
  <c r="O828" i="5"/>
  <c r="P828" i="5" s="1"/>
  <c r="K849" i="5"/>
  <c r="K887" i="5"/>
  <c r="O938" i="5"/>
  <c r="P938" i="5" s="1"/>
  <c r="K826" i="5"/>
  <c r="O936" i="5"/>
  <c r="P936" i="5" s="1"/>
  <c r="O852" i="5"/>
  <c r="P852" i="5" s="1"/>
  <c r="S852" i="1" s="1"/>
  <c r="T852" i="1" s="1"/>
  <c r="K937" i="5"/>
  <c r="O939" i="5"/>
  <c r="P939" i="5" s="1"/>
  <c r="K847" i="5"/>
  <c r="O807" i="5"/>
  <c r="P807" i="5" s="1"/>
  <c r="K934" i="5"/>
  <c r="K784" i="5"/>
  <c r="K904" i="5"/>
  <c r="O944" i="5"/>
  <c r="P944" i="5" s="1"/>
  <c r="K818" i="5"/>
  <c r="O856" i="5"/>
  <c r="P856" i="5" s="1"/>
  <c r="S856" i="1" s="1"/>
  <c r="K903" i="5"/>
  <c r="O905" i="5"/>
  <c r="P905" i="5" s="1"/>
  <c r="S905" i="1" s="1"/>
  <c r="K864" i="5"/>
  <c r="O786" i="5"/>
  <c r="P786" i="5" s="1"/>
  <c r="O815" i="5"/>
  <c r="P815" i="5" s="1"/>
  <c r="O733" i="5"/>
  <c r="P733" i="5" s="1"/>
  <c r="O906" i="5"/>
  <c r="P906" i="5" s="1"/>
  <c r="O921" i="5"/>
  <c r="P921" i="5" s="1"/>
  <c r="O750" i="5"/>
  <c r="P750" i="5" s="1"/>
  <c r="K919" i="5"/>
  <c r="O943" i="5"/>
  <c r="P943" i="5" s="1"/>
  <c r="K785" i="5"/>
  <c r="O829" i="5"/>
  <c r="P829" i="5" s="1"/>
  <c r="S829" i="1" s="1"/>
  <c r="K922" i="5"/>
  <c r="O899" i="5"/>
  <c r="P899" i="5" s="1"/>
  <c r="K735" i="5"/>
  <c r="K825" i="5"/>
  <c r="K853" i="5"/>
  <c r="O929" i="5"/>
  <c r="P929" i="5" s="1"/>
  <c r="K883" i="5"/>
  <c r="O844" i="5"/>
  <c r="P844" i="5" s="1"/>
  <c r="K928" i="5"/>
  <c r="O930" i="5"/>
  <c r="P930" i="5" s="1"/>
  <c r="K830" i="5"/>
  <c r="K865" i="5"/>
  <c r="O925" i="5"/>
  <c r="P925" i="5" s="1"/>
  <c r="K842" i="5"/>
  <c r="O808" i="5"/>
  <c r="P808" i="5" s="1"/>
  <c r="S808" i="1" s="1"/>
  <c r="T808" i="1" s="1"/>
  <c r="O746" i="5"/>
  <c r="P746" i="5" s="1"/>
  <c r="K747" i="5"/>
  <c r="O809" i="5"/>
  <c r="P809" i="5" s="1"/>
  <c r="K936" i="5"/>
  <c r="S732" i="1"/>
  <c r="T732" i="1" s="1"/>
  <c r="M732" i="1"/>
  <c r="Q732" i="5"/>
  <c r="O728" i="5"/>
  <c r="P728" i="5" s="1"/>
  <c r="K812" i="5"/>
  <c r="O831" i="5"/>
  <c r="P831" i="5" s="1"/>
  <c r="K924" i="5"/>
  <c r="O755" i="5"/>
  <c r="P755" i="5" s="1"/>
  <c r="O731" i="5"/>
  <c r="P731" i="5" s="1"/>
  <c r="O708" i="5"/>
  <c r="P708" i="5" s="1"/>
  <c r="Q708" i="5" s="1"/>
  <c r="K935" i="5"/>
  <c r="O819" i="5"/>
  <c r="P819" i="5" s="1"/>
  <c r="M710" i="1"/>
  <c r="S710" i="1"/>
  <c r="T710" i="1" s="1"/>
  <c r="M694" i="1"/>
  <c r="S694" i="1"/>
  <c r="T694" i="1" s="1"/>
  <c r="O945" i="5"/>
  <c r="P945" i="5" s="1"/>
  <c r="K778" i="5"/>
  <c r="K905" i="5"/>
  <c r="O806" i="5"/>
  <c r="P806" i="5" s="1"/>
  <c r="S806" i="1" s="1"/>
  <c r="K890" i="5"/>
  <c r="O820" i="5"/>
  <c r="P820" i="5" s="1"/>
  <c r="K906" i="5"/>
  <c r="O827" i="5"/>
  <c r="P827" i="5" s="1"/>
  <c r="S827" i="1" s="1"/>
  <c r="K920" i="5"/>
  <c r="O771" i="5"/>
  <c r="P771" i="5" s="1"/>
  <c r="K881" i="5"/>
  <c r="O811" i="5"/>
  <c r="P811" i="5" s="1"/>
  <c r="K824" i="5"/>
  <c r="O737" i="5"/>
  <c r="P737" i="5" s="1"/>
  <c r="K738" i="5"/>
  <c r="O792" i="5"/>
  <c r="P792" i="5" s="1"/>
  <c r="K927" i="5"/>
  <c r="O843" i="5"/>
  <c r="P843" i="5" s="1"/>
  <c r="K804" i="5"/>
  <c r="O907" i="5"/>
  <c r="P907" i="5" s="1"/>
  <c r="S907" i="1" s="1"/>
  <c r="K828" i="5"/>
  <c r="O884" i="5"/>
  <c r="P884" i="5" s="1"/>
  <c r="K808" i="5"/>
  <c r="K938" i="5"/>
  <c r="K852" i="5"/>
  <c r="O854" i="5"/>
  <c r="P854" i="5" s="1"/>
  <c r="S854" i="1" s="1"/>
  <c r="K939" i="5"/>
  <c r="O752" i="5"/>
  <c r="P752" i="5" s="1"/>
  <c r="K807" i="5"/>
  <c r="O851" i="5"/>
  <c r="P851" i="5" s="1"/>
  <c r="K944" i="5"/>
  <c r="O742" i="5"/>
  <c r="P742" i="5" s="1"/>
  <c r="O932" i="5"/>
  <c r="P932" i="5" s="1"/>
  <c r="K856" i="5"/>
  <c r="Q859" i="1"/>
  <c r="K689" i="5"/>
  <c r="Q689" i="5" s="1"/>
  <c r="K707" i="5"/>
  <c r="Q707" i="5" s="1"/>
  <c r="K696" i="5"/>
  <c r="K710" i="5"/>
  <c r="Q710" i="5" s="1"/>
  <c r="O712" i="5"/>
  <c r="P712" i="5" s="1"/>
  <c r="O702" i="5"/>
  <c r="P702" i="5" s="1"/>
  <c r="K690" i="5"/>
  <c r="K712" i="5"/>
  <c r="K702" i="5"/>
  <c r="K711" i="5"/>
  <c r="Q711" i="5" s="1"/>
  <c r="K700" i="5"/>
  <c r="K692" i="5"/>
  <c r="K701" i="5"/>
  <c r="K694" i="5"/>
  <c r="Q694" i="5" s="1"/>
  <c r="O693" i="5"/>
  <c r="P693" i="5" s="1"/>
  <c r="O716" i="5"/>
  <c r="P716" i="5" s="1"/>
  <c r="K693" i="5"/>
  <c r="K716" i="5"/>
  <c r="O699" i="5"/>
  <c r="P699" i="5" s="1"/>
  <c r="M699" i="1" s="1"/>
  <c r="K697" i="5"/>
  <c r="Q697" i="5" s="1"/>
  <c r="O704" i="5"/>
  <c r="P704" i="5" s="1"/>
  <c r="O706" i="5"/>
  <c r="P706" i="5" s="1"/>
  <c r="K699" i="5"/>
  <c r="K715" i="5"/>
  <c r="Q715" i="5" s="1"/>
  <c r="K698" i="5"/>
  <c r="Q698" i="5" s="1"/>
  <c r="K714" i="5"/>
  <c r="K706" i="5"/>
  <c r="Q783" i="1"/>
  <c r="Q766" i="1"/>
  <c r="Q740" i="1"/>
  <c r="R948" i="1"/>
  <c r="R910" i="1"/>
  <c r="R872" i="1"/>
  <c r="R834" i="1"/>
  <c r="R796" i="1"/>
  <c r="R758" i="1"/>
  <c r="R720" i="1"/>
  <c r="R682" i="1"/>
  <c r="R644" i="1"/>
  <c r="R606" i="1"/>
  <c r="Q777" i="1" l="1"/>
  <c r="Q862" i="1"/>
  <c r="Q889" i="1"/>
  <c r="M714" i="1"/>
  <c r="Q714" i="5"/>
  <c r="S713" i="1"/>
  <c r="T713" i="1" s="1"/>
  <c r="Q769" i="1"/>
  <c r="S690" i="1"/>
  <c r="T690" i="1" s="1"/>
  <c r="Q696" i="5"/>
  <c r="S717" i="1"/>
  <c r="T717" i="1" s="1"/>
  <c r="Q754" i="1"/>
  <c r="Q690" i="5"/>
  <c r="S705" i="1"/>
  <c r="T705" i="1" s="1"/>
  <c r="Q692" i="5"/>
  <c r="S695" i="1"/>
  <c r="T695" i="1" s="1"/>
  <c r="M695" i="1"/>
  <c r="Q765" i="1"/>
  <c r="S700" i="1"/>
  <c r="T700" i="1" s="1"/>
  <c r="Q713" i="5"/>
  <c r="Q700" i="5"/>
  <c r="S696" i="1"/>
  <c r="T696" i="1" s="1"/>
  <c r="S692" i="1"/>
  <c r="T692" i="1" s="1"/>
  <c r="Q866" i="1"/>
  <c r="Q717" i="5"/>
  <c r="Q709" i="5"/>
  <c r="S709" i="1"/>
  <c r="T709" i="1" s="1"/>
  <c r="Q705" i="5"/>
  <c r="T775" i="1"/>
  <c r="Q774" i="1"/>
  <c r="M701" i="1"/>
  <c r="Q701" i="5"/>
  <c r="T879" i="1"/>
  <c r="Q879" i="1"/>
  <c r="T867" i="1"/>
  <c r="Q867" i="1"/>
  <c r="T846" i="1"/>
  <c r="Q846" i="1"/>
  <c r="T861" i="1"/>
  <c r="Q861" i="1"/>
  <c r="Q807" i="5"/>
  <c r="Q773" i="5"/>
  <c r="Q812" i="1"/>
  <c r="T823" i="1"/>
  <c r="Q823" i="1"/>
  <c r="T886" i="1"/>
  <c r="Q886" i="1"/>
  <c r="Q787" i="1"/>
  <c r="Q732" i="1"/>
  <c r="Q887" i="5"/>
  <c r="Q808" i="1"/>
  <c r="Q850" i="1"/>
  <c r="T880" i="1"/>
  <c r="Q880" i="1"/>
  <c r="T902" i="1"/>
  <c r="Q902" i="1"/>
  <c r="T897" i="1"/>
  <c r="Q897" i="1"/>
  <c r="T890" i="1"/>
  <c r="Q890" i="1"/>
  <c r="Q785" i="1"/>
  <c r="Q898" i="5"/>
  <c r="S773" i="1"/>
  <c r="Q773" i="1" s="1"/>
  <c r="Q888" i="1"/>
  <c r="Q824" i="5"/>
  <c r="Q892" i="1"/>
  <c r="Q793" i="1"/>
  <c r="T825" i="1"/>
  <c r="Q825" i="1"/>
  <c r="T882" i="1"/>
  <c r="Q882" i="1"/>
  <c r="T848" i="1"/>
  <c r="Q848" i="1"/>
  <c r="T854" i="1"/>
  <c r="Q854" i="1"/>
  <c r="T907" i="1"/>
  <c r="Q907" i="1"/>
  <c r="T827" i="1"/>
  <c r="Q827" i="1"/>
  <c r="T780" i="1"/>
  <c r="Q780" i="1"/>
  <c r="T806" i="1"/>
  <c r="Q806" i="1"/>
  <c r="T727" i="1"/>
  <c r="Q727" i="1"/>
  <c r="T814" i="1"/>
  <c r="Q814" i="1"/>
  <c r="T821" i="1"/>
  <c r="Q821" i="1"/>
  <c r="S804" i="1"/>
  <c r="M804" i="1"/>
  <c r="Q804" i="5"/>
  <c r="Q706" i="5"/>
  <c r="M706" i="1"/>
  <c r="S706" i="1"/>
  <c r="T706" i="1" s="1"/>
  <c r="S820" i="1"/>
  <c r="M820" i="1"/>
  <c r="Q728" i="5"/>
  <c r="S728" i="1"/>
  <c r="M728" i="1"/>
  <c r="T905" i="1"/>
  <c r="Q905" i="1"/>
  <c r="Q925" i="5"/>
  <c r="M925" i="1"/>
  <c r="S925" i="1"/>
  <c r="S930" i="1"/>
  <c r="M930" i="1"/>
  <c r="Q930" i="5"/>
  <c r="M881" i="1"/>
  <c r="S881" i="1"/>
  <c r="Q881" i="5"/>
  <c r="M778" i="1"/>
  <c r="Q778" i="5"/>
  <c r="S778" i="1"/>
  <c r="M883" i="1"/>
  <c r="Q883" i="5"/>
  <c r="S883" i="1"/>
  <c r="M903" i="1"/>
  <c r="Q903" i="5"/>
  <c r="M869" i="1"/>
  <c r="Q869" i="5"/>
  <c r="M818" i="1"/>
  <c r="Q818" i="5"/>
  <c r="M934" i="1"/>
  <c r="Q934" i="5"/>
  <c r="S934" i="1"/>
  <c r="S826" i="1"/>
  <c r="M826" i="1"/>
  <c r="Q826" i="5"/>
  <c r="Q793" i="5"/>
  <c r="M793" i="1"/>
  <c r="M810" i="1"/>
  <c r="Q810" i="5"/>
  <c r="S926" i="1"/>
  <c r="M926" i="1"/>
  <c r="Q926" i="5"/>
  <c r="M791" i="1"/>
  <c r="Q791" i="5"/>
  <c r="Q880" i="5"/>
  <c r="M880" i="1"/>
  <c r="M861" i="1"/>
  <c r="Q861" i="5"/>
  <c r="M751" i="1"/>
  <c r="S751" i="1"/>
  <c r="Q751" i="5"/>
  <c r="M767" i="1"/>
  <c r="S767" i="1"/>
  <c r="Q767" i="5"/>
  <c r="M867" i="1"/>
  <c r="Q867" i="5"/>
  <c r="M750" i="1"/>
  <c r="S750" i="1"/>
  <c r="T857" i="1"/>
  <c r="Q857" i="1"/>
  <c r="S830" i="1"/>
  <c r="M830" i="1"/>
  <c r="Q830" i="5"/>
  <c r="Q771" i="5"/>
  <c r="M771" i="1"/>
  <c r="S771" i="1"/>
  <c r="Q863" i="1"/>
  <c r="M742" i="1"/>
  <c r="Q742" i="5"/>
  <c r="M752" i="1"/>
  <c r="S752" i="1"/>
  <c r="Q752" i="5"/>
  <c r="M884" i="1"/>
  <c r="Q884" i="5"/>
  <c r="M843" i="1"/>
  <c r="Q843" i="5"/>
  <c r="S843" i="1"/>
  <c r="Q737" i="5"/>
  <c r="S737" i="1"/>
  <c r="M737" i="1"/>
  <c r="M929" i="1"/>
  <c r="S929" i="1"/>
  <c r="Q929" i="5"/>
  <c r="M786" i="1"/>
  <c r="S786" i="1"/>
  <c r="S828" i="1"/>
  <c r="M828" i="1"/>
  <c r="Q704" i="5"/>
  <c r="M704" i="1"/>
  <c r="Q828" i="5"/>
  <c r="M899" i="1"/>
  <c r="Q899" i="5"/>
  <c r="M856" i="1"/>
  <c r="Q856" i="5"/>
  <c r="S939" i="1"/>
  <c r="M939" i="1"/>
  <c r="Q939" i="5"/>
  <c r="Q738" i="5"/>
  <c r="S738" i="1"/>
  <c r="M738" i="1"/>
  <c r="Q928" i="5"/>
  <c r="S928" i="1"/>
  <c r="M928" i="1"/>
  <c r="S869" i="1"/>
  <c r="M772" i="1"/>
  <c r="S772" i="1"/>
  <c r="Q772" i="5"/>
  <c r="M850" i="1"/>
  <c r="Q850" i="5"/>
  <c r="M902" i="1"/>
  <c r="Q902" i="5"/>
  <c r="M868" i="1"/>
  <c r="S868" i="1"/>
  <c r="Q868" i="5"/>
  <c r="M886" i="1"/>
  <c r="Q886" i="5"/>
  <c r="S739" i="1"/>
  <c r="M739" i="1"/>
  <c r="Q739" i="5"/>
  <c r="Q745" i="5"/>
  <c r="M745" i="1"/>
  <c r="S745" i="1"/>
  <c r="Q730" i="5"/>
  <c r="S730" i="1"/>
  <c r="M730" i="1"/>
  <c r="M805" i="1"/>
  <c r="S805" i="1"/>
  <c r="Q805" i="5"/>
  <c r="M846" i="1"/>
  <c r="Q846" i="5"/>
  <c r="T856" i="1"/>
  <c r="Q856" i="1"/>
  <c r="M819" i="1"/>
  <c r="Q819" i="5"/>
  <c r="M708" i="1"/>
  <c r="S708" i="1"/>
  <c r="Q831" i="5"/>
  <c r="M831" i="1"/>
  <c r="M746" i="1"/>
  <c r="Q746" i="5"/>
  <c r="S746" i="1"/>
  <c r="S943" i="1"/>
  <c r="M943" i="1"/>
  <c r="Q943" i="5"/>
  <c r="M906" i="1"/>
  <c r="S906" i="1"/>
  <c r="Q906" i="5"/>
  <c r="S824" i="1"/>
  <c r="M824" i="1"/>
  <c r="Q735" i="5"/>
  <c r="S735" i="1"/>
  <c r="M735" i="1"/>
  <c r="M785" i="1"/>
  <c r="Q785" i="5"/>
  <c r="Q787" i="5"/>
  <c r="M787" i="1"/>
  <c r="T791" i="1"/>
  <c r="Q791" i="1"/>
  <c r="S729" i="1"/>
  <c r="M729" i="1"/>
  <c r="Q729" i="5"/>
  <c r="M885" i="1"/>
  <c r="S885" i="1"/>
  <c r="Q885" i="5"/>
  <c r="Q820" i="5"/>
  <c r="Q734" i="5"/>
  <c r="S734" i="1"/>
  <c r="M734" i="1"/>
  <c r="Q815" i="5"/>
  <c r="M809" i="1"/>
  <c r="S809" i="1"/>
  <c r="Q809" i="5"/>
  <c r="M815" i="1"/>
  <c r="S815" i="1"/>
  <c r="M716" i="1"/>
  <c r="S716" i="1"/>
  <c r="T716" i="1" s="1"/>
  <c r="M712" i="1"/>
  <c r="S712" i="1"/>
  <c r="T712" i="1" s="1"/>
  <c r="Q842" i="1"/>
  <c r="Q792" i="5"/>
  <c r="M792" i="1"/>
  <c r="S792" i="1"/>
  <c r="M811" i="1"/>
  <c r="S811" i="1"/>
  <c r="S945" i="1"/>
  <c r="M945" i="1"/>
  <c r="Q945" i="5"/>
  <c r="M905" i="1"/>
  <c r="Q905" i="5"/>
  <c r="S818" i="1"/>
  <c r="M938" i="1"/>
  <c r="S938" i="1"/>
  <c r="Q938" i="5"/>
  <c r="M894" i="1"/>
  <c r="Q894" i="5"/>
  <c r="S894" i="1"/>
  <c r="M890" i="1"/>
  <c r="Q890" i="5"/>
  <c r="Q812" i="5"/>
  <c r="M812" i="1"/>
  <c r="Q896" i="5"/>
  <c r="M888" i="1"/>
  <c r="Q888" i="5"/>
  <c r="T816" i="1"/>
  <c r="Q816" i="1"/>
  <c r="M863" i="1"/>
  <c r="Q863" i="5"/>
  <c r="M897" i="1"/>
  <c r="Q897" i="5"/>
  <c r="M753" i="1"/>
  <c r="S753" i="1"/>
  <c r="Q753" i="5"/>
  <c r="S742" i="1"/>
  <c r="M898" i="1"/>
  <c r="S898" i="1"/>
  <c r="S704" i="1"/>
  <c r="T704" i="1" s="1"/>
  <c r="Q811" i="5"/>
  <c r="T691" i="1"/>
  <c r="Q691" i="1"/>
  <c r="M781" i="1"/>
  <c r="Q781" i="5"/>
  <c r="Q747" i="5"/>
  <c r="M747" i="1"/>
  <c r="S747" i="1"/>
  <c r="Q901" i="1"/>
  <c r="M693" i="1"/>
  <c r="S693" i="1"/>
  <c r="T693" i="1" s="1"/>
  <c r="M907" i="1"/>
  <c r="Q907" i="5"/>
  <c r="Q827" i="5"/>
  <c r="M827" i="1"/>
  <c r="Q731" i="5"/>
  <c r="S731" i="1"/>
  <c r="M731" i="1"/>
  <c r="M808" i="1"/>
  <c r="Q808" i="5"/>
  <c r="T865" i="1"/>
  <c r="Q865" i="1"/>
  <c r="M844" i="1"/>
  <c r="Q844" i="5"/>
  <c r="Q733" i="5"/>
  <c r="M733" i="1"/>
  <c r="S733" i="1"/>
  <c r="S920" i="1"/>
  <c r="M920" i="1"/>
  <c r="Q920" i="5"/>
  <c r="S924" i="1"/>
  <c r="M924" i="1"/>
  <c r="Q924" i="5"/>
  <c r="M865" i="1"/>
  <c r="Q865" i="5"/>
  <c r="Q853" i="5"/>
  <c r="M853" i="1"/>
  <c r="S853" i="1"/>
  <c r="M864" i="1"/>
  <c r="S864" i="1"/>
  <c r="Q864" i="5"/>
  <c r="M904" i="1"/>
  <c r="S904" i="1"/>
  <c r="Q904" i="5"/>
  <c r="M887" i="1"/>
  <c r="S887" i="1"/>
  <c r="M849" i="1"/>
  <c r="Q849" i="5"/>
  <c r="S849" i="1"/>
  <c r="Q879" i="5"/>
  <c r="M879" i="1"/>
  <c r="M896" i="1"/>
  <c r="S896" i="1"/>
  <c r="M744" i="1"/>
  <c r="Q744" i="5"/>
  <c r="S744" i="1"/>
  <c r="T781" i="1"/>
  <c r="Q781" i="1"/>
  <c r="S699" i="1"/>
  <c r="T699" i="1" s="1"/>
  <c r="M770" i="1"/>
  <c r="Q770" i="5"/>
  <c r="S770" i="1"/>
  <c r="M813" i="1"/>
  <c r="S813" i="1"/>
  <c r="Q813" i="5"/>
  <c r="Q750" i="5"/>
  <c r="S819" i="1"/>
  <c r="M858" i="1"/>
  <c r="S858" i="1"/>
  <c r="Q858" i="5"/>
  <c r="S844" i="1"/>
  <c r="Q786" i="5"/>
  <c r="M932" i="1"/>
  <c r="Q932" i="5"/>
  <c r="M851" i="1"/>
  <c r="S851" i="1"/>
  <c r="Q851" i="5"/>
  <c r="M854" i="1"/>
  <c r="Q854" i="5"/>
  <c r="Q852" i="1"/>
  <c r="M806" i="1"/>
  <c r="Q806" i="5"/>
  <c r="M755" i="1"/>
  <c r="S755" i="1"/>
  <c r="Q755" i="5"/>
  <c r="M829" i="1"/>
  <c r="Q829" i="5"/>
  <c r="M944" i="1"/>
  <c r="S944" i="1"/>
  <c r="Q944" i="5"/>
  <c r="M807" i="1"/>
  <c r="S807" i="1"/>
  <c r="M852" i="1"/>
  <c r="Q852" i="5"/>
  <c r="M927" i="1"/>
  <c r="S927" i="1"/>
  <c r="Q927" i="5"/>
  <c r="S935" i="1"/>
  <c r="M935" i="1"/>
  <c r="Q935" i="5"/>
  <c r="M919" i="1"/>
  <c r="Q919" i="5"/>
  <c r="S919" i="1"/>
  <c r="M857" i="1"/>
  <c r="Q857" i="5"/>
  <c r="M942" i="1"/>
  <c r="S942" i="1"/>
  <c r="Q942" i="5"/>
  <c r="S736" i="1"/>
  <c r="M736" i="1"/>
  <c r="Q736" i="5"/>
  <c r="Q788" i="5"/>
  <c r="M788" i="1"/>
  <c r="S788" i="1"/>
  <c r="S822" i="1"/>
  <c r="M822" i="1"/>
  <c r="Q822" i="5"/>
  <c r="M823" i="1"/>
  <c r="Q823" i="5"/>
  <c r="M748" i="1"/>
  <c r="Q748" i="5"/>
  <c r="S748" i="1"/>
  <c r="M743" i="1"/>
  <c r="Q743" i="5"/>
  <c r="S743" i="1"/>
  <c r="M816" i="1"/>
  <c r="Q816" i="5"/>
  <c r="M895" i="1"/>
  <c r="Q895" i="5"/>
  <c r="M891" i="1"/>
  <c r="S891" i="1"/>
  <c r="Q891" i="5"/>
  <c r="M790" i="1"/>
  <c r="Q790" i="5"/>
  <c r="S790" i="1"/>
  <c r="S899" i="1"/>
  <c r="M825" i="1"/>
  <c r="Q825" i="5"/>
  <c r="S922" i="1"/>
  <c r="M922" i="1"/>
  <c r="Q922" i="5"/>
  <c r="M784" i="1"/>
  <c r="S784" i="1"/>
  <c r="Q784" i="5"/>
  <c r="M923" i="1"/>
  <c r="S923" i="1"/>
  <c r="Q923" i="5"/>
  <c r="M780" i="1"/>
  <c r="Q780" i="5"/>
  <c r="T895" i="1"/>
  <c r="Q895" i="1"/>
  <c r="M940" i="1"/>
  <c r="S940" i="1"/>
  <c r="Q940" i="5"/>
  <c r="M782" i="1"/>
  <c r="S782" i="1"/>
  <c r="Q782" i="5"/>
  <c r="M848" i="1"/>
  <c r="Q848" i="5"/>
  <c r="M803" i="1"/>
  <c r="S803" i="1"/>
  <c r="S884" i="1"/>
  <c r="S933" i="1"/>
  <c r="M933" i="1"/>
  <c r="Q933" i="5"/>
  <c r="S932" i="1"/>
  <c r="M768" i="1"/>
  <c r="Q768" i="5"/>
  <c r="S768" i="1"/>
  <c r="Q749" i="5"/>
  <c r="M749" i="1"/>
  <c r="S749" i="1"/>
  <c r="M702" i="1"/>
  <c r="S702" i="1"/>
  <c r="T702" i="1" s="1"/>
  <c r="M921" i="1"/>
  <c r="S921" i="1"/>
  <c r="Q921" i="5"/>
  <c r="T903" i="1"/>
  <c r="Q903" i="1"/>
  <c r="M936" i="1"/>
  <c r="S936" i="1"/>
  <c r="Q936" i="5"/>
  <c r="T900" i="1"/>
  <c r="Q900" i="1"/>
  <c r="T773" i="1"/>
  <c r="M847" i="1"/>
  <c r="S847" i="1"/>
  <c r="Q847" i="5"/>
  <c r="T810" i="1"/>
  <c r="Q810" i="1"/>
  <c r="M842" i="1"/>
  <c r="Q842" i="5"/>
  <c r="Q937" i="5"/>
  <c r="S937" i="1"/>
  <c r="M937" i="1"/>
  <c r="M727" i="1"/>
  <c r="Q727" i="5"/>
  <c r="M776" i="1"/>
  <c r="S776" i="1"/>
  <c r="Q776" i="5"/>
  <c r="M845" i="1"/>
  <c r="Q845" i="5"/>
  <c r="S845" i="1"/>
  <c r="Q941" i="5"/>
  <c r="S941" i="1"/>
  <c r="M941" i="1"/>
  <c r="M882" i="1"/>
  <c r="Q882" i="5"/>
  <c r="M860" i="1"/>
  <c r="S860" i="1"/>
  <c r="Q860" i="5"/>
  <c r="T829" i="1"/>
  <c r="Q829" i="1"/>
  <c r="S831" i="1"/>
  <c r="M814" i="1"/>
  <c r="Q814" i="5"/>
  <c r="M821" i="1"/>
  <c r="Q821" i="5"/>
  <c r="Q712" i="5"/>
  <c r="Q716" i="5"/>
  <c r="Q693" i="5"/>
  <c r="Q699" i="5"/>
  <c r="Q702" i="5"/>
  <c r="Q705" i="1"/>
  <c r="Q695" i="1"/>
  <c r="Q711" i="1"/>
  <c r="Q715" i="1"/>
  <c r="Q697" i="1"/>
  <c r="Q707" i="1"/>
  <c r="Q698" i="1"/>
  <c r="Q714" i="1"/>
  <c r="Q701" i="1"/>
  <c r="Q689" i="1"/>
  <c r="Q694" i="1"/>
  <c r="Q710" i="1"/>
  <c r="V26" i="5"/>
  <c r="V23" i="5"/>
  <c r="V25" i="5"/>
  <c r="V28" i="5"/>
  <c r="V24" i="5"/>
  <c r="U720" i="1"/>
  <c r="U910" i="1"/>
  <c r="U834" i="1"/>
  <c r="U796" i="1"/>
  <c r="U758" i="1"/>
  <c r="Q692" i="1" l="1"/>
  <c r="Q713" i="1"/>
  <c r="Q696" i="1"/>
  <c r="Q706" i="1"/>
  <c r="Q690" i="1"/>
  <c r="Q717" i="1"/>
  <c r="Q700" i="1"/>
  <c r="Q709" i="1"/>
  <c r="Q704" i="1"/>
  <c r="Q693" i="1"/>
  <c r="Q716" i="1"/>
  <c r="S796" i="1"/>
  <c r="S834" i="1"/>
  <c r="Q699" i="1"/>
  <c r="Q702" i="1"/>
  <c r="Q712" i="1"/>
  <c r="T743" i="1"/>
  <c r="Q743" i="1"/>
  <c r="T736" i="1"/>
  <c r="Q736" i="1"/>
  <c r="T858" i="1"/>
  <c r="Q858" i="1"/>
  <c r="T896" i="1"/>
  <c r="Q896" i="1"/>
  <c r="T742" i="1"/>
  <c r="Q742" i="1"/>
  <c r="T746" i="1"/>
  <c r="Q746" i="1"/>
  <c r="T739" i="1"/>
  <c r="Q739" i="1"/>
  <c r="T786" i="1"/>
  <c r="Q786" i="1"/>
  <c r="T843" i="1"/>
  <c r="Q843" i="1"/>
  <c r="T830" i="1"/>
  <c r="Q830" i="1"/>
  <c r="T767" i="1"/>
  <c r="Q767" i="1"/>
  <c r="T728" i="1"/>
  <c r="Q728" i="1"/>
  <c r="T894" i="1"/>
  <c r="Q894" i="1"/>
  <c r="T778" i="1"/>
  <c r="Q778" i="1"/>
  <c r="T930" i="1"/>
  <c r="Q930" i="1"/>
  <c r="T804" i="1"/>
  <c r="Q804" i="1"/>
  <c r="T860" i="1"/>
  <c r="Q860" i="1"/>
  <c r="T937" i="1"/>
  <c r="Q937" i="1"/>
  <c r="T933" i="1"/>
  <c r="Q933" i="1"/>
  <c r="T922" i="1"/>
  <c r="Q922" i="1"/>
  <c r="T891" i="1"/>
  <c r="Q891" i="1"/>
  <c r="T822" i="1"/>
  <c r="Q822" i="1"/>
  <c r="T942" i="1"/>
  <c r="Q942" i="1"/>
  <c r="T819" i="1"/>
  <c r="Q819" i="1"/>
  <c r="T904" i="1"/>
  <c r="Q904" i="1"/>
  <c r="T733" i="1"/>
  <c r="Q733" i="1"/>
  <c r="T753" i="1"/>
  <c r="Q753" i="1"/>
  <c r="T809" i="1"/>
  <c r="Q809" i="1"/>
  <c r="T885" i="1"/>
  <c r="Q885" i="1"/>
  <c r="T738" i="1"/>
  <c r="Q738" i="1"/>
  <c r="T925" i="1"/>
  <c r="Q925" i="1"/>
  <c r="T807" i="1"/>
  <c r="Q807" i="1"/>
  <c r="T755" i="1"/>
  <c r="Q755" i="1"/>
  <c r="T851" i="1"/>
  <c r="Q851" i="1"/>
  <c r="T920" i="1"/>
  <c r="Q920" i="1"/>
  <c r="S910" i="1"/>
  <c r="T884" i="1"/>
  <c r="Q884" i="1"/>
  <c r="T923" i="1"/>
  <c r="Q923" i="1"/>
  <c r="T748" i="1"/>
  <c r="Q748" i="1"/>
  <c r="T788" i="1"/>
  <c r="Q788" i="1"/>
  <c r="T935" i="1"/>
  <c r="Q935" i="1"/>
  <c r="T906" i="1"/>
  <c r="Q906" i="1"/>
  <c r="T745" i="1"/>
  <c r="Q745" i="1"/>
  <c r="T772" i="1"/>
  <c r="Q772" i="1"/>
  <c r="T929" i="1"/>
  <c r="Q929" i="1"/>
  <c r="T771" i="1"/>
  <c r="Q771" i="1"/>
  <c r="T750" i="1"/>
  <c r="Q750" i="1"/>
  <c r="T751" i="1"/>
  <c r="Q751" i="1"/>
  <c r="T820" i="1"/>
  <c r="Q820" i="1"/>
  <c r="T936" i="1"/>
  <c r="Q936" i="1"/>
  <c r="T768" i="1"/>
  <c r="Q768" i="1"/>
  <c r="T803" i="1"/>
  <c r="Q803" i="1"/>
  <c r="T940" i="1"/>
  <c r="Q940" i="1"/>
  <c r="T944" i="1"/>
  <c r="Q944" i="1"/>
  <c r="T849" i="1"/>
  <c r="Q849" i="1"/>
  <c r="T731" i="1"/>
  <c r="Q731" i="1"/>
  <c r="T945" i="1"/>
  <c r="Q945" i="1"/>
  <c r="T868" i="1"/>
  <c r="Q868" i="1"/>
  <c r="T826" i="1"/>
  <c r="Q826" i="1"/>
  <c r="T845" i="1"/>
  <c r="Q845" i="1"/>
  <c r="T847" i="1"/>
  <c r="Q847" i="1"/>
  <c r="T782" i="1"/>
  <c r="Q782" i="1"/>
  <c r="T824" i="1"/>
  <c r="Q824" i="1"/>
  <c r="T730" i="1"/>
  <c r="Q730" i="1"/>
  <c r="T776" i="1"/>
  <c r="Q776" i="1"/>
  <c r="T921" i="1"/>
  <c r="Q921" i="1"/>
  <c r="T899" i="1"/>
  <c r="Q899" i="1"/>
  <c r="T927" i="1"/>
  <c r="Q927" i="1"/>
  <c r="T813" i="1"/>
  <c r="Q813" i="1"/>
  <c r="T744" i="1"/>
  <c r="Q744" i="1"/>
  <c r="T864" i="1"/>
  <c r="Q864" i="1"/>
  <c r="T747" i="1"/>
  <c r="Q747" i="1"/>
  <c r="T938" i="1"/>
  <c r="Q938" i="1"/>
  <c r="T811" i="1"/>
  <c r="Q811" i="1"/>
  <c r="T708" i="1"/>
  <c r="Q708" i="1"/>
  <c r="T869" i="1"/>
  <c r="Q869" i="1"/>
  <c r="T926" i="1"/>
  <c r="Q926" i="1"/>
  <c r="T934" i="1"/>
  <c r="Q934" i="1"/>
  <c r="T881" i="1"/>
  <c r="Q881" i="1"/>
  <c r="T749" i="1"/>
  <c r="Q749" i="1"/>
  <c r="S758" i="1"/>
  <c r="T831" i="1"/>
  <c r="Q831" i="1"/>
  <c r="T784" i="1"/>
  <c r="Q784" i="1"/>
  <c r="T790" i="1"/>
  <c r="Q790" i="1"/>
  <c r="T919" i="1"/>
  <c r="Q919" i="1"/>
  <c r="T844" i="1"/>
  <c r="Q844" i="1"/>
  <c r="T924" i="1"/>
  <c r="Q924" i="1"/>
  <c r="T898" i="1"/>
  <c r="Q898" i="1"/>
  <c r="T734" i="1"/>
  <c r="Q734" i="1"/>
  <c r="T729" i="1"/>
  <c r="Q729" i="1"/>
  <c r="T735" i="1"/>
  <c r="Q735" i="1"/>
  <c r="T805" i="1"/>
  <c r="Q805" i="1"/>
  <c r="T939" i="1"/>
  <c r="Q939" i="1"/>
  <c r="T737" i="1"/>
  <c r="Q737" i="1"/>
  <c r="T752" i="1"/>
  <c r="Q752" i="1"/>
  <c r="T883" i="1"/>
  <c r="Q883" i="1"/>
  <c r="T941" i="1"/>
  <c r="Q941" i="1"/>
  <c r="T932" i="1"/>
  <c r="Q932" i="1"/>
  <c r="T770" i="1"/>
  <c r="Q770" i="1"/>
  <c r="T887" i="1"/>
  <c r="Q887" i="1"/>
  <c r="T853" i="1"/>
  <c r="Q853" i="1"/>
  <c r="T818" i="1"/>
  <c r="Q818" i="1"/>
  <c r="T792" i="1"/>
  <c r="Q792" i="1"/>
  <c r="T815" i="1"/>
  <c r="Q815" i="1"/>
  <c r="T943" i="1"/>
  <c r="Q943" i="1"/>
  <c r="T928" i="1"/>
  <c r="Q928" i="1"/>
  <c r="T828" i="1"/>
  <c r="Q828" i="1"/>
  <c r="S720" i="1"/>
  <c r="J33" i="5"/>
  <c r="J32" i="5"/>
  <c r="J31" i="5"/>
  <c r="J30" i="5"/>
  <c r="J29" i="5"/>
  <c r="J28" i="5"/>
  <c r="J27" i="5"/>
  <c r="J26" i="5"/>
  <c r="J25" i="5"/>
  <c r="J24" i="5"/>
  <c r="J23" i="5"/>
  <c r="J22" i="5"/>
  <c r="J21" i="5"/>
  <c r="J20" i="5"/>
  <c r="J18" i="5"/>
  <c r="J17" i="5"/>
  <c r="J16" i="5"/>
  <c r="J15" i="5"/>
  <c r="J14" i="5"/>
  <c r="J13" i="5"/>
  <c r="J12" i="5"/>
  <c r="J11" i="5"/>
  <c r="J10" i="5"/>
  <c r="J9" i="5"/>
  <c r="J8" i="5"/>
  <c r="J7" i="5"/>
  <c r="J5" i="5"/>
  <c r="T834" i="1" l="1"/>
  <c r="U28" i="5"/>
  <c r="U24" i="5"/>
  <c r="U25" i="5"/>
  <c r="T758" i="1"/>
  <c r="U26" i="5"/>
  <c r="T910" i="1"/>
  <c r="T796" i="1"/>
  <c r="T720" i="1"/>
  <c r="U23" i="5"/>
  <c r="N45" i="2"/>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97" i="3" s="1"/>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N130" i="3" l="1"/>
  <c r="N100" i="2"/>
  <c r="N134" i="2"/>
  <c r="N32" i="2"/>
  <c r="N66" i="2"/>
  <c r="N64" i="3"/>
  <c r="Z6" i="5" s="1"/>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K5" i="1"/>
  <c r="K34" i="1" s="1"/>
  <c r="M1" i="5" s="1"/>
  <c r="F97" i="3" l="1"/>
  <c r="F130" i="3"/>
  <c r="F64" i="3"/>
  <c r="Y6" i="5" s="1"/>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Y5" i="5" s="1"/>
  <c r="H75" i="2"/>
  <c r="H76" i="2" s="1"/>
  <c r="H77" i="2" s="1"/>
  <c r="H78" i="2" s="1"/>
  <c r="H79" i="2" s="1"/>
  <c r="H80" i="2" s="1"/>
  <c r="H81" i="2" s="1"/>
  <c r="H82" i="2" s="1"/>
  <c r="H83" i="2" s="1"/>
  <c r="H84" i="2" s="1"/>
  <c r="H85" i="2" s="1"/>
  <c r="H86" i="2" s="1"/>
  <c r="N31" i="3"/>
  <c r="Z5" i="5" s="1"/>
  <c r="J375" i="5"/>
  <c r="J374" i="5"/>
  <c r="J373" i="5"/>
  <c r="J372" i="5"/>
  <c r="J371" i="5"/>
  <c r="J370" i="5"/>
  <c r="J369" i="5"/>
  <c r="J368" i="5"/>
  <c r="J367" i="5"/>
  <c r="J366" i="5"/>
  <c r="J365" i="5"/>
  <c r="J364" i="5"/>
  <c r="J363" i="5"/>
  <c r="J362" i="5"/>
  <c r="J360" i="5"/>
  <c r="J359" i="5"/>
  <c r="J358" i="5"/>
  <c r="J357" i="5"/>
  <c r="J356" i="5"/>
  <c r="J355" i="5"/>
  <c r="J354" i="5"/>
  <c r="J353" i="5"/>
  <c r="J352" i="5"/>
  <c r="J351" i="5"/>
  <c r="J350" i="5"/>
  <c r="J349" i="5"/>
  <c r="J348" i="5"/>
  <c r="J347" i="5"/>
  <c r="J337" i="5"/>
  <c r="J336" i="5"/>
  <c r="J335" i="5"/>
  <c r="J334" i="5"/>
  <c r="J333" i="5"/>
  <c r="J332" i="5"/>
  <c r="J331" i="5"/>
  <c r="J330" i="5"/>
  <c r="J329" i="5"/>
  <c r="J328" i="5"/>
  <c r="J327" i="5"/>
  <c r="J326" i="5"/>
  <c r="J325" i="5"/>
  <c r="J324" i="5"/>
  <c r="J322" i="5"/>
  <c r="J321" i="5"/>
  <c r="J320" i="5"/>
  <c r="J319" i="5"/>
  <c r="J318" i="5"/>
  <c r="J317" i="5"/>
  <c r="J316" i="5"/>
  <c r="J315" i="5"/>
  <c r="J314" i="5"/>
  <c r="J313" i="5"/>
  <c r="J312" i="5"/>
  <c r="J311" i="5"/>
  <c r="J310" i="5"/>
  <c r="J309" i="5"/>
  <c r="J299" i="5"/>
  <c r="J298" i="5"/>
  <c r="J297" i="5"/>
  <c r="J296" i="5"/>
  <c r="J295" i="5"/>
  <c r="J294" i="5"/>
  <c r="J293" i="5"/>
  <c r="J292" i="5"/>
  <c r="J291" i="5"/>
  <c r="J290" i="5"/>
  <c r="J289" i="5"/>
  <c r="J288" i="5"/>
  <c r="J287" i="5"/>
  <c r="J286" i="5"/>
  <c r="J284" i="5"/>
  <c r="J283" i="5"/>
  <c r="J282" i="5"/>
  <c r="J281" i="5"/>
  <c r="J280" i="5"/>
  <c r="J279" i="5"/>
  <c r="J278" i="5"/>
  <c r="J277" i="5"/>
  <c r="J276" i="5"/>
  <c r="J275" i="5"/>
  <c r="J274" i="5"/>
  <c r="J273" i="5"/>
  <c r="J272" i="5"/>
  <c r="J271" i="5"/>
  <c r="J261" i="5"/>
  <c r="J260" i="5"/>
  <c r="J259" i="5"/>
  <c r="J258" i="5"/>
  <c r="J257" i="5"/>
  <c r="J256" i="5"/>
  <c r="J255" i="5"/>
  <c r="J254" i="5"/>
  <c r="J253" i="5"/>
  <c r="J252" i="5"/>
  <c r="J251" i="5"/>
  <c r="J250" i="5"/>
  <c r="J249" i="5"/>
  <c r="J248" i="5"/>
  <c r="J246" i="5"/>
  <c r="J245" i="5"/>
  <c r="J244" i="5"/>
  <c r="J243" i="5"/>
  <c r="J242" i="5"/>
  <c r="J241" i="5"/>
  <c r="J240" i="5"/>
  <c r="J239" i="5"/>
  <c r="J238" i="5"/>
  <c r="J237" i="5"/>
  <c r="J236" i="5"/>
  <c r="J235" i="5"/>
  <c r="J234" i="5"/>
  <c r="J233" i="5"/>
  <c r="J223" i="5"/>
  <c r="J222" i="5"/>
  <c r="J221" i="5"/>
  <c r="J220" i="5"/>
  <c r="J219" i="5"/>
  <c r="J218" i="5"/>
  <c r="J217" i="5"/>
  <c r="J216" i="5"/>
  <c r="J215" i="5"/>
  <c r="J214" i="5"/>
  <c r="J213" i="5"/>
  <c r="J212" i="5"/>
  <c r="J211" i="5"/>
  <c r="J210" i="5"/>
  <c r="J208" i="5"/>
  <c r="J207" i="5"/>
  <c r="J206" i="5"/>
  <c r="J205" i="5"/>
  <c r="J204" i="5"/>
  <c r="J203" i="5"/>
  <c r="J202" i="5"/>
  <c r="J201" i="5"/>
  <c r="J200" i="5"/>
  <c r="J199" i="5"/>
  <c r="J198" i="5"/>
  <c r="J197" i="5"/>
  <c r="J196" i="5"/>
  <c r="J195" i="5"/>
  <c r="J185" i="5"/>
  <c r="J184" i="5"/>
  <c r="J183" i="5"/>
  <c r="J182" i="5"/>
  <c r="J181" i="5"/>
  <c r="J180" i="5"/>
  <c r="J179" i="5"/>
  <c r="J178" i="5"/>
  <c r="J177" i="5"/>
  <c r="J176" i="5"/>
  <c r="J175" i="5"/>
  <c r="J174" i="5"/>
  <c r="J173" i="5"/>
  <c r="J172" i="5"/>
  <c r="J170" i="5"/>
  <c r="J169" i="5"/>
  <c r="J168" i="5"/>
  <c r="J167" i="5"/>
  <c r="J166" i="5"/>
  <c r="J165" i="5"/>
  <c r="J164" i="5"/>
  <c r="J163" i="5"/>
  <c r="J162" i="5"/>
  <c r="J161" i="5"/>
  <c r="J160" i="5"/>
  <c r="J159" i="5"/>
  <c r="J158" i="5"/>
  <c r="J157" i="5"/>
  <c r="J147" i="5"/>
  <c r="J146" i="5"/>
  <c r="J145" i="5"/>
  <c r="J144" i="5"/>
  <c r="J143" i="5"/>
  <c r="J142" i="5"/>
  <c r="J141" i="5"/>
  <c r="J140" i="5"/>
  <c r="J139" i="5"/>
  <c r="J138" i="5"/>
  <c r="J137" i="5"/>
  <c r="J136" i="5"/>
  <c r="J135" i="5"/>
  <c r="J134" i="5"/>
  <c r="J132" i="5"/>
  <c r="J131" i="5"/>
  <c r="J130" i="5"/>
  <c r="J129" i="5"/>
  <c r="J128" i="5"/>
  <c r="J127" i="5"/>
  <c r="J126" i="5"/>
  <c r="J125" i="5"/>
  <c r="J124" i="5"/>
  <c r="J123" i="5"/>
  <c r="J122" i="5"/>
  <c r="J121" i="5"/>
  <c r="J120" i="5"/>
  <c r="J119" i="5"/>
  <c r="J109" i="5"/>
  <c r="J108" i="5"/>
  <c r="J107" i="5"/>
  <c r="J106" i="5"/>
  <c r="J105" i="5"/>
  <c r="J104" i="5"/>
  <c r="J103" i="5"/>
  <c r="J102" i="5"/>
  <c r="J101" i="5"/>
  <c r="J100" i="5"/>
  <c r="J99" i="5"/>
  <c r="J98" i="5"/>
  <c r="J97" i="5"/>
  <c r="J96" i="5"/>
  <c r="J94" i="5"/>
  <c r="J93" i="5"/>
  <c r="J92" i="5"/>
  <c r="J91" i="5"/>
  <c r="J90" i="5"/>
  <c r="J89" i="5"/>
  <c r="J88" i="5"/>
  <c r="J87" i="5"/>
  <c r="J86" i="5"/>
  <c r="J85" i="5"/>
  <c r="J84" i="5"/>
  <c r="J83" i="5"/>
  <c r="J82" i="5"/>
  <c r="J81" i="5"/>
  <c r="J71" i="5"/>
  <c r="J70" i="5"/>
  <c r="J69" i="5"/>
  <c r="J68" i="5"/>
  <c r="J67" i="5"/>
  <c r="J66" i="5"/>
  <c r="J65" i="5"/>
  <c r="J64" i="5"/>
  <c r="J63" i="5"/>
  <c r="J62" i="5"/>
  <c r="J61" i="5"/>
  <c r="J60" i="5"/>
  <c r="J59" i="5"/>
  <c r="J58" i="5"/>
  <c r="J56" i="5"/>
  <c r="J55" i="5"/>
  <c r="J54" i="5"/>
  <c r="J53" i="5"/>
  <c r="J52" i="5"/>
  <c r="J51" i="5"/>
  <c r="J50" i="5"/>
  <c r="J49" i="5"/>
  <c r="J48" i="5"/>
  <c r="J47" i="5"/>
  <c r="J46" i="5"/>
  <c r="J45" i="5"/>
  <c r="J44" i="5"/>
  <c r="J43" i="5"/>
  <c r="J6" i="5"/>
  <c r="L6" i="5"/>
  <c r="L7" i="5"/>
  <c r="L8" i="5"/>
  <c r="L9" i="5"/>
  <c r="L10" i="5"/>
  <c r="L11" i="5"/>
  <c r="L12" i="5"/>
  <c r="L13" i="5"/>
  <c r="L14" i="5"/>
  <c r="L15" i="5"/>
  <c r="L16" i="5"/>
  <c r="L17" i="5"/>
  <c r="L18" i="5"/>
  <c r="L109" i="5"/>
  <c r="L108" i="5"/>
  <c r="L107" i="5"/>
  <c r="L106" i="5"/>
  <c r="L105" i="5"/>
  <c r="L104" i="5"/>
  <c r="L103" i="5"/>
  <c r="L102" i="5"/>
  <c r="L101" i="5"/>
  <c r="L100" i="5"/>
  <c r="L99" i="5"/>
  <c r="L98" i="5"/>
  <c r="L97" i="5"/>
  <c r="L96" i="5"/>
  <c r="L94" i="5"/>
  <c r="L93" i="5"/>
  <c r="L92" i="5"/>
  <c r="L91" i="5"/>
  <c r="L90" i="5"/>
  <c r="L89" i="5"/>
  <c r="L88" i="5"/>
  <c r="L87" i="5"/>
  <c r="L86" i="5"/>
  <c r="L85" i="5"/>
  <c r="L84" i="5"/>
  <c r="L83" i="5"/>
  <c r="L82" i="5"/>
  <c r="L81" i="5"/>
  <c r="L43" i="5"/>
  <c r="L44" i="5"/>
  <c r="L45" i="5"/>
  <c r="L46" i="5"/>
  <c r="L47" i="5"/>
  <c r="L48" i="5"/>
  <c r="L49" i="5"/>
  <c r="L50" i="5"/>
  <c r="L51" i="5"/>
  <c r="L52" i="5"/>
  <c r="L53" i="5"/>
  <c r="L54" i="5"/>
  <c r="L55" i="5"/>
  <c r="L56" i="5"/>
  <c r="L58" i="5"/>
  <c r="L59" i="5"/>
  <c r="L60" i="5"/>
  <c r="L61" i="5"/>
  <c r="L62" i="5"/>
  <c r="L63" i="5"/>
  <c r="L64" i="5"/>
  <c r="L65" i="5"/>
  <c r="L66" i="5"/>
  <c r="L67" i="5"/>
  <c r="L68" i="5"/>
  <c r="L69" i="5"/>
  <c r="L70" i="5"/>
  <c r="L71" i="5"/>
  <c r="Y8" i="5" l="1"/>
  <c r="Y7" i="5"/>
  <c r="X5" i="5"/>
  <c r="W5" i="5"/>
  <c r="I33" i="5"/>
  <c r="I32" i="5"/>
  <c r="I31" i="5"/>
  <c r="I30" i="5"/>
  <c r="I29" i="5"/>
  <c r="I28" i="5"/>
  <c r="I27" i="5"/>
  <c r="I26" i="5"/>
  <c r="I25" i="5"/>
  <c r="I24" i="5"/>
  <c r="I23" i="5"/>
  <c r="I22" i="5"/>
  <c r="I21" i="5"/>
  <c r="I20" i="5"/>
  <c r="I7" i="5"/>
  <c r="I8" i="5"/>
  <c r="I9" i="5"/>
  <c r="I10" i="5"/>
  <c r="I11" i="5"/>
  <c r="I12" i="5"/>
  <c r="I13" i="5"/>
  <c r="I14" i="5"/>
  <c r="I15" i="5"/>
  <c r="I16" i="5"/>
  <c r="I17" i="5"/>
  <c r="I18" i="5"/>
  <c r="I6" i="5"/>
  <c r="I5" i="5"/>
  <c r="Y9" i="5" l="1"/>
  <c r="E6" i="4" s="1"/>
  <c r="Z8" i="5"/>
  <c r="Z7" i="5"/>
  <c r="X6" i="5"/>
  <c r="W6" i="5"/>
  <c r="L271" i="5"/>
  <c r="L272" i="5"/>
  <c r="L273" i="5"/>
  <c r="L274" i="5"/>
  <c r="L275" i="5"/>
  <c r="L276" i="5"/>
  <c r="L277" i="5"/>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L375" i="5"/>
  <c r="L374" i="5"/>
  <c r="L373" i="5"/>
  <c r="L372" i="5"/>
  <c r="L371" i="5"/>
  <c r="L370" i="5"/>
  <c r="L369" i="5"/>
  <c r="L368" i="5"/>
  <c r="L367" i="5"/>
  <c r="L366" i="5"/>
  <c r="L365" i="5"/>
  <c r="L364" i="5"/>
  <c r="L363" i="5"/>
  <c r="L362" i="5"/>
  <c r="L360" i="5"/>
  <c r="L359" i="5"/>
  <c r="L358" i="5"/>
  <c r="L357" i="5"/>
  <c r="L356" i="5"/>
  <c r="L355" i="5"/>
  <c r="L354" i="5"/>
  <c r="L353" i="5"/>
  <c r="L352" i="5"/>
  <c r="L351" i="5"/>
  <c r="L350" i="5"/>
  <c r="L349" i="5"/>
  <c r="L348" i="5"/>
  <c r="L347" i="5"/>
  <c r="L337" i="5"/>
  <c r="L336" i="5"/>
  <c r="L335" i="5"/>
  <c r="L334" i="5"/>
  <c r="L333" i="5"/>
  <c r="L332" i="5"/>
  <c r="L331" i="5"/>
  <c r="L330" i="5"/>
  <c r="L329" i="5"/>
  <c r="L328" i="5"/>
  <c r="L327" i="5"/>
  <c r="L326" i="5"/>
  <c r="L325" i="5"/>
  <c r="L324" i="5"/>
  <c r="L322" i="5"/>
  <c r="L321" i="5"/>
  <c r="L320" i="5"/>
  <c r="L319" i="5"/>
  <c r="L318" i="5"/>
  <c r="L317" i="5"/>
  <c r="L316" i="5"/>
  <c r="L315" i="5"/>
  <c r="L314" i="5"/>
  <c r="L313" i="5"/>
  <c r="L312" i="5"/>
  <c r="L311" i="5"/>
  <c r="L310" i="5"/>
  <c r="L309" i="5"/>
  <c r="L299" i="5"/>
  <c r="L298" i="5"/>
  <c r="L297" i="5"/>
  <c r="L296" i="5"/>
  <c r="L295" i="5"/>
  <c r="L294" i="5"/>
  <c r="L293" i="5"/>
  <c r="L292" i="5"/>
  <c r="L291" i="5"/>
  <c r="L290" i="5"/>
  <c r="L289" i="5"/>
  <c r="L288" i="5"/>
  <c r="L287" i="5"/>
  <c r="L286" i="5"/>
  <c r="L284" i="5"/>
  <c r="L283" i="5"/>
  <c r="L282" i="5"/>
  <c r="L281" i="5"/>
  <c r="L280" i="5"/>
  <c r="L279" i="5"/>
  <c r="L278" i="5"/>
  <c r="L261" i="5"/>
  <c r="L260" i="5"/>
  <c r="L259" i="5"/>
  <c r="L258" i="5"/>
  <c r="L257" i="5"/>
  <c r="L256" i="5"/>
  <c r="L255" i="5"/>
  <c r="L254" i="5"/>
  <c r="L253" i="5"/>
  <c r="L252" i="5"/>
  <c r="L251" i="5"/>
  <c r="L250" i="5"/>
  <c r="L249" i="5"/>
  <c r="L248" i="5"/>
  <c r="L246" i="5"/>
  <c r="L245" i="5"/>
  <c r="L244" i="5"/>
  <c r="L243" i="5"/>
  <c r="L242" i="5"/>
  <c r="L241" i="5"/>
  <c r="L240" i="5"/>
  <c r="L239" i="5"/>
  <c r="L238" i="5"/>
  <c r="L237" i="5"/>
  <c r="L236" i="5"/>
  <c r="L235" i="5"/>
  <c r="L234" i="5"/>
  <c r="L233" i="5"/>
  <c r="L223" i="5"/>
  <c r="L222" i="5"/>
  <c r="L221" i="5"/>
  <c r="L220" i="5"/>
  <c r="L219" i="5"/>
  <c r="L218" i="5"/>
  <c r="L217" i="5"/>
  <c r="L216" i="5"/>
  <c r="L215" i="5"/>
  <c r="L214" i="5"/>
  <c r="L213" i="5"/>
  <c r="L212" i="5"/>
  <c r="L211" i="5"/>
  <c r="L210" i="5"/>
  <c r="L208" i="5"/>
  <c r="L207" i="5"/>
  <c r="L206" i="5"/>
  <c r="L205" i="5"/>
  <c r="L204" i="5"/>
  <c r="L203" i="5"/>
  <c r="L202" i="5"/>
  <c r="L201" i="5"/>
  <c r="L200" i="5"/>
  <c r="L199" i="5"/>
  <c r="L198" i="5"/>
  <c r="L197" i="5"/>
  <c r="L196" i="5"/>
  <c r="L195" i="5"/>
  <c r="L185" i="5"/>
  <c r="L184" i="5"/>
  <c r="L183" i="5"/>
  <c r="L182" i="5"/>
  <c r="L181" i="5"/>
  <c r="L180" i="5"/>
  <c r="L179" i="5"/>
  <c r="L178" i="5"/>
  <c r="L177" i="5"/>
  <c r="L176" i="5"/>
  <c r="L175" i="5"/>
  <c r="L174" i="5"/>
  <c r="L173" i="5"/>
  <c r="L172" i="5"/>
  <c r="L170" i="5"/>
  <c r="L169" i="5"/>
  <c r="L168" i="5"/>
  <c r="L167" i="5"/>
  <c r="L166" i="5"/>
  <c r="L165" i="5"/>
  <c r="L164" i="5"/>
  <c r="L163" i="5"/>
  <c r="L162" i="5"/>
  <c r="L161" i="5"/>
  <c r="L160" i="5"/>
  <c r="L159" i="5"/>
  <c r="L158" i="5"/>
  <c r="L157" i="5"/>
  <c r="L147" i="5"/>
  <c r="L146" i="5"/>
  <c r="L145" i="5"/>
  <c r="L144" i="5"/>
  <c r="L143" i="5"/>
  <c r="L142" i="5"/>
  <c r="L141" i="5"/>
  <c r="L140" i="5"/>
  <c r="L139" i="5"/>
  <c r="L138" i="5"/>
  <c r="L137" i="5"/>
  <c r="L136" i="5"/>
  <c r="L135" i="5"/>
  <c r="L134" i="5"/>
  <c r="L132" i="5"/>
  <c r="L131" i="5"/>
  <c r="L130" i="5"/>
  <c r="L129" i="5"/>
  <c r="L128" i="5"/>
  <c r="L127" i="5"/>
  <c r="L126" i="5"/>
  <c r="L125" i="5"/>
  <c r="L124" i="5"/>
  <c r="L123" i="5"/>
  <c r="L122" i="5"/>
  <c r="L121" i="5"/>
  <c r="L120" i="5"/>
  <c r="L119" i="5"/>
  <c r="L33" i="5"/>
  <c r="L32" i="5"/>
  <c r="L31" i="5"/>
  <c r="L30" i="5"/>
  <c r="L29" i="5"/>
  <c r="L28" i="5"/>
  <c r="L27" i="5"/>
  <c r="L26" i="5"/>
  <c r="L25" i="5"/>
  <c r="L24" i="5"/>
  <c r="L23" i="5"/>
  <c r="L22" i="5"/>
  <c r="L21" i="5"/>
  <c r="L20" i="5"/>
  <c r="L5" i="5"/>
  <c r="Z9" i="5" l="1"/>
  <c r="J6" i="4" s="1"/>
  <c r="S1" i="5" s="1"/>
  <c r="X8" i="5"/>
  <c r="X7" i="5"/>
  <c r="W8" i="5"/>
  <c r="W7" i="5"/>
  <c r="Q1" i="5"/>
  <c r="N1" i="5"/>
  <c r="X9" i="5" l="1"/>
  <c r="J5" i="4" s="1"/>
  <c r="P1" i="5" s="1"/>
  <c r="W9" i="5"/>
  <c r="E5" i="4" s="1"/>
  <c r="O1" i="5" s="1"/>
  <c r="T1" i="5" l="1"/>
  <c r="L385" i="1" s="1"/>
  <c r="L626" i="1" l="1"/>
  <c r="L637" i="1"/>
  <c r="L620" i="1"/>
  <c r="L635" i="1"/>
  <c r="L618" i="1"/>
  <c r="L386" i="1"/>
  <c r="L465" i="1"/>
  <c r="L427" i="1"/>
  <c r="L614" i="1"/>
  <c r="L501" i="1"/>
  <c r="L438" i="1"/>
  <c r="L539" i="1"/>
  <c r="L449" i="1"/>
  <c r="L619" i="1"/>
  <c r="L658" i="1"/>
  <c r="L615" i="1"/>
  <c r="L669" i="1"/>
  <c r="L402" i="1"/>
  <c r="L640" i="1"/>
  <c r="L477" i="1"/>
  <c r="L444" i="1"/>
  <c r="L407" i="1"/>
  <c r="L630" i="1"/>
  <c r="L616" i="1"/>
  <c r="L446" i="1"/>
  <c r="L547" i="1"/>
  <c r="L641" i="1"/>
  <c r="L466" i="1"/>
  <c r="L636" i="1"/>
  <c r="L428" i="1"/>
  <c r="L667" i="1"/>
  <c r="L632" i="1"/>
  <c r="L677" i="1"/>
  <c r="L617" i="1"/>
  <c r="L655" i="1"/>
  <c r="L406" i="1"/>
  <c r="L544" i="1"/>
  <c r="L435" i="1"/>
  <c r="L470" i="1"/>
  <c r="L545" i="1"/>
  <c r="L596" i="1"/>
  <c r="L506" i="1"/>
  <c r="L548" i="1"/>
  <c r="L591" i="1"/>
  <c r="L432" i="1"/>
  <c r="L483" i="1"/>
  <c r="L584" i="1"/>
  <c r="L553" i="1"/>
  <c r="L469" i="1"/>
  <c r="L398" i="1"/>
  <c r="L622" i="1"/>
  <c r="L639" i="1"/>
  <c r="L463" i="1"/>
  <c r="L564" i="1"/>
  <c r="L405" i="1"/>
  <c r="L508" i="1"/>
  <c r="L657" i="1"/>
  <c r="L445" i="1"/>
  <c r="L675" i="1"/>
  <c r="L659" i="1"/>
  <c r="L404" i="1"/>
  <c r="L634" i="1"/>
  <c r="L663" i="1"/>
  <c r="L401" i="1"/>
  <c r="L631" i="1"/>
  <c r="L471" i="1"/>
  <c r="L581" i="1"/>
  <c r="L464" i="1"/>
  <c r="L624" i="1"/>
  <c r="L542" i="1"/>
  <c r="L666" i="1"/>
  <c r="L512" i="1"/>
  <c r="L668" i="1"/>
  <c r="L387" i="1"/>
  <c r="L628" i="1"/>
  <c r="R628" i="1" s="1"/>
  <c r="L654" i="1"/>
  <c r="L672" i="1"/>
  <c r="L485" i="1"/>
  <c r="L442" i="1"/>
  <c r="L480" i="1"/>
  <c r="L599" i="1"/>
  <c r="L633" i="1"/>
  <c r="L674" i="1"/>
  <c r="L563" i="1"/>
  <c r="L676" i="1"/>
  <c r="L621" i="1"/>
  <c r="L653" i="1"/>
  <c r="L662" i="1"/>
  <c r="L560" i="1"/>
  <c r="L592" i="1"/>
  <c r="L509" i="1"/>
  <c r="L468" i="1"/>
  <c r="L595" i="1"/>
  <c r="L473" i="1"/>
  <c r="L451" i="1"/>
  <c r="L436" i="1"/>
  <c r="L538" i="1"/>
  <c r="L440" i="1"/>
  <c r="L450" i="1"/>
  <c r="L434" i="1"/>
  <c r="L603" i="1"/>
  <c r="L430" i="1"/>
  <c r="L600" i="1"/>
  <c r="L555" i="1"/>
  <c r="L578" i="1"/>
  <c r="L409" i="1"/>
  <c r="L396" i="1"/>
  <c r="L505" i="1"/>
  <c r="L656" i="1"/>
  <c r="L390" i="1"/>
  <c r="L580" i="1"/>
  <c r="L397" i="1"/>
  <c r="L638" i="1"/>
  <c r="L661" i="1"/>
  <c r="L671" i="1"/>
  <c r="L391" i="1"/>
  <c r="L503" i="1"/>
  <c r="L487" i="1"/>
  <c r="L486" i="1"/>
  <c r="L562" i="1"/>
  <c r="L403" i="1"/>
  <c r="L481" i="1"/>
  <c r="L523" i="1"/>
  <c r="L565" i="1"/>
  <c r="L559" i="1"/>
  <c r="L601" i="1"/>
  <c r="L400" i="1"/>
  <c r="L425" i="1"/>
  <c r="L392" i="1"/>
  <c r="L514" i="1"/>
  <c r="L664" i="1"/>
  <c r="L588" i="1"/>
  <c r="L625" i="1"/>
  <c r="L652" i="1"/>
  <c r="L670" i="1"/>
  <c r="L679" i="1"/>
  <c r="L613" i="1"/>
  <c r="L594" i="1"/>
  <c r="L552" i="1"/>
  <c r="L502" i="1"/>
  <c r="L524" i="1"/>
  <c r="L543" i="1"/>
  <c r="L482" i="1"/>
  <c r="L484" i="1"/>
  <c r="L439" i="1"/>
  <c r="L517" i="1"/>
  <c r="L629" i="1"/>
  <c r="L579" i="1"/>
  <c r="L429" i="1"/>
  <c r="L522" i="1"/>
  <c r="L673" i="1"/>
  <c r="L394" i="1"/>
  <c r="L651" i="1"/>
  <c r="L660" i="1"/>
  <c r="L678" i="1"/>
  <c r="L623" i="1"/>
  <c r="L412" i="1"/>
  <c r="L518" i="1"/>
  <c r="L448" i="1"/>
  <c r="L520" i="1"/>
  <c r="L479" i="1"/>
  <c r="L516" i="1"/>
  <c r="L585" i="1"/>
  <c r="L515" i="1"/>
  <c r="L541" i="1"/>
  <c r="L474" i="1"/>
  <c r="L431" i="1"/>
  <c r="L413" i="1"/>
  <c r="L577" i="1"/>
  <c r="L426" i="1"/>
  <c r="L554" i="1"/>
  <c r="L395" i="1"/>
  <c r="L500" i="1"/>
  <c r="L476" i="1"/>
  <c r="L582" i="1"/>
  <c r="L550" i="1"/>
  <c r="L488" i="1"/>
  <c r="L507" i="1"/>
  <c r="L558" i="1"/>
  <c r="L472" i="1"/>
  <c r="L546" i="1"/>
  <c r="L549" i="1"/>
  <c r="L527" i="1"/>
  <c r="L602" i="1"/>
  <c r="L504" i="1"/>
  <c r="L583" i="1"/>
  <c r="L519" i="1"/>
  <c r="L587" i="1"/>
  <c r="L393" i="1"/>
  <c r="L576" i="1"/>
  <c r="L525" i="1"/>
  <c r="L388" i="1"/>
  <c r="L510" i="1"/>
  <c r="L561" i="1"/>
  <c r="L478" i="1"/>
  <c r="L462" i="1"/>
  <c r="L521" i="1"/>
  <c r="L586" i="1"/>
  <c r="L489" i="1"/>
  <c r="L410" i="1"/>
  <c r="L408" i="1"/>
  <c r="L556" i="1"/>
  <c r="L467" i="1"/>
  <c r="L423" i="1"/>
  <c r="L526" i="1"/>
  <c r="L511" i="1"/>
  <c r="L557" i="1"/>
  <c r="L441" i="1"/>
  <c r="L411" i="1"/>
  <c r="L540" i="1"/>
  <c r="L424" i="1"/>
  <c r="L433" i="1"/>
  <c r="L443" i="1"/>
  <c r="L447" i="1"/>
  <c r="L593" i="1"/>
  <c r="L597" i="1"/>
  <c r="L598" i="1"/>
  <c r="L389" i="1"/>
  <c r="L363" i="1"/>
  <c r="L349" i="1"/>
  <c r="L367" i="1"/>
  <c r="L360" i="1"/>
  <c r="L355" i="1"/>
  <c r="M355" i="5" s="1"/>
  <c r="L357" i="1"/>
  <c r="M357" i="5" s="1"/>
  <c r="L375" i="1"/>
  <c r="L369" i="1"/>
  <c r="L348" i="1"/>
  <c r="M348" i="5" s="1"/>
  <c r="L366" i="1"/>
  <c r="L353" i="1"/>
  <c r="L356" i="1"/>
  <c r="L374" i="1"/>
  <c r="L371" i="1"/>
  <c r="M371" i="5" s="1"/>
  <c r="L365" i="1"/>
  <c r="M365" i="5" s="1"/>
  <c r="L354" i="1"/>
  <c r="M354" i="5" s="1"/>
  <c r="L351" i="1"/>
  <c r="M351" i="5" s="1"/>
  <c r="L373" i="1"/>
  <c r="M373" i="5" s="1"/>
  <c r="L372" i="1"/>
  <c r="L359" i="1"/>
  <c r="L370" i="1"/>
  <c r="M370" i="5" s="1"/>
  <c r="L350" i="1"/>
  <c r="L368" i="1"/>
  <c r="M368" i="5" s="1"/>
  <c r="L364" i="1"/>
  <c r="L358" i="1"/>
  <c r="M358" i="5" s="1"/>
  <c r="L352" i="1"/>
  <c r="M352" i="5" s="1"/>
  <c r="L317" i="1"/>
  <c r="L312" i="1"/>
  <c r="L315" i="1"/>
  <c r="M315" i="5" s="1"/>
  <c r="L325" i="1"/>
  <c r="M325" i="5" s="1"/>
  <c r="L327" i="1"/>
  <c r="M327" i="5" s="1"/>
  <c r="L314" i="1"/>
  <c r="M314" i="5" s="1"/>
  <c r="L332" i="1"/>
  <c r="M332" i="5" s="1"/>
  <c r="L333" i="1"/>
  <c r="L328" i="1"/>
  <c r="L322" i="1"/>
  <c r="M322" i="5" s="1"/>
  <c r="L326" i="1"/>
  <c r="L310" i="1"/>
  <c r="L320" i="1"/>
  <c r="M320" i="5" s="1"/>
  <c r="L331" i="1"/>
  <c r="L318" i="1"/>
  <c r="M318" i="5" s="1"/>
  <c r="L313" i="1"/>
  <c r="L334" i="1"/>
  <c r="L319" i="1"/>
  <c r="L321" i="1"/>
  <c r="M321" i="5" s="1"/>
  <c r="L335" i="1"/>
  <c r="M335" i="5" s="1"/>
  <c r="L337" i="1"/>
  <c r="M337" i="5" s="1"/>
  <c r="L330" i="1"/>
  <c r="M330" i="5" s="1"/>
  <c r="L311" i="1"/>
  <c r="L324" i="1"/>
  <c r="L336" i="1"/>
  <c r="L329" i="1"/>
  <c r="M329" i="5" s="1"/>
  <c r="L316" i="1"/>
  <c r="L294" i="1"/>
  <c r="M294" i="5" s="1"/>
  <c r="L280" i="1"/>
  <c r="M280" i="5" s="1"/>
  <c r="L292" i="1"/>
  <c r="M292" i="5" s="1"/>
  <c r="L284" i="1"/>
  <c r="M284" i="5" s="1"/>
  <c r="L278" i="1"/>
  <c r="M278" i="5" s="1"/>
  <c r="L289" i="1"/>
  <c r="L277" i="1"/>
  <c r="M277" i="5" s="1"/>
  <c r="L293" i="1"/>
  <c r="M293" i="5" s="1"/>
  <c r="L295" i="1"/>
  <c r="M295" i="5" s="1"/>
  <c r="L297" i="1"/>
  <c r="M297" i="5" s="1"/>
  <c r="L281" i="1"/>
  <c r="M281" i="5" s="1"/>
  <c r="L279" i="1"/>
  <c r="M279" i="5" s="1"/>
  <c r="L290" i="1"/>
  <c r="M290" i="5" s="1"/>
  <c r="L274" i="1"/>
  <c r="L288" i="1"/>
  <c r="M288" i="5" s="1"/>
  <c r="L273" i="1"/>
  <c r="M273" i="5" s="1"/>
  <c r="L282" i="1"/>
  <c r="M282" i="5" s="1"/>
  <c r="L296" i="1"/>
  <c r="M296" i="5" s="1"/>
  <c r="L298" i="1"/>
  <c r="M298" i="5" s="1"/>
  <c r="L291" i="1"/>
  <c r="M291" i="5" s="1"/>
  <c r="L287" i="1"/>
  <c r="M287" i="5" s="1"/>
  <c r="L275" i="1"/>
  <c r="L299" i="1"/>
  <c r="M299" i="5" s="1"/>
  <c r="L272" i="1"/>
  <c r="M272" i="5" s="1"/>
  <c r="L283" i="1"/>
  <c r="M283" i="5" s="1"/>
  <c r="L276" i="1"/>
  <c r="M276" i="5" s="1"/>
  <c r="L250" i="1"/>
  <c r="M250" i="5" s="1"/>
  <c r="L251" i="1"/>
  <c r="M251" i="5" s="1"/>
  <c r="L235" i="1"/>
  <c r="M235" i="5" s="1"/>
  <c r="L240" i="1"/>
  <c r="L234" i="1"/>
  <c r="L252" i="1"/>
  <c r="M252" i="5" s="1"/>
  <c r="L236" i="1"/>
  <c r="M236" i="5" s="1"/>
  <c r="L249" i="1"/>
  <c r="M249" i="5" s="1"/>
  <c r="L260" i="1"/>
  <c r="M260" i="5" s="1"/>
  <c r="L253" i="1"/>
  <c r="M253" i="5" s="1"/>
  <c r="L239" i="1"/>
  <c r="M239" i="5" s="1"/>
  <c r="L257" i="1"/>
  <c r="L261" i="1"/>
  <c r="M261" i="5" s="1"/>
  <c r="L238" i="1"/>
  <c r="M238" i="5" s="1"/>
  <c r="L248" i="1"/>
  <c r="M248" i="5" s="1"/>
  <c r="L237" i="1"/>
  <c r="M237" i="5" s="1"/>
  <c r="L246" i="1"/>
  <c r="M246" i="5" s="1"/>
  <c r="L256" i="1"/>
  <c r="M256" i="5" s="1"/>
  <c r="L245" i="1"/>
  <c r="M245" i="5" s="1"/>
  <c r="L255" i="1"/>
  <c r="L242" i="1"/>
  <c r="M242" i="5" s="1"/>
  <c r="L254" i="1"/>
  <c r="M254" i="5" s="1"/>
  <c r="L241" i="1"/>
  <c r="M241" i="5" s="1"/>
  <c r="L243" i="1"/>
  <c r="M243" i="5" s="1"/>
  <c r="L258" i="1"/>
  <c r="M258" i="5" s="1"/>
  <c r="L259" i="1"/>
  <c r="M259" i="5" s="1"/>
  <c r="L244" i="1"/>
  <c r="M244" i="5" s="1"/>
  <c r="L218" i="1"/>
  <c r="L205" i="1"/>
  <c r="M205" i="5" s="1"/>
  <c r="L215" i="1"/>
  <c r="M215" i="5" s="1"/>
  <c r="L200" i="1"/>
  <c r="M200" i="5" s="1"/>
  <c r="L203" i="1"/>
  <c r="M203" i="5" s="1"/>
  <c r="L214" i="1"/>
  <c r="M214" i="5" s="1"/>
  <c r="L223" i="1"/>
  <c r="M223" i="5" s="1"/>
  <c r="L208" i="1"/>
  <c r="M208" i="5" s="1"/>
  <c r="L212" i="1"/>
  <c r="L222" i="1"/>
  <c r="M222" i="5" s="1"/>
  <c r="L202" i="1"/>
  <c r="M202" i="5" s="1"/>
  <c r="L217" i="1"/>
  <c r="M217" i="5" s="1"/>
  <c r="L220" i="1"/>
  <c r="M220" i="5" s="1"/>
  <c r="L210" i="1"/>
  <c r="M210" i="5" s="1"/>
  <c r="L211" i="1"/>
  <c r="M211" i="5" s="1"/>
  <c r="L201" i="1"/>
  <c r="M201" i="5" s="1"/>
  <c r="L196" i="1"/>
  <c r="L219" i="1"/>
  <c r="M219" i="5" s="1"/>
  <c r="L204" i="1"/>
  <c r="M204" i="5" s="1"/>
  <c r="L213" i="1"/>
  <c r="M213" i="5" s="1"/>
  <c r="L199" i="1"/>
  <c r="M199" i="5" s="1"/>
  <c r="L221" i="1"/>
  <c r="M221" i="5" s="1"/>
  <c r="L198" i="1"/>
  <c r="M198" i="5" s="1"/>
  <c r="L207" i="1"/>
  <c r="M207" i="5" s="1"/>
  <c r="L197" i="1"/>
  <c r="L206" i="1"/>
  <c r="M206" i="5" s="1"/>
  <c r="L216" i="1"/>
  <c r="M216" i="5" s="1"/>
  <c r="L175" i="1"/>
  <c r="M175" i="5" s="1"/>
  <c r="L158" i="1"/>
  <c r="M158" i="5" s="1"/>
  <c r="N158" i="5" s="1"/>
  <c r="L185" i="1"/>
  <c r="M185" i="5" s="1"/>
  <c r="L182" i="1"/>
  <c r="M182" i="5" s="1"/>
  <c r="L184" i="1"/>
  <c r="M184" i="5" s="1"/>
  <c r="L183" i="1"/>
  <c r="L169" i="1"/>
  <c r="M169" i="5" s="1"/>
  <c r="N169" i="5" s="1"/>
  <c r="L166" i="1"/>
  <c r="M166" i="5" s="1"/>
  <c r="N166" i="5" s="1"/>
  <c r="L160" i="1"/>
  <c r="M160" i="5" s="1"/>
  <c r="N160" i="5" s="1"/>
  <c r="L167" i="1"/>
  <c r="M167" i="5" s="1"/>
  <c r="N167" i="5" s="1"/>
  <c r="L181" i="1"/>
  <c r="M181" i="5" s="1"/>
  <c r="L177" i="1"/>
  <c r="L178" i="1"/>
  <c r="M178" i="5" s="1"/>
  <c r="L159" i="1"/>
  <c r="L161" i="1"/>
  <c r="M161" i="5" s="1"/>
  <c r="N161" i="5" s="1"/>
  <c r="L163" i="1"/>
  <c r="M163" i="5" s="1"/>
  <c r="N163" i="5" s="1"/>
  <c r="L164" i="1"/>
  <c r="M164" i="5" s="1"/>
  <c r="N164" i="5" s="1"/>
  <c r="L162" i="1"/>
  <c r="M162" i="5" s="1"/>
  <c r="N162" i="5" s="1"/>
  <c r="L180" i="1"/>
  <c r="M180" i="5" s="1"/>
  <c r="L173" i="1"/>
  <c r="M173" i="5" s="1"/>
  <c r="L170" i="1"/>
  <c r="M170" i="5" s="1"/>
  <c r="N170" i="5" s="1"/>
  <c r="L176" i="1"/>
  <c r="L165" i="1"/>
  <c r="M165" i="5" s="1"/>
  <c r="N165" i="5" s="1"/>
  <c r="L179" i="1"/>
  <c r="M179" i="5" s="1"/>
  <c r="L168" i="1"/>
  <c r="M168" i="5" s="1"/>
  <c r="N168" i="5" s="1"/>
  <c r="L174" i="1"/>
  <c r="M174" i="5" s="1"/>
  <c r="L136" i="1"/>
  <c r="M136" i="5" s="1"/>
  <c r="L142" i="1"/>
  <c r="M142" i="5" s="1"/>
  <c r="L144" i="1"/>
  <c r="M144" i="5" s="1"/>
  <c r="L138" i="1"/>
  <c r="L140" i="1"/>
  <c r="M140" i="5" s="1"/>
  <c r="L146" i="1"/>
  <c r="M146" i="5" s="1"/>
  <c r="L135" i="1"/>
  <c r="M135" i="5" s="1"/>
  <c r="L134" i="1"/>
  <c r="M134" i="5" s="1"/>
  <c r="L143" i="1"/>
  <c r="M143" i="5" s="1"/>
  <c r="L139" i="1"/>
  <c r="M139" i="5" s="1"/>
  <c r="L137" i="1"/>
  <c r="M137" i="5" s="1"/>
  <c r="L147" i="1"/>
  <c r="L145" i="1"/>
  <c r="M145" i="5" s="1"/>
  <c r="L141" i="1"/>
  <c r="M141" i="5" s="1"/>
  <c r="L123" i="1"/>
  <c r="M123" i="5" s="1"/>
  <c r="L122" i="1"/>
  <c r="M122" i="5" s="1"/>
  <c r="L125" i="1"/>
  <c r="M125" i="5" s="1"/>
  <c r="L124" i="1"/>
  <c r="M124" i="5" s="1"/>
  <c r="L129" i="1"/>
  <c r="M129" i="5" s="1"/>
  <c r="L119" i="1"/>
  <c r="L130" i="1"/>
  <c r="M130" i="5" s="1"/>
  <c r="L127" i="1"/>
  <c r="M127" i="5" s="1"/>
  <c r="L131" i="1"/>
  <c r="M131" i="5" s="1"/>
  <c r="L128" i="1"/>
  <c r="M128" i="5" s="1"/>
  <c r="L132" i="1"/>
  <c r="M132" i="5" s="1"/>
  <c r="L120" i="1"/>
  <c r="M120" i="5" s="1"/>
  <c r="L126" i="1"/>
  <c r="M126" i="5" s="1"/>
  <c r="L121" i="1"/>
  <c r="L99" i="1"/>
  <c r="M99" i="5" s="1"/>
  <c r="L109" i="1"/>
  <c r="M109" i="5" s="1"/>
  <c r="L103" i="1"/>
  <c r="M103" i="5" s="1"/>
  <c r="L102" i="1"/>
  <c r="M102" i="5" s="1"/>
  <c r="L104" i="1"/>
  <c r="M104" i="5" s="1"/>
  <c r="L97" i="1"/>
  <c r="M97" i="5" s="1"/>
  <c r="L108" i="1"/>
  <c r="M108" i="5" s="1"/>
  <c r="L98" i="1"/>
  <c r="L101" i="1"/>
  <c r="M101" i="5" s="1"/>
  <c r="L106" i="1"/>
  <c r="M106" i="5" s="1"/>
  <c r="L105" i="1"/>
  <c r="M105" i="5" s="1"/>
  <c r="L107" i="1"/>
  <c r="M107" i="5" s="1"/>
  <c r="L100" i="1"/>
  <c r="M100" i="5" s="1"/>
  <c r="L71" i="1"/>
  <c r="R71" i="1" s="1"/>
  <c r="L82" i="1"/>
  <c r="M82" i="5" s="1"/>
  <c r="L93" i="1"/>
  <c r="L90" i="1"/>
  <c r="M90" i="5" s="1"/>
  <c r="L86" i="1"/>
  <c r="L83" i="1"/>
  <c r="M83" i="5" s="1"/>
  <c r="L94" i="1"/>
  <c r="M94" i="5" s="1"/>
  <c r="L91" i="1"/>
  <c r="M91" i="5" s="1"/>
  <c r="L87" i="1"/>
  <c r="M87" i="5" s="1"/>
  <c r="L88" i="1"/>
  <c r="M88" i="5" s="1"/>
  <c r="L89" i="1"/>
  <c r="L84" i="1"/>
  <c r="M84" i="5" s="1"/>
  <c r="L92" i="1"/>
  <c r="M92" i="5" s="1"/>
  <c r="L85" i="1"/>
  <c r="M85" i="5" s="1"/>
  <c r="L69" i="1"/>
  <c r="R69" i="1" s="1"/>
  <c r="L70" i="1"/>
  <c r="M70" i="5" s="1"/>
  <c r="L67" i="1"/>
  <c r="R67" i="1" s="1"/>
  <c r="L68" i="1"/>
  <c r="M68" i="5" s="1"/>
  <c r="L65" i="1"/>
  <c r="R65" i="1" s="1"/>
  <c r="L66" i="1"/>
  <c r="M66" i="5" s="1"/>
  <c r="L63" i="1"/>
  <c r="R63" i="1" s="1"/>
  <c r="L64" i="1"/>
  <c r="M64" i="5" s="1"/>
  <c r="N64" i="5" s="1"/>
  <c r="L61" i="1"/>
  <c r="R61" i="1" s="1"/>
  <c r="L62" i="1"/>
  <c r="M62" i="5" s="1"/>
  <c r="N62" i="5" s="1"/>
  <c r="L59" i="1"/>
  <c r="R59" i="1" s="1"/>
  <c r="L60" i="1"/>
  <c r="M60" i="5" s="1"/>
  <c r="L56" i="1"/>
  <c r="R56" i="1" s="1"/>
  <c r="L58" i="1"/>
  <c r="M58" i="5" s="1"/>
  <c r="L54" i="1"/>
  <c r="R54" i="1" s="1"/>
  <c r="L55" i="1"/>
  <c r="M55" i="5" s="1"/>
  <c r="N55" i="5" s="1"/>
  <c r="L52" i="1"/>
  <c r="R52" i="1" s="1"/>
  <c r="L53" i="1"/>
  <c r="M53" i="5" s="1"/>
  <c r="N53" i="5" s="1"/>
  <c r="L50" i="1"/>
  <c r="R50" i="1" s="1"/>
  <c r="L51" i="1"/>
  <c r="M51" i="5" s="1"/>
  <c r="L48" i="1"/>
  <c r="R48" i="1" s="1"/>
  <c r="L49" i="1"/>
  <c r="M49" i="5" s="1"/>
  <c r="N49" i="5" s="1"/>
  <c r="L46" i="1"/>
  <c r="R46" i="1" s="1"/>
  <c r="L47" i="1"/>
  <c r="M47" i="5" s="1"/>
  <c r="L44" i="1"/>
  <c r="R44" i="1" s="1"/>
  <c r="L45" i="1"/>
  <c r="M45" i="5" s="1"/>
  <c r="N45" i="5" s="1"/>
  <c r="L32" i="1"/>
  <c r="R32" i="1" s="1"/>
  <c r="L33" i="1"/>
  <c r="M33" i="5" s="1"/>
  <c r="O33" i="5" s="1"/>
  <c r="L30" i="1"/>
  <c r="R30" i="1" s="1"/>
  <c r="L31" i="1"/>
  <c r="M31" i="5" s="1"/>
  <c r="L28" i="1"/>
  <c r="M28" i="5" s="1"/>
  <c r="L29" i="1"/>
  <c r="M29" i="5" s="1"/>
  <c r="O29" i="5" s="1"/>
  <c r="L27" i="1"/>
  <c r="M27" i="5" s="1"/>
  <c r="L26" i="1"/>
  <c r="M26" i="5" s="1"/>
  <c r="O26" i="5" s="1"/>
  <c r="L20" i="1"/>
  <c r="M20" i="5" s="1"/>
  <c r="O20" i="5" s="1"/>
  <c r="L22" i="1"/>
  <c r="M22" i="5" s="1"/>
  <c r="O22" i="5" s="1"/>
  <c r="L23" i="1"/>
  <c r="M23" i="5" s="1"/>
  <c r="L21" i="1"/>
  <c r="M21" i="5" s="1"/>
  <c r="O21" i="5" s="1"/>
  <c r="L24" i="1"/>
  <c r="M24" i="5" s="1"/>
  <c r="O24" i="5" s="1"/>
  <c r="L25" i="1"/>
  <c r="M25" i="5" s="1"/>
  <c r="L17" i="1"/>
  <c r="R17" i="1" s="1"/>
  <c r="K17" i="5" s="1"/>
  <c r="L18" i="1"/>
  <c r="M18" i="5" s="1"/>
  <c r="O18" i="5" s="1"/>
  <c r="L15" i="1"/>
  <c r="M15" i="5" s="1"/>
  <c r="O15" i="5" s="1"/>
  <c r="L16" i="1"/>
  <c r="M16" i="5" s="1"/>
  <c r="L13" i="1"/>
  <c r="R13" i="1" s="1"/>
  <c r="K13" i="5" s="1"/>
  <c r="L14" i="1"/>
  <c r="M14" i="5" s="1"/>
  <c r="O14" i="5" s="1"/>
  <c r="L11" i="1"/>
  <c r="R11" i="1" s="1"/>
  <c r="K11" i="5" s="1"/>
  <c r="L12" i="1"/>
  <c r="M12" i="5" s="1"/>
  <c r="O12" i="5" s="1"/>
  <c r="L9" i="1"/>
  <c r="R9" i="1" s="1"/>
  <c r="L10" i="1"/>
  <c r="M10" i="5" s="1"/>
  <c r="L7" i="1"/>
  <c r="R7" i="1" s="1"/>
  <c r="L8" i="1"/>
  <c r="M8" i="5" s="1"/>
  <c r="L6" i="1"/>
  <c r="M6" i="5" s="1"/>
  <c r="O6" i="5" s="1"/>
  <c r="L286" i="1"/>
  <c r="R286" i="1" s="1"/>
  <c r="L461" i="1"/>
  <c r="L575" i="1"/>
  <c r="L499" i="1"/>
  <c r="L537" i="1"/>
  <c r="L590" i="1"/>
  <c r="L918" i="1"/>
  <c r="L917" i="1"/>
  <c r="L841" i="1"/>
  <c r="L347" i="1"/>
  <c r="M347" i="5" s="1"/>
  <c r="L362" i="1"/>
  <c r="M362" i="5" s="1"/>
  <c r="L271" i="1"/>
  <c r="R271" i="1" s="1"/>
  <c r="L309" i="1"/>
  <c r="M309" i="5" s="1"/>
  <c r="L195" i="1"/>
  <c r="R195" i="1" s="1"/>
  <c r="L233" i="1"/>
  <c r="M233" i="5" s="1"/>
  <c r="L157" i="1"/>
  <c r="R157" i="1" s="1"/>
  <c r="L172" i="1"/>
  <c r="M172" i="5" s="1"/>
  <c r="L81" i="1"/>
  <c r="R81" i="1" s="1"/>
  <c r="L96" i="1"/>
  <c r="M96" i="5" s="1"/>
  <c r="L5" i="1"/>
  <c r="R5" i="1" s="1"/>
  <c r="L43" i="1"/>
  <c r="M43" i="5" s="1"/>
  <c r="N43" i="5" s="1"/>
  <c r="V1" i="5"/>
  <c r="M367" i="5"/>
  <c r="M372" i="5"/>
  <c r="M356" i="5"/>
  <c r="M366" i="5"/>
  <c r="M374" i="5"/>
  <c r="M360" i="5"/>
  <c r="M364" i="5"/>
  <c r="M353" i="5"/>
  <c r="M359" i="5"/>
  <c r="M369" i="5"/>
  <c r="M349" i="5"/>
  <c r="M336" i="5"/>
  <c r="M316" i="5"/>
  <c r="M334" i="5"/>
  <c r="M319" i="5"/>
  <c r="M313" i="5"/>
  <c r="M317" i="5"/>
  <c r="M328" i="5"/>
  <c r="M326" i="5"/>
  <c r="M311" i="5"/>
  <c r="M312" i="5"/>
  <c r="M275" i="5"/>
  <c r="M289" i="5"/>
  <c r="M274" i="5"/>
  <c r="M255" i="5"/>
  <c r="M257" i="5"/>
  <c r="M240" i="5"/>
  <c r="M234" i="5"/>
  <c r="M212" i="5"/>
  <c r="M197" i="5"/>
  <c r="M196" i="5"/>
  <c r="M218" i="5"/>
  <c r="M159" i="5"/>
  <c r="N159" i="5" s="1"/>
  <c r="M176" i="5"/>
  <c r="M183" i="5"/>
  <c r="M147" i="5"/>
  <c r="M121" i="5"/>
  <c r="M138" i="5"/>
  <c r="M119" i="5"/>
  <c r="M98" i="5"/>
  <c r="M89" i="5"/>
  <c r="M56" i="5"/>
  <c r="N56" i="5" s="1"/>
  <c r="M65" i="5"/>
  <c r="N65" i="5" s="1"/>
  <c r="M93" i="5"/>
  <c r="O362" i="5" l="1"/>
  <c r="N362" i="5"/>
  <c r="O309" i="5"/>
  <c r="N309" i="5"/>
  <c r="O131" i="5"/>
  <c r="N131" i="5"/>
  <c r="O123" i="5"/>
  <c r="N123" i="5"/>
  <c r="O135" i="5"/>
  <c r="N135" i="5"/>
  <c r="O141" i="5"/>
  <c r="N141" i="5"/>
  <c r="O132" i="5"/>
  <c r="N132" i="5"/>
  <c r="O138" i="5"/>
  <c r="N138" i="5"/>
  <c r="O121" i="5"/>
  <c r="N121" i="5"/>
  <c r="O147" i="5"/>
  <c r="N147" i="5"/>
  <c r="O140" i="5"/>
  <c r="N140" i="5"/>
  <c r="O119" i="5"/>
  <c r="N119" i="5"/>
  <c r="O127" i="5"/>
  <c r="N127" i="5"/>
  <c r="O146" i="5"/>
  <c r="N146" i="5"/>
  <c r="O145" i="5"/>
  <c r="N145" i="5"/>
  <c r="O126" i="5"/>
  <c r="N126" i="5"/>
  <c r="O129" i="5"/>
  <c r="N129" i="5"/>
  <c r="O137" i="5"/>
  <c r="N137" i="5"/>
  <c r="O144" i="5"/>
  <c r="N144" i="5"/>
  <c r="O120" i="5"/>
  <c r="N120" i="5"/>
  <c r="O124" i="5"/>
  <c r="N124" i="5"/>
  <c r="O139" i="5"/>
  <c r="N139" i="5"/>
  <c r="O142" i="5"/>
  <c r="N142" i="5"/>
  <c r="O136" i="5"/>
  <c r="N136" i="5"/>
  <c r="O125" i="5"/>
  <c r="N125" i="5"/>
  <c r="O143" i="5"/>
  <c r="N143" i="5"/>
  <c r="O130" i="5"/>
  <c r="N130" i="5"/>
  <c r="O128" i="5"/>
  <c r="N128" i="5"/>
  <c r="O122" i="5"/>
  <c r="N122" i="5"/>
  <c r="O134" i="5"/>
  <c r="N134" i="5"/>
  <c r="O88" i="5"/>
  <c r="N88" i="5"/>
  <c r="O108" i="5"/>
  <c r="N108" i="5"/>
  <c r="O100" i="5"/>
  <c r="N100" i="5"/>
  <c r="O93" i="5"/>
  <c r="N93" i="5"/>
  <c r="O94" i="5"/>
  <c r="N94" i="5"/>
  <c r="O85" i="5"/>
  <c r="N85" i="5"/>
  <c r="O91" i="5"/>
  <c r="N91" i="5"/>
  <c r="O104" i="5"/>
  <c r="N104" i="5"/>
  <c r="O83" i="5"/>
  <c r="N83" i="5"/>
  <c r="O92" i="5"/>
  <c r="N92" i="5"/>
  <c r="O106" i="5"/>
  <c r="N106" i="5"/>
  <c r="O109" i="5"/>
  <c r="N109" i="5"/>
  <c r="O107" i="5"/>
  <c r="N107" i="5"/>
  <c r="O105" i="5"/>
  <c r="N105" i="5"/>
  <c r="O89" i="5"/>
  <c r="N89" i="5"/>
  <c r="O84" i="5"/>
  <c r="N84" i="5"/>
  <c r="O101" i="5"/>
  <c r="N101" i="5"/>
  <c r="O82" i="5"/>
  <c r="N82" i="5"/>
  <c r="O97" i="5"/>
  <c r="N97" i="5"/>
  <c r="O103" i="5"/>
  <c r="N103" i="5"/>
  <c r="O90" i="5"/>
  <c r="N90" i="5"/>
  <c r="O99" i="5"/>
  <c r="N99" i="5"/>
  <c r="O98" i="5"/>
  <c r="N98" i="5"/>
  <c r="O87" i="5"/>
  <c r="N87" i="5"/>
  <c r="O96" i="5"/>
  <c r="N96" i="5"/>
  <c r="O102" i="5"/>
  <c r="N102" i="5"/>
  <c r="O58" i="5"/>
  <c r="N58" i="5"/>
  <c r="O66" i="5"/>
  <c r="N66" i="5"/>
  <c r="O47" i="5"/>
  <c r="N47" i="5"/>
  <c r="O51" i="5"/>
  <c r="N51" i="5"/>
  <c r="O60" i="5"/>
  <c r="N60" i="5"/>
  <c r="O68" i="5"/>
  <c r="N68" i="5"/>
  <c r="O70" i="5"/>
  <c r="N70" i="5"/>
  <c r="O175" i="5"/>
  <c r="N175" i="5"/>
  <c r="O241" i="5"/>
  <c r="N241" i="5"/>
  <c r="O248" i="5"/>
  <c r="N248" i="5"/>
  <c r="O236" i="5"/>
  <c r="N236" i="5"/>
  <c r="O283" i="5"/>
  <c r="N283" i="5"/>
  <c r="O282" i="5"/>
  <c r="N282" i="5"/>
  <c r="O295" i="5"/>
  <c r="N295" i="5"/>
  <c r="O294" i="5"/>
  <c r="N294" i="5"/>
  <c r="O335" i="5"/>
  <c r="N335" i="5"/>
  <c r="O325" i="5"/>
  <c r="N325" i="5"/>
  <c r="O371" i="5"/>
  <c r="N371" i="5"/>
  <c r="O217" i="5"/>
  <c r="N217" i="5"/>
  <c r="O200" i="5"/>
  <c r="N200" i="5"/>
  <c r="O176" i="5"/>
  <c r="N176" i="5"/>
  <c r="O240" i="5"/>
  <c r="N240" i="5"/>
  <c r="O289" i="5"/>
  <c r="N289" i="5"/>
  <c r="O329" i="5"/>
  <c r="N329" i="5"/>
  <c r="O336" i="5"/>
  <c r="N336" i="5"/>
  <c r="O359" i="5"/>
  <c r="N359" i="5"/>
  <c r="O352" i="5"/>
  <c r="N352" i="5"/>
  <c r="O172" i="5"/>
  <c r="N172" i="5"/>
  <c r="O179" i="5"/>
  <c r="N179" i="5"/>
  <c r="O216" i="5"/>
  <c r="N216" i="5"/>
  <c r="O204" i="5"/>
  <c r="N204" i="5"/>
  <c r="O202" i="5"/>
  <c r="N202" i="5"/>
  <c r="O215" i="5"/>
  <c r="N215" i="5"/>
  <c r="O254" i="5"/>
  <c r="N254" i="5"/>
  <c r="O238" i="5"/>
  <c r="N238" i="5"/>
  <c r="O252" i="5"/>
  <c r="N252" i="5"/>
  <c r="O272" i="5"/>
  <c r="N272" i="5"/>
  <c r="O273" i="5"/>
  <c r="N273" i="5"/>
  <c r="O321" i="5"/>
  <c r="N321" i="5"/>
  <c r="O355" i="5"/>
  <c r="N355" i="5"/>
  <c r="O219" i="5"/>
  <c r="N219" i="5"/>
  <c r="O277" i="5"/>
  <c r="N277" i="5"/>
  <c r="O213" i="5"/>
  <c r="N213" i="5"/>
  <c r="O242" i="5"/>
  <c r="N242" i="5"/>
  <c r="O293" i="5"/>
  <c r="N293" i="5"/>
  <c r="O328" i="5"/>
  <c r="N328" i="5"/>
  <c r="O351" i="5"/>
  <c r="N351" i="5"/>
  <c r="O353" i="5"/>
  <c r="N353" i="5"/>
  <c r="O372" i="5"/>
  <c r="N372" i="5"/>
  <c r="O222" i="5"/>
  <c r="N222" i="5"/>
  <c r="O205" i="5"/>
  <c r="N205" i="5"/>
  <c r="O261" i="5"/>
  <c r="N261" i="5"/>
  <c r="O299" i="5"/>
  <c r="N299" i="5"/>
  <c r="O218" i="5"/>
  <c r="N218" i="5"/>
  <c r="O257" i="5"/>
  <c r="N257" i="5"/>
  <c r="O276" i="5"/>
  <c r="N276" i="5"/>
  <c r="O322" i="5"/>
  <c r="N322" i="5"/>
  <c r="O349" i="5"/>
  <c r="N349" i="5"/>
  <c r="O348" i="5"/>
  <c r="N348" i="5"/>
  <c r="O367" i="5"/>
  <c r="N367" i="5"/>
  <c r="O233" i="5"/>
  <c r="N233" i="5"/>
  <c r="O234" i="5"/>
  <c r="N234" i="5"/>
  <c r="O326" i="5"/>
  <c r="N326" i="5"/>
  <c r="O316" i="5"/>
  <c r="N316" i="5"/>
  <c r="O356" i="5"/>
  <c r="N356" i="5"/>
  <c r="O196" i="5"/>
  <c r="N196" i="5"/>
  <c r="O258" i="5"/>
  <c r="N258" i="5"/>
  <c r="O275" i="5"/>
  <c r="N275" i="5"/>
  <c r="O317" i="5"/>
  <c r="N317" i="5"/>
  <c r="O369" i="5"/>
  <c r="N369" i="5"/>
  <c r="O364" i="5"/>
  <c r="N364" i="5"/>
  <c r="O178" i="5"/>
  <c r="N178" i="5"/>
  <c r="O184" i="5"/>
  <c r="N184" i="5"/>
  <c r="O207" i="5"/>
  <c r="N207" i="5"/>
  <c r="O201" i="5"/>
  <c r="N201" i="5"/>
  <c r="O208" i="5"/>
  <c r="N208" i="5"/>
  <c r="O244" i="5"/>
  <c r="N244" i="5"/>
  <c r="O245" i="5"/>
  <c r="N245" i="5"/>
  <c r="O239" i="5"/>
  <c r="N239" i="5"/>
  <c r="O235" i="5"/>
  <c r="N235" i="5"/>
  <c r="O287" i="5"/>
  <c r="N287" i="5"/>
  <c r="O290" i="5"/>
  <c r="N290" i="5"/>
  <c r="O278" i="5"/>
  <c r="N278" i="5"/>
  <c r="O373" i="5"/>
  <c r="N373" i="5"/>
  <c r="O183" i="5"/>
  <c r="N183" i="5"/>
  <c r="O173" i="5"/>
  <c r="N173" i="5"/>
  <c r="O182" i="5"/>
  <c r="N182" i="5"/>
  <c r="O198" i="5"/>
  <c r="N198" i="5"/>
  <c r="O211" i="5"/>
  <c r="N211" i="5"/>
  <c r="O223" i="5"/>
  <c r="N223" i="5"/>
  <c r="O259" i="5"/>
  <c r="N259" i="5"/>
  <c r="O256" i="5"/>
  <c r="N256" i="5"/>
  <c r="O253" i="5"/>
  <c r="N253" i="5"/>
  <c r="O251" i="5"/>
  <c r="N251" i="5"/>
  <c r="O291" i="5"/>
  <c r="N291" i="5"/>
  <c r="O279" i="5"/>
  <c r="N279" i="5"/>
  <c r="O284" i="5"/>
  <c r="N284" i="5"/>
  <c r="O318" i="5"/>
  <c r="N318" i="5"/>
  <c r="O332" i="5"/>
  <c r="N332" i="5"/>
  <c r="O288" i="5"/>
  <c r="N288" i="5"/>
  <c r="O370" i="5"/>
  <c r="N370" i="5"/>
  <c r="O255" i="5"/>
  <c r="N255" i="5"/>
  <c r="O315" i="5"/>
  <c r="N315" i="5"/>
  <c r="O313" i="5"/>
  <c r="N313" i="5"/>
  <c r="O358" i="5"/>
  <c r="N358" i="5"/>
  <c r="O360" i="5"/>
  <c r="N360" i="5"/>
  <c r="O312" i="5"/>
  <c r="N312" i="5"/>
  <c r="O180" i="5"/>
  <c r="N180" i="5"/>
  <c r="O181" i="5"/>
  <c r="N181" i="5"/>
  <c r="O185" i="5"/>
  <c r="N185" i="5"/>
  <c r="O221" i="5"/>
  <c r="N221" i="5"/>
  <c r="O210" i="5"/>
  <c r="N210" i="5"/>
  <c r="O214" i="5"/>
  <c r="N214" i="5"/>
  <c r="O246" i="5"/>
  <c r="N246" i="5"/>
  <c r="O260" i="5"/>
  <c r="N260" i="5"/>
  <c r="O250" i="5"/>
  <c r="N250" i="5"/>
  <c r="O298" i="5"/>
  <c r="N298" i="5"/>
  <c r="O281" i="5"/>
  <c r="N281" i="5"/>
  <c r="O330" i="5"/>
  <c r="N330" i="5"/>
  <c r="O314" i="5"/>
  <c r="N314" i="5"/>
  <c r="O354" i="5"/>
  <c r="N354" i="5"/>
  <c r="O347" i="5"/>
  <c r="N347" i="5"/>
  <c r="O197" i="5"/>
  <c r="N197" i="5"/>
  <c r="O206" i="5"/>
  <c r="N206" i="5"/>
  <c r="O292" i="5"/>
  <c r="N292" i="5"/>
  <c r="O319" i="5"/>
  <c r="N319" i="5"/>
  <c r="O368" i="5"/>
  <c r="N368" i="5"/>
  <c r="O374" i="5"/>
  <c r="N374" i="5"/>
  <c r="O212" i="5"/>
  <c r="N212" i="5"/>
  <c r="O274" i="5"/>
  <c r="N274" i="5"/>
  <c r="O311" i="5"/>
  <c r="N311" i="5"/>
  <c r="O334" i="5"/>
  <c r="N334" i="5"/>
  <c r="O357" i="5"/>
  <c r="N357" i="5"/>
  <c r="O366" i="5"/>
  <c r="N366" i="5"/>
  <c r="O174" i="5"/>
  <c r="N174" i="5"/>
  <c r="O199" i="5"/>
  <c r="N199" i="5"/>
  <c r="O220" i="5"/>
  <c r="N220" i="5"/>
  <c r="O203" i="5"/>
  <c r="N203" i="5"/>
  <c r="O243" i="5"/>
  <c r="N243" i="5"/>
  <c r="O237" i="5"/>
  <c r="N237" i="5"/>
  <c r="O249" i="5"/>
  <c r="N249" i="5"/>
  <c r="O296" i="5"/>
  <c r="N296" i="5"/>
  <c r="O297" i="5"/>
  <c r="N297" i="5"/>
  <c r="O280" i="5"/>
  <c r="N280" i="5"/>
  <c r="O337" i="5"/>
  <c r="N337" i="5"/>
  <c r="O320" i="5"/>
  <c r="N320" i="5"/>
  <c r="O327" i="5"/>
  <c r="N327" i="5"/>
  <c r="O365" i="5"/>
  <c r="N365" i="5"/>
  <c r="O168" i="5"/>
  <c r="O160" i="5"/>
  <c r="O164" i="5"/>
  <c r="O163" i="5"/>
  <c r="O166" i="5"/>
  <c r="O159" i="5"/>
  <c r="O165" i="5"/>
  <c r="O161" i="5"/>
  <c r="O169" i="5"/>
  <c r="O170" i="5"/>
  <c r="O162" i="5"/>
  <c r="O167" i="5"/>
  <c r="O158" i="5"/>
  <c r="M597" i="5"/>
  <c r="N597" i="5" s="1"/>
  <c r="R597" i="1"/>
  <c r="K597" i="5" s="1"/>
  <c r="M441" i="5"/>
  <c r="N441" i="5" s="1"/>
  <c r="R441" i="1"/>
  <c r="M410" i="5"/>
  <c r="N410" i="5" s="1"/>
  <c r="R410" i="1"/>
  <c r="M388" i="5"/>
  <c r="N388" i="5" s="1"/>
  <c r="R388" i="1"/>
  <c r="M602" i="5"/>
  <c r="R602" i="1"/>
  <c r="M550" i="5"/>
  <c r="N550" i="5" s="1"/>
  <c r="R550" i="1"/>
  <c r="K550" i="5" s="1"/>
  <c r="M413" i="5"/>
  <c r="N413" i="5" s="1"/>
  <c r="R413" i="1"/>
  <c r="M520" i="5"/>
  <c r="N520" i="5" s="1"/>
  <c r="R520" i="1"/>
  <c r="K520" i="5" s="1"/>
  <c r="M394" i="5"/>
  <c r="N394" i="5" s="1"/>
  <c r="R394" i="1"/>
  <c r="K394" i="5" s="1"/>
  <c r="M484" i="5"/>
  <c r="N484" i="5" s="1"/>
  <c r="R484" i="1"/>
  <c r="M679" i="5"/>
  <c r="N679" i="5" s="1"/>
  <c r="R679" i="1"/>
  <c r="K679" i="5" s="1"/>
  <c r="M425" i="5"/>
  <c r="N425" i="5" s="1"/>
  <c r="R425" i="1"/>
  <c r="M562" i="5"/>
  <c r="R562" i="1"/>
  <c r="M397" i="5"/>
  <c r="N397" i="5" s="1"/>
  <c r="R397" i="1"/>
  <c r="K397" i="5" s="1"/>
  <c r="M555" i="5"/>
  <c r="R555" i="1"/>
  <c r="K555" i="5" s="1"/>
  <c r="M436" i="5"/>
  <c r="N436" i="5" s="1"/>
  <c r="R436" i="1"/>
  <c r="M662" i="5"/>
  <c r="N662" i="5" s="1"/>
  <c r="R662" i="1"/>
  <c r="K662" i="5" s="1"/>
  <c r="M480" i="5"/>
  <c r="N480" i="5" s="1"/>
  <c r="R480" i="1"/>
  <c r="K480" i="5" s="1"/>
  <c r="M512" i="5"/>
  <c r="N512" i="5" s="1"/>
  <c r="R512" i="1"/>
  <c r="M401" i="5"/>
  <c r="N401" i="5" s="1"/>
  <c r="R401" i="1"/>
  <c r="K401" i="5" s="1"/>
  <c r="M508" i="5"/>
  <c r="N508" i="5" s="1"/>
  <c r="R508" i="1"/>
  <c r="K508" i="5" s="1"/>
  <c r="M553" i="5"/>
  <c r="R553" i="1"/>
  <c r="K553" i="5" s="1"/>
  <c r="N553" i="1"/>
  <c r="M545" i="5"/>
  <c r="R545" i="1"/>
  <c r="K545" i="5" s="1"/>
  <c r="M632" i="5"/>
  <c r="N632" i="5" s="1"/>
  <c r="R632" i="1"/>
  <c r="K632" i="5" s="1"/>
  <c r="M616" i="5"/>
  <c r="N616" i="5" s="1"/>
  <c r="R616" i="1"/>
  <c r="K616" i="5" s="1"/>
  <c r="M615" i="5"/>
  <c r="N615" i="5" s="1"/>
  <c r="R615" i="1"/>
  <c r="K615" i="5" s="1"/>
  <c r="M427" i="5"/>
  <c r="N427" i="5" s="1"/>
  <c r="R427" i="1"/>
  <c r="K427" i="5" s="1"/>
  <c r="R841" i="1"/>
  <c r="M841" i="5"/>
  <c r="N841" i="5" s="1"/>
  <c r="M593" i="5"/>
  <c r="R593" i="1"/>
  <c r="K593" i="5" s="1"/>
  <c r="M557" i="5"/>
  <c r="N557" i="5" s="1"/>
  <c r="R557" i="1"/>
  <c r="K557" i="5" s="1"/>
  <c r="M489" i="5"/>
  <c r="N489" i="5" s="1"/>
  <c r="R489" i="1"/>
  <c r="M525" i="5"/>
  <c r="N525" i="5" s="1"/>
  <c r="R525" i="1"/>
  <c r="M527" i="5"/>
  <c r="R527" i="1"/>
  <c r="K527" i="5" s="1"/>
  <c r="M582" i="5"/>
  <c r="N582" i="5" s="1"/>
  <c r="R582" i="1"/>
  <c r="M431" i="5"/>
  <c r="N431" i="5" s="1"/>
  <c r="R431" i="1"/>
  <c r="M448" i="5"/>
  <c r="N448" i="5" s="1"/>
  <c r="R448" i="1"/>
  <c r="K448" i="5" s="1"/>
  <c r="M673" i="5"/>
  <c r="N673" i="5" s="1"/>
  <c r="R673" i="1"/>
  <c r="K673" i="5" s="1"/>
  <c r="M482" i="5"/>
  <c r="N482" i="5" s="1"/>
  <c r="R482" i="1"/>
  <c r="M670" i="5"/>
  <c r="N670" i="5" s="1"/>
  <c r="R670" i="1"/>
  <c r="K670" i="5" s="1"/>
  <c r="M400" i="5"/>
  <c r="N400" i="5" s="1"/>
  <c r="R400" i="1"/>
  <c r="K400" i="5" s="1"/>
  <c r="M486" i="5"/>
  <c r="N486" i="5" s="1"/>
  <c r="R486" i="1"/>
  <c r="M580" i="5"/>
  <c r="R580" i="1"/>
  <c r="M600" i="5"/>
  <c r="R600" i="1"/>
  <c r="K600" i="5" s="1"/>
  <c r="M451" i="5"/>
  <c r="N451" i="5" s="1"/>
  <c r="R451" i="1"/>
  <c r="M653" i="5"/>
  <c r="N653" i="5" s="1"/>
  <c r="R653" i="1"/>
  <c r="K653" i="5" s="1"/>
  <c r="M442" i="5"/>
  <c r="N442" i="5" s="1"/>
  <c r="R442" i="1"/>
  <c r="K442" i="5" s="1"/>
  <c r="M666" i="5"/>
  <c r="N666" i="5" s="1"/>
  <c r="R666" i="1"/>
  <c r="K666" i="5" s="1"/>
  <c r="M663" i="5"/>
  <c r="N663" i="5" s="1"/>
  <c r="R663" i="1"/>
  <c r="K663" i="5" s="1"/>
  <c r="M405" i="5"/>
  <c r="N405" i="5" s="1"/>
  <c r="R405" i="1"/>
  <c r="K405" i="5" s="1"/>
  <c r="M584" i="5"/>
  <c r="N584" i="5" s="1"/>
  <c r="R584" i="1"/>
  <c r="K584" i="5" s="1"/>
  <c r="M470" i="5"/>
  <c r="N470" i="5" s="1"/>
  <c r="R470" i="1"/>
  <c r="M667" i="5"/>
  <c r="N667" i="5" s="1"/>
  <c r="R667" i="1"/>
  <c r="K667" i="5" s="1"/>
  <c r="M630" i="5"/>
  <c r="N630" i="5" s="1"/>
  <c r="R630" i="1"/>
  <c r="K630" i="5" s="1"/>
  <c r="M658" i="5"/>
  <c r="N658" i="5" s="1"/>
  <c r="R658" i="1"/>
  <c r="K658" i="5" s="1"/>
  <c r="M465" i="5"/>
  <c r="N465" i="5" s="1"/>
  <c r="R465" i="1"/>
  <c r="R461" i="1"/>
  <c r="K461" i="5" s="1"/>
  <c r="M447" i="5"/>
  <c r="N447" i="5" s="1"/>
  <c r="R447" i="1"/>
  <c r="M511" i="5"/>
  <c r="R511" i="1"/>
  <c r="K511" i="5" s="1"/>
  <c r="M586" i="5"/>
  <c r="N586" i="5" s="1"/>
  <c r="R586" i="1"/>
  <c r="K586" i="5" s="1"/>
  <c r="M576" i="5"/>
  <c r="R576" i="1"/>
  <c r="M549" i="5"/>
  <c r="N549" i="5" s="1"/>
  <c r="R549" i="1"/>
  <c r="K549" i="5" s="1"/>
  <c r="M476" i="5"/>
  <c r="N476" i="5" s="1"/>
  <c r="R476" i="1"/>
  <c r="K476" i="5" s="1"/>
  <c r="M474" i="5"/>
  <c r="N474" i="5" s="1"/>
  <c r="R474" i="1"/>
  <c r="M518" i="5"/>
  <c r="R518" i="1"/>
  <c r="K518" i="5" s="1"/>
  <c r="M522" i="5"/>
  <c r="R522" i="1"/>
  <c r="K522" i="5" s="1"/>
  <c r="M543" i="5"/>
  <c r="R543" i="1"/>
  <c r="K543" i="5" s="1"/>
  <c r="M652" i="5"/>
  <c r="N652" i="5" s="1"/>
  <c r="R652" i="1"/>
  <c r="K652" i="5" s="1"/>
  <c r="M601" i="5"/>
  <c r="N601" i="5" s="1"/>
  <c r="R601" i="1"/>
  <c r="K601" i="5" s="1"/>
  <c r="M487" i="5"/>
  <c r="N487" i="5" s="1"/>
  <c r="R487" i="1"/>
  <c r="M390" i="5"/>
  <c r="N390" i="5" s="1"/>
  <c r="R390" i="1"/>
  <c r="K390" i="5" s="1"/>
  <c r="M430" i="5"/>
  <c r="N430" i="5" s="1"/>
  <c r="R430" i="1"/>
  <c r="K430" i="5" s="1"/>
  <c r="M473" i="5"/>
  <c r="N473" i="5" s="1"/>
  <c r="R473" i="1"/>
  <c r="M621" i="5"/>
  <c r="N621" i="5" s="1"/>
  <c r="R621" i="1"/>
  <c r="K621" i="5" s="1"/>
  <c r="M485" i="5"/>
  <c r="R485" i="1"/>
  <c r="K485" i="5" s="1"/>
  <c r="M542" i="5"/>
  <c r="R542" i="1"/>
  <c r="K542" i="5" s="1"/>
  <c r="M634" i="5"/>
  <c r="N634" i="5" s="1"/>
  <c r="R634" i="1"/>
  <c r="K634" i="5" s="1"/>
  <c r="M564" i="5"/>
  <c r="N564" i="5" s="1"/>
  <c r="R564" i="1"/>
  <c r="K564" i="5" s="1"/>
  <c r="M483" i="5"/>
  <c r="N483" i="5" s="1"/>
  <c r="R483" i="1"/>
  <c r="M435" i="5"/>
  <c r="N435" i="5" s="1"/>
  <c r="R435" i="1"/>
  <c r="M428" i="5"/>
  <c r="N428" i="5" s="1"/>
  <c r="R428" i="1"/>
  <c r="K428" i="5" s="1"/>
  <c r="M407" i="5"/>
  <c r="N407" i="5" s="1"/>
  <c r="R407" i="1"/>
  <c r="K407" i="5" s="1"/>
  <c r="M619" i="5"/>
  <c r="N619" i="5" s="1"/>
  <c r="R619" i="1"/>
  <c r="K619" i="5" s="1"/>
  <c r="M386" i="5"/>
  <c r="N386" i="5" s="1"/>
  <c r="R386" i="1"/>
  <c r="K386" i="5" s="1"/>
  <c r="R917" i="1"/>
  <c r="K917" i="5" s="1"/>
  <c r="M917" i="5"/>
  <c r="N917" i="5" s="1"/>
  <c r="R918" i="1"/>
  <c r="K918" i="5" s="1"/>
  <c r="M918" i="5"/>
  <c r="N918" i="5" s="1"/>
  <c r="M385" i="5"/>
  <c r="R385" i="1"/>
  <c r="K385" i="5" s="1"/>
  <c r="M443" i="5"/>
  <c r="N443" i="5" s="1"/>
  <c r="R443" i="1"/>
  <c r="M526" i="5"/>
  <c r="R526" i="1"/>
  <c r="K526" i="5" s="1"/>
  <c r="M521" i="5"/>
  <c r="N521" i="5" s="1"/>
  <c r="R521" i="1"/>
  <c r="K521" i="5" s="1"/>
  <c r="M393" i="5"/>
  <c r="N393" i="5" s="1"/>
  <c r="R393" i="1"/>
  <c r="K393" i="5" s="1"/>
  <c r="M546" i="5"/>
  <c r="R546" i="1"/>
  <c r="K546" i="5" s="1"/>
  <c r="M500" i="5"/>
  <c r="R500" i="1"/>
  <c r="K500" i="5" s="1"/>
  <c r="M541" i="5"/>
  <c r="R541" i="1"/>
  <c r="K541" i="5" s="1"/>
  <c r="M412" i="5"/>
  <c r="N412" i="5" s="1"/>
  <c r="R412" i="1"/>
  <c r="K412" i="5" s="1"/>
  <c r="M429" i="5"/>
  <c r="N429" i="5" s="1"/>
  <c r="R429" i="1"/>
  <c r="K429" i="5" s="1"/>
  <c r="M524" i="5"/>
  <c r="N524" i="5" s="1"/>
  <c r="R524" i="1"/>
  <c r="K524" i="5" s="1"/>
  <c r="M625" i="5"/>
  <c r="N625" i="5" s="1"/>
  <c r="R625" i="1"/>
  <c r="K625" i="5" s="1"/>
  <c r="M559" i="5"/>
  <c r="R559" i="1"/>
  <c r="K559" i="5" s="1"/>
  <c r="M503" i="5"/>
  <c r="N503" i="5" s="1"/>
  <c r="R503" i="1"/>
  <c r="K503" i="5" s="1"/>
  <c r="M656" i="5"/>
  <c r="N656" i="5" s="1"/>
  <c r="R656" i="1"/>
  <c r="K656" i="5" s="1"/>
  <c r="M603" i="5"/>
  <c r="R603" i="1"/>
  <c r="K603" i="5" s="1"/>
  <c r="M595" i="5"/>
  <c r="R595" i="1"/>
  <c r="K595" i="5" s="1"/>
  <c r="M676" i="5"/>
  <c r="N676" i="5" s="1"/>
  <c r="R676" i="1"/>
  <c r="K676" i="5" s="1"/>
  <c r="M672" i="5"/>
  <c r="N672" i="5" s="1"/>
  <c r="R672" i="1"/>
  <c r="K672" i="5" s="1"/>
  <c r="M624" i="5"/>
  <c r="N624" i="5" s="1"/>
  <c r="R624" i="1"/>
  <c r="K624" i="5" s="1"/>
  <c r="M404" i="5"/>
  <c r="N404" i="5" s="1"/>
  <c r="R404" i="1"/>
  <c r="K404" i="5" s="1"/>
  <c r="M463" i="5"/>
  <c r="N463" i="5" s="1"/>
  <c r="R463" i="1"/>
  <c r="K463" i="5" s="1"/>
  <c r="M432" i="5"/>
  <c r="N432" i="5" s="1"/>
  <c r="R432" i="1"/>
  <c r="M544" i="5"/>
  <c r="R544" i="1"/>
  <c r="K544" i="5" s="1"/>
  <c r="M636" i="5"/>
  <c r="R636" i="1"/>
  <c r="K636" i="5" s="1"/>
  <c r="M444" i="5"/>
  <c r="N444" i="5" s="1"/>
  <c r="R444" i="1"/>
  <c r="K444" i="5" s="1"/>
  <c r="M449" i="5"/>
  <c r="R449" i="1"/>
  <c r="K449" i="5" s="1"/>
  <c r="M618" i="5"/>
  <c r="N618" i="5" s="1"/>
  <c r="R618" i="1"/>
  <c r="K618" i="5" s="1"/>
  <c r="M433" i="5"/>
  <c r="R433" i="1"/>
  <c r="M423" i="5"/>
  <c r="N423" i="5" s="1"/>
  <c r="R423" i="1"/>
  <c r="K423" i="5" s="1"/>
  <c r="M462" i="5"/>
  <c r="N462" i="5" s="1"/>
  <c r="R462" i="1"/>
  <c r="M587" i="5"/>
  <c r="N587" i="5" s="1"/>
  <c r="R587" i="1"/>
  <c r="K587" i="5" s="1"/>
  <c r="M472" i="5"/>
  <c r="N472" i="5" s="1"/>
  <c r="R472" i="1"/>
  <c r="M395" i="5"/>
  <c r="R395" i="1"/>
  <c r="M515" i="5"/>
  <c r="R515" i="1"/>
  <c r="K515" i="5" s="1"/>
  <c r="M623" i="5"/>
  <c r="R623" i="1"/>
  <c r="M579" i="5"/>
  <c r="R579" i="1"/>
  <c r="K579" i="5" s="1"/>
  <c r="M502" i="5"/>
  <c r="R502" i="1"/>
  <c r="K502" i="5" s="1"/>
  <c r="M588" i="5"/>
  <c r="R588" i="1"/>
  <c r="K588" i="5" s="1"/>
  <c r="M565" i="5"/>
  <c r="R565" i="1"/>
  <c r="K565" i="5" s="1"/>
  <c r="M391" i="5"/>
  <c r="N391" i="5" s="1"/>
  <c r="R391" i="1"/>
  <c r="M505" i="5"/>
  <c r="R505" i="1"/>
  <c r="K505" i="5" s="1"/>
  <c r="M434" i="5"/>
  <c r="N434" i="5" s="1"/>
  <c r="R434" i="1"/>
  <c r="M468" i="5"/>
  <c r="R468" i="1"/>
  <c r="M563" i="5"/>
  <c r="R563" i="1"/>
  <c r="K563" i="5" s="1"/>
  <c r="M654" i="5"/>
  <c r="N654" i="5" s="1"/>
  <c r="R654" i="1"/>
  <c r="K654" i="5" s="1"/>
  <c r="M464" i="5"/>
  <c r="R464" i="1"/>
  <c r="K464" i="5" s="1"/>
  <c r="M659" i="5"/>
  <c r="N659" i="5" s="1"/>
  <c r="R659" i="1"/>
  <c r="K659" i="5" s="1"/>
  <c r="M639" i="5"/>
  <c r="R639" i="1"/>
  <c r="K639" i="5" s="1"/>
  <c r="M591" i="5"/>
  <c r="R591" i="1"/>
  <c r="K591" i="5" s="1"/>
  <c r="M406" i="5"/>
  <c r="N406" i="5" s="1"/>
  <c r="R406" i="1"/>
  <c r="M466" i="5"/>
  <c r="N466" i="5" s="1"/>
  <c r="R466" i="1"/>
  <c r="K466" i="5" s="1"/>
  <c r="M477" i="5"/>
  <c r="N477" i="5" s="1"/>
  <c r="R477" i="1"/>
  <c r="K477" i="5" s="1"/>
  <c r="M539" i="5"/>
  <c r="N539" i="5" s="1"/>
  <c r="R539" i="1"/>
  <c r="K539" i="5" s="1"/>
  <c r="M635" i="5"/>
  <c r="N635" i="5" s="1"/>
  <c r="R635" i="1"/>
  <c r="K635" i="5" s="1"/>
  <c r="R590" i="1"/>
  <c r="K590" i="5" s="1"/>
  <c r="R537" i="1"/>
  <c r="K537" i="5" s="1"/>
  <c r="M424" i="5"/>
  <c r="N424" i="5" s="1"/>
  <c r="R424" i="1"/>
  <c r="M467" i="5"/>
  <c r="N467" i="5" s="1"/>
  <c r="R467" i="1"/>
  <c r="M478" i="5"/>
  <c r="R478" i="1"/>
  <c r="M519" i="5"/>
  <c r="R519" i="1"/>
  <c r="K519" i="5" s="1"/>
  <c r="M558" i="5"/>
  <c r="R558" i="1"/>
  <c r="K558" i="5" s="1"/>
  <c r="M554" i="5"/>
  <c r="R554" i="1"/>
  <c r="K554" i="5" s="1"/>
  <c r="M585" i="5"/>
  <c r="R585" i="1"/>
  <c r="K585" i="5" s="1"/>
  <c r="M678" i="5"/>
  <c r="N678" i="5" s="1"/>
  <c r="R678" i="1"/>
  <c r="K678" i="5" s="1"/>
  <c r="M629" i="5"/>
  <c r="R629" i="1"/>
  <c r="K629" i="5" s="1"/>
  <c r="M552" i="5"/>
  <c r="R552" i="1"/>
  <c r="K552" i="5" s="1"/>
  <c r="M664" i="5"/>
  <c r="R664" i="1"/>
  <c r="K664" i="5" s="1"/>
  <c r="M523" i="5"/>
  <c r="R523" i="1"/>
  <c r="K523" i="5" s="1"/>
  <c r="M671" i="5"/>
  <c r="N671" i="5" s="1"/>
  <c r="R671" i="1"/>
  <c r="K671" i="5" s="1"/>
  <c r="M396" i="5"/>
  <c r="N396" i="5" s="1"/>
  <c r="R396" i="1"/>
  <c r="M450" i="5"/>
  <c r="N450" i="5" s="1"/>
  <c r="R450" i="1"/>
  <c r="M509" i="5"/>
  <c r="R509" i="1"/>
  <c r="K509" i="5" s="1"/>
  <c r="M674" i="5"/>
  <c r="R674" i="1"/>
  <c r="K674" i="5" s="1"/>
  <c r="M581" i="5"/>
  <c r="R581" i="1"/>
  <c r="K581" i="5" s="1"/>
  <c r="M675" i="5"/>
  <c r="R675" i="1"/>
  <c r="K675" i="5" s="1"/>
  <c r="M622" i="5"/>
  <c r="R622" i="1"/>
  <c r="K622" i="5" s="1"/>
  <c r="M548" i="5"/>
  <c r="R548" i="1"/>
  <c r="K548" i="5" s="1"/>
  <c r="M655" i="5"/>
  <c r="R655" i="1"/>
  <c r="K655" i="5" s="1"/>
  <c r="M641" i="5"/>
  <c r="N641" i="5" s="1"/>
  <c r="R641" i="1"/>
  <c r="K641" i="5" s="1"/>
  <c r="M640" i="5"/>
  <c r="N640" i="5" s="1"/>
  <c r="R640" i="1"/>
  <c r="M438" i="5"/>
  <c r="R438" i="1"/>
  <c r="K438" i="5" s="1"/>
  <c r="M620" i="5"/>
  <c r="N620" i="5" s="1"/>
  <c r="R620" i="1"/>
  <c r="K620" i="5" s="1"/>
  <c r="R499" i="1"/>
  <c r="K499" i="5" s="1"/>
  <c r="M389" i="5"/>
  <c r="N389" i="5" s="1"/>
  <c r="R389" i="1"/>
  <c r="M540" i="5"/>
  <c r="N540" i="5" s="1"/>
  <c r="R540" i="1"/>
  <c r="K540" i="5" s="1"/>
  <c r="M556" i="5"/>
  <c r="R556" i="1"/>
  <c r="K556" i="5" s="1"/>
  <c r="M561" i="5"/>
  <c r="R561" i="1"/>
  <c r="M583" i="5"/>
  <c r="R583" i="1"/>
  <c r="K583" i="5" s="1"/>
  <c r="M507" i="5"/>
  <c r="R507" i="1"/>
  <c r="K507" i="5" s="1"/>
  <c r="M426" i="5"/>
  <c r="R426" i="1"/>
  <c r="M516" i="5"/>
  <c r="R516" i="1"/>
  <c r="K516" i="5" s="1"/>
  <c r="M660" i="5"/>
  <c r="N660" i="5" s="1"/>
  <c r="R660" i="1"/>
  <c r="K660" i="5" s="1"/>
  <c r="M517" i="5"/>
  <c r="R517" i="1"/>
  <c r="K517" i="5" s="1"/>
  <c r="M594" i="5"/>
  <c r="R594" i="1"/>
  <c r="K594" i="5" s="1"/>
  <c r="M514" i="5"/>
  <c r="R514" i="1"/>
  <c r="K514" i="5" s="1"/>
  <c r="M481" i="5"/>
  <c r="R481" i="1"/>
  <c r="M661" i="5"/>
  <c r="N661" i="5" s="1"/>
  <c r="R661" i="1"/>
  <c r="M409" i="5"/>
  <c r="R409" i="1"/>
  <c r="K409" i="5" s="1"/>
  <c r="M440" i="5"/>
  <c r="N440" i="5" s="1"/>
  <c r="R440" i="1"/>
  <c r="M592" i="5"/>
  <c r="R592" i="1"/>
  <c r="K592" i="5" s="1"/>
  <c r="M633" i="5"/>
  <c r="R633" i="1"/>
  <c r="M387" i="5"/>
  <c r="N387" i="5" s="1"/>
  <c r="R387" i="1"/>
  <c r="K387" i="5" s="1"/>
  <c r="M471" i="5"/>
  <c r="N471" i="5" s="1"/>
  <c r="R471" i="1"/>
  <c r="K471" i="5" s="1"/>
  <c r="M445" i="5"/>
  <c r="R445" i="1"/>
  <c r="K445" i="5" s="1"/>
  <c r="M398" i="5"/>
  <c r="N398" i="5" s="1"/>
  <c r="R398" i="1"/>
  <c r="K398" i="5" s="1"/>
  <c r="M506" i="5"/>
  <c r="N506" i="5" s="1"/>
  <c r="R506" i="1"/>
  <c r="K506" i="5" s="1"/>
  <c r="M617" i="5"/>
  <c r="R617" i="1"/>
  <c r="M547" i="5"/>
  <c r="R547" i="1"/>
  <c r="K547" i="5" s="1"/>
  <c r="M402" i="5"/>
  <c r="N402" i="5" s="1"/>
  <c r="R402" i="1"/>
  <c r="K402" i="5" s="1"/>
  <c r="M501" i="5"/>
  <c r="R501" i="1"/>
  <c r="K501" i="5" s="1"/>
  <c r="M637" i="5"/>
  <c r="R637" i="1"/>
  <c r="K637" i="5" s="1"/>
  <c r="R575" i="1"/>
  <c r="K575" i="5" s="1"/>
  <c r="M598" i="5"/>
  <c r="R598" i="1"/>
  <c r="K598" i="5" s="1"/>
  <c r="M411" i="5"/>
  <c r="R411" i="1"/>
  <c r="K411" i="5" s="1"/>
  <c r="M408" i="5"/>
  <c r="R408" i="1"/>
  <c r="M510" i="5"/>
  <c r="R510" i="1"/>
  <c r="K510" i="5" s="1"/>
  <c r="M504" i="5"/>
  <c r="N504" i="5" s="1"/>
  <c r="R504" i="1"/>
  <c r="K504" i="5" s="1"/>
  <c r="M488" i="5"/>
  <c r="N488" i="5" s="1"/>
  <c r="R488" i="1"/>
  <c r="M577" i="5"/>
  <c r="N577" i="5" s="1"/>
  <c r="R577" i="1"/>
  <c r="K577" i="5" s="1"/>
  <c r="M479" i="5"/>
  <c r="R479" i="1"/>
  <c r="M651" i="5"/>
  <c r="N651" i="5" s="1"/>
  <c r="R651" i="1"/>
  <c r="K651" i="5" s="1"/>
  <c r="M439" i="5"/>
  <c r="N439" i="5" s="1"/>
  <c r="R439" i="1"/>
  <c r="K439" i="5" s="1"/>
  <c r="M613" i="5"/>
  <c r="R613" i="1"/>
  <c r="K613" i="5" s="1"/>
  <c r="M392" i="5"/>
  <c r="R392" i="1"/>
  <c r="M403" i="5"/>
  <c r="N403" i="5" s="1"/>
  <c r="R403" i="1"/>
  <c r="M638" i="5"/>
  <c r="N638" i="5" s="1"/>
  <c r="R638" i="1"/>
  <c r="M578" i="5"/>
  <c r="R578" i="1"/>
  <c r="K578" i="5" s="1"/>
  <c r="M538" i="5"/>
  <c r="N538" i="5" s="1"/>
  <c r="R538" i="1"/>
  <c r="K538" i="5" s="1"/>
  <c r="M560" i="5"/>
  <c r="N560" i="5" s="1"/>
  <c r="R560" i="1"/>
  <c r="K560" i="5" s="1"/>
  <c r="M599" i="5"/>
  <c r="R599" i="1"/>
  <c r="K599" i="5" s="1"/>
  <c r="N599" i="1"/>
  <c r="M668" i="5"/>
  <c r="N668" i="5" s="1"/>
  <c r="R668" i="1"/>
  <c r="K668" i="5" s="1"/>
  <c r="M631" i="5"/>
  <c r="R631" i="1"/>
  <c r="M657" i="5"/>
  <c r="N657" i="5" s="1"/>
  <c r="R657" i="1"/>
  <c r="M469" i="5"/>
  <c r="N469" i="5" s="1"/>
  <c r="R469" i="1"/>
  <c r="K469" i="5" s="1"/>
  <c r="M596" i="5"/>
  <c r="N596" i="5" s="1"/>
  <c r="R596" i="1"/>
  <c r="K596" i="5" s="1"/>
  <c r="M677" i="5"/>
  <c r="R677" i="1"/>
  <c r="M446" i="5"/>
  <c r="N446" i="5" s="1"/>
  <c r="R446" i="1"/>
  <c r="K446" i="5" s="1"/>
  <c r="M669" i="5"/>
  <c r="R669" i="1"/>
  <c r="K669" i="5" s="1"/>
  <c r="M614" i="5"/>
  <c r="R614" i="1"/>
  <c r="M626" i="5"/>
  <c r="R626" i="1"/>
  <c r="O597" i="5"/>
  <c r="O441" i="5"/>
  <c r="O410" i="5"/>
  <c r="P410" i="5" s="1"/>
  <c r="O388" i="5"/>
  <c r="O413" i="5"/>
  <c r="O520" i="5"/>
  <c r="O394" i="5"/>
  <c r="O397" i="5"/>
  <c r="O436" i="5"/>
  <c r="O662" i="5"/>
  <c r="O512" i="5"/>
  <c r="O401" i="5"/>
  <c r="P401" i="5" s="1"/>
  <c r="O508" i="5"/>
  <c r="M461" i="5"/>
  <c r="N461" i="5" s="1"/>
  <c r="O582" i="5"/>
  <c r="P582" i="5" s="1"/>
  <c r="M582" i="1" s="1"/>
  <c r="N582" i="1" s="1"/>
  <c r="O431" i="5"/>
  <c r="P431" i="5" s="1"/>
  <c r="O670" i="5"/>
  <c r="O451" i="5"/>
  <c r="O667" i="5"/>
  <c r="P667" i="5" s="1"/>
  <c r="M667" i="1" s="1"/>
  <c r="N667" i="1" s="1"/>
  <c r="M590" i="5"/>
  <c r="N590" i="5" s="1"/>
  <c r="M537" i="5"/>
  <c r="N537" i="5" s="1"/>
  <c r="K628" i="5"/>
  <c r="M628" i="5"/>
  <c r="N628" i="5" s="1"/>
  <c r="M499" i="5"/>
  <c r="N499" i="5" s="1"/>
  <c r="M575" i="5"/>
  <c r="N575" i="5" s="1"/>
  <c r="M69" i="5"/>
  <c r="M61" i="5"/>
  <c r="M71" i="5"/>
  <c r="M63" i="5"/>
  <c r="K602" i="5"/>
  <c r="K425" i="5"/>
  <c r="K562" i="5"/>
  <c r="K512" i="5"/>
  <c r="K525" i="5"/>
  <c r="K582" i="5"/>
  <c r="K580" i="5"/>
  <c r="K465" i="5"/>
  <c r="K447" i="5"/>
  <c r="K576" i="5"/>
  <c r="R364" i="1"/>
  <c r="R354" i="1"/>
  <c r="K354" i="5" s="1"/>
  <c r="R369" i="1"/>
  <c r="R368" i="1"/>
  <c r="R365" i="1"/>
  <c r="R375" i="1"/>
  <c r="R350" i="1"/>
  <c r="R371" i="1"/>
  <c r="R357" i="1"/>
  <c r="R370" i="1"/>
  <c r="R374" i="1"/>
  <c r="R355" i="1"/>
  <c r="R359" i="1"/>
  <c r="R356" i="1"/>
  <c r="R360" i="1"/>
  <c r="R372" i="1"/>
  <c r="R353" i="1"/>
  <c r="R367" i="1"/>
  <c r="K367" i="5" s="1"/>
  <c r="R352" i="1"/>
  <c r="R373" i="1"/>
  <c r="R366" i="1"/>
  <c r="R349" i="1"/>
  <c r="R358" i="1"/>
  <c r="R351" i="1"/>
  <c r="R348" i="1"/>
  <c r="R363" i="1"/>
  <c r="R324" i="1"/>
  <c r="R311" i="1"/>
  <c r="R330" i="1"/>
  <c r="R331" i="1"/>
  <c r="R314" i="1"/>
  <c r="M331" i="5"/>
  <c r="R337" i="1"/>
  <c r="R320" i="1"/>
  <c r="K320" i="5" s="1"/>
  <c r="R327" i="1"/>
  <c r="R335" i="1"/>
  <c r="R310" i="1"/>
  <c r="R325" i="1"/>
  <c r="R316" i="1"/>
  <c r="R321" i="1"/>
  <c r="K321" i="5" s="1"/>
  <c r="R326" i="1"/>
  <c r="R315" i="1"/>
  <c r="R333" i="1"/>
  <c r="R318" i="1"/>
  <c r="R329" i="1"/>
  <c r="R319" i="1"/>
  <c r="R322" i="1"/>
  <c r="R312" i="1"/>
  <c r="R313" i="1"/>
  <c r="R332" i="1"/>
  <c r="K332" i="5" s="1"/>
  <c r="M324" i="5"/>
  <c r="M333" i="5"/>
  <c r="M310" i="5"/>
  <c r="R336" i="1"/>
  <c r="R334" i="1"/>
  <c r="R328" i="1"/>
  <c r="R317" i="1"/>
  <c r="R272" i="1"/>
  <c r="K272" i="5" s="1"/>
  <c r="R273" i="1"/>
  <c r="R293" i="1"/>
  <c r="R299" i="1"/>
  <c r="R288" i="1"/>
  <c r="R277" i="1"/>
  <c r="R275" i="1"/>
  <c r="R274" i="1"/>
  <c r="R289" i="1"/>
  <c r="R287" i="1"/>
  <c r="R290" i="1"/>
  <c r="R278" i="1"/>
  <c r="R291" i="1"/>
  <c r="R279" i="1"/>
  <c r="R284" i="1"/>
  <c r="R298" i="1"/>
  <c r="R281" i="1"/>
  <c r="R292" i="1"/>
  <c r="M67" i="5"/>
  <c r="N67" i="5" s="1"/>
  <c r="R276" i="1"/>
  <c r="R296" i="1"/>
  <c r="R297" i="1"/>
  <c r="R280" i="1"/>
  <c r="R283" i="1"/>
  <c r="R282" i="1"/>
  <c r="R295" i="1"/>
  <c r="R294" i="1"/>
  <c r="R243" i="1"/>
  <c r="R237" i="1"/>
  <c r="R249" i="1"/>
  <c r="R241" i="1"/>
  <c r="R248" i="1"/>
  <c r="R236" i="1"/>
  <c r="R254" i="1"/>
  <c r="R238" i="1"/>
  <c r="R252" i="1"/>
  <c r="R242" i="1"/>
  <c r="R261" i="1"/>
  <c r="R234" i="1"/>
  <c r="R255" i="1"/>
  <c r="R257" i="1"/>
  <c r="R240" i="1"/>
  <c r="R244" i="1"/>
  <c r="R245" i="1"/>
  <c r="R239" i="1"/>
  <c r="R235" i="1"/>
  <c r="R259" i="1"/>
  <c r="R256" i="1"/>
  <c r="R253" i="1"/>
  <c r="R251" i="1"/>
  <c r="R258" i="1"/>
  <c r="R246" i="1"/>
  <c r="R260" i="1"/>
  <c r="R250" i="1"/>
  <c r="R207" i="1"/>
  <c r="R201" i="1"/>
  <c r="R208" i="1"/>
  <c r="R198" i="1"/>
  <c r="R211" i="1"/>
  <c r="R223" i="1"/>
  <c r="R221" i="1"/>
  <c r="R210" i="1"/>
  <c r="R214" i="1"/>
  <c r="R199" i="1"/>
  <c r="R220" i="1"/>
  <c r="R203" i="1"/>
  <c r="R213" i="1"/>
  <c r="R217" i="1"/>
  <c r="R200" i="1"/>
  <c r="R216" i="1"/>
  <c r="R204" i="1"/>
  <c r="R202" i="1"/>
  <c r="R215" i="1"/>
  <c r="R206" i="1"/>
  <c r="R219" i="1"/>
  <c r="R222" i="1"/>
  <c r="R205" i="1"/>
  <c r="R197" i="1"/>
  <c r="R196" i="1"/>
  <c r="R212" i="1"/>
  <c r="R218" i="1"/>
  <c r="R179" i="1"/>
  <c r="R163" i="1"/>
  <c r="R166" i="1"/>
  <c r="K166" i="5" s="1"/>
  <c r="R165" i="1"/>
  <c r="K165" i="5" s="1"/>
  <c r="R161" i="1"/>
  <c r="K161" i="5" s="1"/>
  <c r="R169" i="1"/>
  <c r="R176" i="1"/>
  <c r="R159" i="1"/>
  <c r="R183" i="1"/>
  <c r="R170" i="1"/>
  <c r="R178" i="1"/>
  <c r="R184" i="1"/>
  <c r="R173" i="1"/>
  <c r="R177" i="1"/>
  <c r="R182" i="1"/>
  <c r="R180" i="1"/>
  <c r="R181" i="1"/>
  <c r="R185" i="1"/>
  <c r="R174" i="1"/>
  <c r="R162" i="1"/>
  <c r="R167" i="1"/>
  <c r="R158" i="1"/>
  <c r="R168" i="1"/>
  <c r="R164" i="1"/>
  <c r="R160" i="1"/>
  <c r="K160" i="5" s="1"/>
  <c r="R175" i="1"/>
  <c r="R134" i="1"/>
  <c r="K134" i="5" s="1"/>
  <c r="R135" i="1"/>
  <c r="K135" i="5" s="1"/>
  <c r="R141" i="1"/>
  <c r="K141" i="5" s="1"/>
  <c r="R146" i="1"/>
  <c r="K146" i="5" s="1"/>
  <c r="R145" i="1"/>
  <c r="K145" i="5" s="1"/>
  <c r="R140" i="1"/>
  <c r="K140" i="5" s="1"/>
  <c r="R147" i="1"/>
  <c r="K147" i="5" s="1"/>
  <c r="R138" i="1"/>
  <c r="K138" i="5" s="1"/>
  <c r="R137" i="1"/>
  <c r="K137" i="5" s="1"/>
  <c r="R144" i="1"/>
  <c r="K144" i="5" s="1"/>
  <c r="R139" i="1"/>
  <c r="K139" i="5" s="1"/>
  <c r="R142" i="1"/>
  <c r="K142" i="5" s="1"/>
  <c r="R143" i="1"/>
  <c r="K143" i="5" s="1"/>
  <c r="R136" i="1"/>
  <c r="K136" i="5" s="1"/>
  <c r="R127" i="1"/>
  <c r="K127" i="5" s="1"/>
  <c r="R130" i="1"/>
  <c r="K130" i="5" s="1"/>
  <c r="R121" i="1"/>
  <c r="K121" i="5" s="1"/>
  <c r="R119" i="1"/>
  <c r="K119" i="5" s="1"/>
  <c r="R126" i="1"/>
  <c r="K126" i="5" s="1"/>
  <c r="R129" i="1"/>
  <c r="K129" i="5" s="1"/>
  <c r="R120" i="1"/>
  <c r="K120" i="5" s="1"/>
  <c r="R124" i="1"/>
  <c r="K124" i="5" s="1"/>
  <c r="R132" i="1"/>
  <c r="K132" i="5" s="1"/>
  <c r="R125" i="1"/>
  <c r="K125" i="5" s="1"/>
  <c r="R128" i="1"/>
  <c r="K128" i="5" s="1"/>
  <c r="R122" i="1"/>
  <c r="K122" i="5" s="1"/>
  <c r="R131" i="1"/>
  <c r="K131" i="5" s="1"/>
  <c r="R123" i="1"/>
  <c r="K123" i="5" s="1"/>
  <c r="R98" i="1"/>
  <c r="K98" i="5" s="1"/>
  <c r="R108" i="1"/>
  <c r="K108" i="5" s="1"/>
  <c r="R97" i="1"/>
  <c r="K97" i="5" s="1"/>
  <c r="R100" i="1"/>
  <c r="K100" i="5" s="1"/>
  <c r="R104" i="1"/>
  <c r="K104" i="5" s="1"/>
  <c r="R107" i="1"/>
  <c r="K107" i="5" s="1"/>
  <c r="R102" i="1"/>
  <c r="K102" i="5" s="1"/>
  <c r="R105" i="1"/>
  <c r="K105" i="5" s="1"/>
  <c r="R103" i="1"/>
  <c r="K103" i="5" s="1"/>
  <c r="R106" i="1"/>
  <c r="K106" i="5" s="1"/>
  <c r="R109" i="1"/>
  <c r="K109" i="5" s="1"/>
  <c r="R101" i="1"/>
  <c r="K101" i="5" s="1"/>
  <c r="R99" i="1"/>
  <c r="K99" i="5" s="1"/>
  <c r="R91" i="1"/>
  <c r="K91" i="5" s="1"/>
  <c r="R94" i="1"/>
  <c r="K94" i="5" s="1"/>
  <c r="R85" i="1"/>
  <c r="K85" i="5" s="1"/>
  <c r="R83" i="1"/>
  <c r="K83" i="5" s="1"/>
  <c r="R92" i="1"/>
  <c r="K92" i="5" s="1"/>
  <c r="R86" i="1"/>
  <c r="K86" i="5" s="1"/>
  <c r="R84" i="1"/>
  <c r="K84" i="5" s="1"/>
  <c r="R90" i="1"/>
  <c r="K90" i="5" s="1"/>
  <c r="R89" i="1"/>
  <c r="K89" i="5" s="1"/>
  <c r="R93" i="1"/>
  <c r="K93" i="5" s="1"/>
  <c r="R88" i="1"/>
  <c r="K88" i="5" s="1"/>
  <c r="R82" i="1"/>
  <c r="K82" i="5" s="1"/>
  <c r="R87" i="1"/>
  <c r="K87" i="5" s="1"/>
  <c r="M52" i="5"/>
  <c r="N52" i="5" s="1"/>
  <c r="R70" i="1"/>
  <c r="K70" i="5" s="1"/>
  <c r="M54" i="5"/>
  <c r="R68" i="1"/>
  <c r="K68" i="5" s="1"/>
  <c r="M59" i="5"/>
  <c r="R66" i="1"/>
  <c r="K66" i="5" s="1"/>
  <c r="R64" i="1"/>
  <c r="K64" i="5" s="1"/>
  <c r="R62" i="1"/>
  <c r="K62" i="5" s="1"/>
  <c r="R60" i="1"/>
  <c r="K60" i="5" s="1"/>
  <c r="R58" i="1"/>
  <c r="K58" i="5" s="1"/>
  <c r="M44" i="5"/>
  <c r="M50" i="5"/>
  <c r="R55" i="1"/>
  <c r="K55" i="5" s="1"/>
  <c r="M32" i="5"/>
  <c r="O32" i="5" s="1"/>
  <c r="M48" i="5"/>
  <c r="R53" i="1"/>
  <c r="K53" i="5" s="1"/>
  <c r="M46" i="5"/>
  <c r="R51" i="1"/>
  <c r="K51" i="5" s="1"/>
  <c r="R49" i="1"/>
  <c r="K49" i="5" s="1"/>
  <c r="R47" i="1"/>
  <c r="K47" i="5" s="1"/>
  <c r="R45" i="1"/>
  <c r="K45" i="5" s="1"/>
  <c r="M30" i="5"/>
  <c r="O30" i="5" s="1"/>
  <c r="R33" i="1"/>
  <c r="K33" i="5" s="1"/>
  <c r="R31" i="1"/>
  <c r="K31" i="5" s="1"/>
  <c r="R15" i="1"/>
  <c r="K15" i="5" s="1"/>
  <c r="R27" i="1"/>
  <c r="K27" i="5" s="1"/>
  <c r="R29" i="1"/>
  <c r="K29" i="5" s="1"/>
  <c r="R28" i="1"/>
  <c r="K28" i="5" s="1"/>
  <c r="R25" i="1"/>
  <c r="K25" i="5" s="1"/>
  <c r="R24" i="1"/>
  <c r="K24" i="5" s="1"/>
  <c r="R21" i="1"/>
  <c r="K21" i="5" s="1"/>
  <c r="R23" i="1"/>
  <c r="K23" i="5" s="1"/>
  <c r="M17" i="5"/>
  <c r="O17" i="5" s="1"/>
  <c r="R22" i="1"/>
  <c r="K22" i="5" s="1"/>
  <c r="M7" i="5"/>
  <c r="O7" i="5" s="1"/>
  <c r="R20" i="1"/>
  <c r="K20" i="5" s="1"/>
  <c r="R26" i="1"/>
  <c r="K26" i="5" s="1"/>
  <c r="R18" i="1"/>
  <c r="K18" i="5" s="1"/>
  <c r="M11" i="5"/>
  <c r="O11" i="5" s="1"/>
  <c r="M13" i="5"/>
  <c r="O13" i="5" s="1"/>
  <c r="R16" i="1"/>
  <c r="K16" i="5" s="1"/>
  <c r="M9" i="5"/>
  <c r="O9" i="5" s="1"/>
  <c r="R14" i="1"/>
  <c r="K14" i="5" s="1"/>
  <c r="R12" i="1"/>
  <c r="K12" i="5" s="1"/>
  <c r="R10" i="1"/>
  <c r="K10" i="5" s="1"/>
  <c r="R8" i="1"/>
  <c r="K8" i="5" s="1"/>
  <c r="R6" i="1"/>
  <c r="K6" i="5" s="1"/>
  <c r="M286" i="5"/>
  <c r="R347" i="1"/>
  <c r="R362" i="1"/>
  <c r="M157" i="5"/>
  <c r="M271" i="5"/>
  <c r="R309" i="1"/>
  <c r="M195" i="5"/>
  <c r="R233" i="1"/>
  <c r="R172" i="1"/>
  <c r="M81" i="5"/>
  <c r="R96" i="1"/>
  <c r="M5" i="5"/>
  <c r="O5" i="5" s="1"/>
  <c r="R43" i="1"/>
  <c r="M375" i="5"/>
  <c r="M86" i="5"/>
  <c r="M177" i="5"/>
  <c r="M350" i="5"/>
  <c r="M363" i="5"/>
  <c r="K63" i="5"/>
  <c r="K56" i="5"/>
  <c r="K54" i="5"/>
  <c r="K157" i="5"/>
  <c r="K44" i="5"/>
  <c r="K48" i="5"/>
  <c r="K195" i="5"/>
  <c r="K69" i="5"/>
  <c r="K7" i="5"/>
  <c r="K286" i="5"/>
  <c r="K271" i="5"/>
  <c r="O8" i="5"/>
  <c r="O25" i="5"/>
  <c r="O16" i="5"/>
  <c r="K59" i="5"/>
  <c r="K65" i="5"/>
  <c r="K61" i="5"/>
  <c r="O62" i="5"/>
  <c r="O56" i="5"/>
  <c r="O23" i="5"/>
  <c r="O43" i="5"/>
  <c r="O49" i="5"/>
  <c r="O28" i="5"/>
  <c r="O65" i="5"/>
  <c r="O45" i="5"/>
  <c r="O55" i="5"/>
  <c r="O53" i="5"/>
  <c r="O31" i="5"/>
  <c r="O64" i="5"/>
  <c r="O27" i="5"/>
  <c r="K52" i="5"/>
  <c r="K46" i="5"/>
  <c r="K67" i="5"/>
  <c r="K32" i="5"/>
  <c r="K81" i="5"/>
  <c r="K9" i="5"/>
  <c r="K30" i="5"/>
  <c r="K50" i="5"/>
  <c r="K71" i="5"/>
  <c r="K5" i="5"/>
  <c r="O10" i="5"/>
  <c r="P325" i="5"/>
  <c r="O615" i="5" l="1"/>
  <c r="O557" i="5"/>
  <c r="O427" i="5"/>
  <c r="O666" i="5"/>
  <c r="P666" i="5" s="1"/>
  <c r="M666" i="1" s="1"/>
  <c r="N666" i="1" s="1"/>
  <c r="U666" i="1" s="1"/>
  <c r="F666" i="1" s="1"/>
  <c r="O564" i="5"/>
  <c r="O616" i="5"/>
  <c r="O549" i="5"/>
  <c r="O447" i="5"/>
  <c r="P447" i="5" s="1"/>
  <c r="Q447" i="5" s="1"/>
  <c r="O586" i="5"/>
  <c r="O550" i="5"/>
  <c r="O524" i="5"/>
  <c r="P524" i="5" s="1"/>
  <c r="M524" i="1" s="1"/>
  <c r="N524" i="1" s="1"/>
  <c r="O601" i="5"/>
  <c r="O503" i="5"/>
  <c r="O443" i="5"/>
  <c r="O407" i="5"/>
  <c r="O673" i="5"/>
  <c r="O474" i="5"/>
  <c r="O658" i="5"/>
  <c r="P658" i="5" s="1"/>
  <c r="M658" i="1" s="1"/>
  <c r="N658" i="1" s="1"/>
  <c r="O525" i="5"/>
  <c r="O584" i="5"/>
  <c r="O442" i="5"/>
  <c r="O613" i="5"/>
  <c r="N613" i="5"/>
  <c r="O598" i="5"/>
  <c r="N598" i="5"/>
  <c r="O603" i="5"/>
  <c r="N603" i="5"/>
  <c r="O592" i="5"/>
  <c r="N592" i="5"/>
  <c r="O583" i="5"/>
  <c r="P583" i="5" s="1"/>
  <c r="M583" i="1" s="1"/>
  <c r="N583" i="1" s="1"/>
  <c r="U583" i="1" s="1"/>
  <c r="F583" i="1" s="1"/>
  <c r="N583" i="5"/>
  <c r="O593" i="5"/>
  <c r="N593" i="5"/>
  <c r="O578" i="5"/>
  <c r="N578" i="5"/>
  <c r="O585" i="5"/>
  <c r="N585" i="5"/>
  <c r="O588" i="5"/>
  <c r="N588" i="5"/>
  <c r="O602" i="5"/>
  <c r="N602" i="5"/>
  <c r="O587" i="5"/>
  <c r="O599" i="5"/>
  <c r="P599" i="5" s="1"/>
  <c r="M599" i="1" s="1"/>
  <c r="N599" i="5"/>
  <c r="O581" i="5"/>
  <c r="N581" i="5"/>
  <c r="O591" i="5"/>
  <c r="P591" i="5" s="1"/>
  <c r="M591" i="1" s="1"/>
  <c r="N591" i="1" s="1"/>
  <c r="U591" i="1" s="1"/>
  <c r="F591" i="1" s="1"/>
  <c r="N591" i="5"/>
  <c r="O576" i="5"/>
  <c r="N576" i="5"/>
  <c r="O600" i="5"/>
  <c r="P600" i="5" s="1"/>
  <c r="M600" i="1" s="1"/>
  <c r="N600" i="1" s="1"/>
  <c r="U600" i="1" s="1"/>
  <c r="F600" i="1" s="1"/>
  <c r="N600" i="5"/>
  <c r="O594" i="5"/>
  <c r="N594" i="5"/>
  <c r="O579" i="5"/>
  <c r="N579" i="5"/>
  <c r="O595" i="5"/>
  <c r="N595" i="5"/>
  <c r="O580" i="5"/>
  <c r="N580" i="5"/>
  <c r="O561" i="5"/>
  <c r="P561" i="5" s="1"/>
  <c r="M561" i="1" s="1"/>
  <c r="N561" i="1" s="1"/>
  <c r="U561" i="1" s="1"/>
  <c r="F561" i="1" s="1"/>
  <c r="N561" i="5"/>
  <c r="O562" i="5"/>
  <c r="P562" i="5" s="1"/>
  <c r="M562" i="1" s="1"/>
  <c r="N562" i="1" s="1"/>
  <c r="U562" i="1" s="1"/>
  <c r="F562" i="1" s="1"/>
  <c r="N562" i="5"/>
  <c r="O565" i="5"/>
  <c r="N565" i="5"/>
  <c r="O556" i="5"/>
  <c r="N556" i="5"/>
  <c r="O552" i="5"/>
  <c r="P552" i="5" s="1"/>
  <c r="M552" i="1" s="1"/>
  <c r="N552" i="1" s="1"/>
  <c r="U552" i="1" s="1"/>
  <c r="F552" i="1" s="1"/>
  <c r="N552" i="5"/>
  <c r="O546" i="5"/>
  <c r="N546" i="5"/>
  <c r="O547" i="5"/>
  <c r="N547" i="5"/>
  <c r="O548" i="5"/>
  <c r="N548" i="5"/>
  <c r="O554" i="5"/>
  <c r="N554" i="5"/>
  <c r="O545" i="5"/>
  <c r="P545" i="5" s="1"/>
  <c r="M545" i="1" s="1"/>
  <c r="N545" i="1" s="1"/>
  <c r="U545" i="1" s="1"/>
  <c r="F545" i="1" s="1"/>
  <c r="N545" i="5"/>
  <c r="O544" i="5"/>
  <c r="P544" i="5" s="1"/>
  <c r="M544" i="1" s="1"/>
  <c r="N544" i="1" s="1"/>
  <c r="U544" i="1" s="1"/>
  <c r="F544" i="1" s="1"/>
  <c r="N544" i="5"/>
  <c r="O559" i="5"/>
  <c r="N559" i="5"/>
  <c r="O542" i="5"/>
  <c r="N542" i="5"/>
  <c r="O555" i="5"/>
  <c r="N555" i="5"/>
  <c r="O558" i="5"/>
  <c r="N558" i="5"/>
  <c r="O541" i="5"/>
  <c r="N541" i="5"/>
  <c r="O553" i="5"/>
  <c r="P553" i="5" s="1"/>
  <c r="M553" i="1" s="1"/>
  <c r="N553" i="5"/>
  <c r="O424" i="5"/>
  <c r="O563" i="5"/>
  <c r="N563" i="5"/>
  <c r="O543" i="5"/>
  <c r="N543" i="5"/>
  <c r="O659" i="5"/>
  <c r="P659" i="5" s="1"/>
  <c r="M659" i="1" s="1"/>
  <c r="N659" i="1" s="1"/>
  <c r="U659" i="1" s="1"/>
  <c r="F659" i="1" s="1"/>
  <c r="O404" i="5"/>
  <c r="O509" i="5"/>
  <c r="N509" i="5"/>
  <c r="O523" i="5"/>
  <c r="P523" i="5" s="1"/>
  <c r="M523" i="1" s="1"/>
  <c r="N523" i="1" s="1"/>
  <c r="U523" i="1" s="1"/>
  <c r="F523" i="1" s="1"/>
  <c r="N523" i="5"/>
  <c r="O517" i="5"/>
  <c r="N517" i="5"/>
  <c r="O507" i="5"/>
  <c r="P507" i="5" s="1"/>
  <c r="M507" i="1" s="1"/>
  <c r="N507" i="1" s="1"/>
  <c r="U507" i="1" s="1"/>
  <c r="F507" i="1" s="1"/>
  <c r="N507" i="5"/>
  <c r="O527" i="5"/>
  <c r="N527" i="5"/>
  <c r="O522" i="5"/>
  <c r="N522" i="5"/>
  <c r="O501" i="5"/>
  <c r="N501" i="5"/>
  <c r="O514" i="5"/>
  <c r="P514" i="5" s="1"/>
  <c r="M514" i="1" s="1"/>
  <c r="N514" i="1" s="1"/>
  <c r="U514" i="1" s="1"/>
  <c r="F514" i="1" s="1"/>
  <c r="N514" i="5"/>
  <c r="O519" i="5"/>
  <c r="N519" i="5"/>
  <c r="O511" i="5"/>
  <c r="N511" i="5"/>
  <c r="O620" i="5"/>
  <c r="P620" i="5" s="1"/>
  <c r="Q620" i="5" s="1"/>
  <c r="O516" i="5"/>
  <c r="N516" i="5"/>
  <c r="O505" i="5"/>
  <c r="N505" i="5"/>
  <c r="O518" i="5"/>
  <c r="N518" i="5"/>
  <c r="O500" i="5"/>
  <c r="N500" i="5"/>
  <c r="O510" i="5"/>
  <c r="N510" i="5"/>
  <c r="O502" i="5"/>
  <c r="N502" i="5"/>
  <c r="O515" i="5"/>
  <c r="P515" i="5" s="1"/>
  <c r="M515" i="1" s="1"/>
  <c r="N515" i="1" s="1"/>
  <c r="U515" i="1" s="1"/>
  <c r="F515" i="1" s="1"/>
  <c r="N515" i="5"/>
  <c r="O526" i="5"/>
  <c r="N526" i="5"/>
  <c r="O393" i="5"/>
  <c r="P393" i="5" s="1"/>
  <c r="S393" i="1" s="1"/>
  <c r="T393" i="1" s="1"/>
  <c r="O463" i="5"/>
  <c r="O385" i="5"/>
  <c r="N385" i="5"/>
  <c r="O466" i="5"/>
  <c r="O635" i="5"/>
  <c r="O450" i="5"/>
  <c r="O467" i="5"/>
  <c r="O618" i="5"/>
  <c r="O630" i="5"/>
  <c r="O286" i="5"/>
  <c r="N286" i="5"/>
  <c r="O430" i="5"/>
  <c r="P430" i="5" s="1"/>
  <c r="M430" i="1" s="1"/>
  <c r="N430" i="1" s="1"/>
  <c r="U430" i="1" s="1"/>
  <c r="F430" i="1" s="1"/>
  <c r="O661" i="5"/>
  <c r="O473" i="5"/>
  <c r="O390" i="5"/>
  <c r="O619" i="5"/>
  <c r="O157" i="5"/>
  <c r="N157" i="5"/>
  <c r="O423" i="5"/>
  <c r="O389" i="5"/>
  <c r="O483" i="5"/>
  <c r="O86" i="5"/>
  <c r="N86" i="5"/>
  <c r="O81" i="5"/>
  <c r="N81" i="5"/>
  <c r="O654" i="5"/>
  <c r="O448" i="5"/>
  <c r="P448" i="5" s="1"/>
  <c r="M448" i="1" s="1"/>
  <c r="N448" i="1" s="1"/>
  <c r="O660" i="5"/>
  <c r="O671" i="5"/>
  <c r="O484" i="5"/>
  <c r="O653" i="5"/>
  <c r="O50" i="5"/>
  <c r="N50" i="5"/>
  <c r="O63" i="5"/>
  <c r="N63" i="5"/>
  <c r="O44" i="5"/>
  <c r="P44" i="5" s="1"/>
  <c r="N44" i="5"/>
  <c r="O54" i="5"/>
  <c r="N54" i="5"/>
  <c r="O46" i="5"/>
  <c r="P46" i="5" s="1"/>
  <c r="N46" i="5"/>
  <c r="O71" i="5"/>
  <c r="P71" i="5" s="1"/>
  <c r="N71" i="5"/>
  <c r="O396" i="5"/>
  <c r="O391" i="5"/>
  <c r="O444" i="5"/>
  <c r="O412" i="5"/>
  <c r="O476" i="5"/>
  <c r="P476" i="5" s="1"/>
  <c r="M476" i="1" s="1"/>
  <c r="N476" i="1" s="1"/>
  <c r="U476" i="1" s="1"/>
  <c r="F476" i="1" s="1"/>
  <c r="O428" i="5"/>
  <c r="O487" i="5"/>
  <c r="O470" i="5"/>
  <c r="O489" i="5"/>
  <c r="O632" i="5"/>
  <c r="O69" i="5"/>
  <c r="N69" i="5"/>
  <c r="O405" i="5"/>
  <c r="O482" i="5"/>
  <c r="O61" i="5"/>
  <c r="N61" i="5"/>
  <c r="O48" i="5"/>
  <c r="N48" i="5"/>
  <c r="O678" i="5"/>
  <c r="O406" i="5"/>
  <c r="O624" i="5"/>
  <c r="O634" i="5"/>
  <c r="O425" i="5"/>
  <c r="O59" i="5"/>
  <c r="N59" i="5"/>
  <c r="O621" i="5"/>
  <c r="P621" i="5" s="1"/>
  <c r="S621" i="1" s="1"/>
  <c r="T621" i="1" s="1"/>
  <c r="O465" i="5"/>
  <c r="O679" i="5"/>
  <c r="O617" i="5"/>
  <c r="N617" i="5"/>
  <c r="O481" i="5"/>
  <c r="N481" i="5"/>
  <c r="O426" i="5"/>
  <c r="N426" i="5"/>
  <c r="O464" i="5"/>
  <c r="N464" i="5"/>
  <c r="O449" i="5"/>
  <c r="N449" i="5"/>
  <c r="O271" i="5"/>
  <c r="N271" i="5"/>
  <c r="O310" i="5"/>
  <c r="N310" i="5"/>
  <c r="O656" i="5"/>
  <c r="O626" i="5"/>
  <c r="N626" i="5"/>
  <c r="O677" i="5"/>
  <c r="N677" i="5"/>
  <c r="O674" i="5"/>
  <c r="N674" i="5"/>
  <c r="O395" i="5"/>
  <c r="N395" i="5"/>
  <c r="O479" i="5"/>
  <c r="N479" i="5"/>
  <c r="O333" i="5"/>
  <c r="P333" i="5" s="1"/>
  <c r="N333" i="5"/>
  <c r="O402" i="5"/>
  <c r="O432" i="5"/>
  <c r="O435" i="5"/>
  <c r="O631" i="5"/>
  <c r="N631" i="5"/>
  <c r="O622" i="5"/>
  <c r="N622" i="5"/>
  <c r="O675" i="5"/>
  <c r="P675" i="5" s="1"/>
  <c r="M675" i="1" s="1"/>
  <c r="N675" i="1" s="1"/>
  <c r="U675" i="1" s="1"/>
  <c r="F675" i="1" s="1"/>
  <c r="N675" i="5"/>
  <c r="O629" i="5"/>
  <c r="P629" i="5" s="1"/>
  <c r="M629" i="1" s="1"/>
  <c r="N629" i="1" s="1"/>
  <c r="N629" i="5"/>
  <c r="O478" i="5"/>
  <c r="N478" i="5"/>
  <c r="O639" i="5"/>
  <c r="N639" i="5"/>
  <c r="O623" i="5"/>
  <c r="N623" i="5"/>
  <c r="O433" i="5"/>
  <c r="N433" i="5"/>
  <c r="O636" i="5"/>
  <c r="N636" i="5"/>
  <c r="O485" i="5"/>
  <c r="P485" i="5" s="1"/>
  <c r="M485" i="1" s="1"/>
  <c r="N485" i="1" s="1"/>
  <c r="U485" i="1" s="1"/>
  <c r="F485" i="1" s="1"/>
  <c r="N485" i="5"/>
  <c r="O363" i="5"/>
  <c r="P363" i="5" s="1"/>
  <c r="M363" i="1" s="1"/>
  <c r="N363" i="1" s="1"/>
  <c r="N363" i="5"/>
  <c r="O614" i="5"/>
  <c r="N614" i="5"/>
  <c r="O350" i="5"/>
  <c r="N350" i="5"/>
  <c r="O652" i="5"/>
  <c r="O669" i="5"/>
  <c r="N669" i="5"/>
  <c r="O408" i="5"/>
  <c r="N408" i="5"/>
  <c r="O633" i="5"/>
  <c r="N633" i="5"/>
  <c r="O655" i="5"/>
  <c r="N655" i="5"/>
  <c r="O387" i="5"/>
  <c r="O472" i="5"/>
  <c r="O625" i="5"/>
  <c r="O409" i="5"/>
  <c r="P409" i="5" s="1"/>
  <c r="Q409" i="5" s="1"/>
  <c r="N409" i="5"/>
  <c r="O177" i="5"/>
  <c r="N177" i="5"/>
  <c r="O195" i="5"/>
  <c r="N195" i="5"/>
  <c r="O331" i="5"/>
  <c r="N331" i="5"/>
  <c r="O488" i="5"/>
  <c r="O440" i="5"/>
  <c r="O640" i="5"/>
  <c r="O434" i="5"/>
  <c r="O462" i="5"/>
  <c r="O672" i="5"/>
  <c r="O429" i="5"/>
  <c r="O386" i="5"/>
  <c r="O486" i="5"/>
  <c r="P486" i="5" s="1"/>
  <c r="M486" i="1" s="1"/>
  <c r="N486" i="1" s="1"/>
  <c r="U486" i="1" s="1"/>
  <c r="F486" i="1" s="1"/>
  <c r="O480" i="5"/>
  <c r="O392" i="5"/>
  <c r="P392" i="5" s="1"/>
  <c r="S392" i="1" s="1"/>
  <c r="T392" i="1" s="1"/>
  <c r="N392" i="5"/>
  <c r="O637" i="5"/>
  <c r="P637" i="5" s="1"/>
  <c r="M637" i="1" s="1"/>
  <c r="N637" i="1" s="1"/>
  <c r="U637" i="1" s="1"/>
  <c r="F637" i="1" s="1"/>
  <c r="N637" i="5"/>
  <c r="O324" i="5"/>
  <c r="P324" i="5" s="1"/>
  <c r="S324" i="1" s="1"/>
  <c r="N324" i="5"/>
  <c r="O375" i="5"/>
  <c r="N375" i="5"/>
  <c r="O641" i="5"/>
  <c r="O477" i="5"/>
  <c r="P477" i="5" s="1"/>
  <c r="M477" i="1" s="1"/>
  <c r="N477" i="1" s="1"/>
  <c r="O676" i="5"/>
  <c r="P676" i="5" s="1"/>
  <c r="M676" i="1" s="1"/>
  <c r="N676" i="1" s="1"/>
  <c r="U676" i="1" s="1"/>
  <c r="F676" i="1" s="1"/>
  <c r="O663" i="5"/>
  <c r="O400" i="5"/>
  <c r="P400" i="5" s="1"/>
  <c r="M400" i="1" s="1"/>
  <c r="N400" i="1" s="1"/>
  <c r="U400" i="1" s="1"/>
  <c r="F400" i="1" s="1"/>
  <c r="O411" i="5"/>
  <c r="N411" i="5"/>
  <c r="O445" i="5"/>
  <c r="N445" i="5"/>
  <c r="O438" i="5"/>
  <c r="P438" i="5" s="1"/>
  <c r="M438" i="1" s="1"/>
  <c r="N438" i="1" s="1"/>
  <c r="U438" i="1" s="1"/>
  <c r="F438" i="1" s="1"/>
  <c r="N438" i="5"/>
  <c r="O664" i="5"/>
  <c r="N664" i="5"/>
  <c r="O468" i="5"/>
  <c r="P468" i="5" s="1"/>
  <c r="S468" i="1" s="1"/>
  <c r="T468" i="1" s="1"/>
  <c r="N468" i="5"/>
  <c r="O539" i="5"/>
  <c r="O403" i="5"/>
  <c r="U524" i="1"/>
  <c r="F524" i="1" s="1"/>
  <c r="U553" i="1"/>
  <c r="F553" i="1" s="1"/>
  <c r="U599" i="1"/>
  <c r="F599" i="1" s="1"/>
  <c r="U582" i="1"/>
  <c r="F582" i="1" s="1"/>
  <c r="U667" i="1"/>
  <c r="F667" i="1" s="1"/>
  <c r="O668" i="5"/>
  <c r="O560" i="5"/>
  <c r="O439" i="5"/>
  <c r="P439" i="5" s="1"/>
  <c r="S439" i="1" s="1"/>
  <c r="T439" i="1" s="1"/>
  <c r="O577" i="5"/>
  <c r="O471" i="5"/>
  <c r="O638" i="5"/>
  <c r="P638" i="5" s="1"/>
  <c r="M638" i="1" s="1"/>
  <c r="N638" i="1" s="1"/>
  <c r="O651" i="5"/>
  <c r="O398" i="5"/>
  <c r="O538" i="5"/>
  <c r="O596" i="5"/>
  <c r="O469" i="5"/>
  <c r="P469" i="5" s="1"/>
  <c r="M469" i="1" s="1"/>
  <c r="N469" i="1" s="1"/>
  <c r="O521" i="5"/>
  <c r="O446" i="5"/>
  <c r="K370" i="5"/>
  <c r="K677" i="5"/>
  <c r="K403" i="5"/>
  <c r="K633" i="5"/>
  <c r="K322" i="5"/>
  <c r="K315" i="5"/>
  <c r="K392" i="5"/>
  <c r="O506" i="5"/>
  <c r="P506" i="5" s="1"/>
  <c r="K657" i="5"/>
  <c r="K617" i="5"/>
  <c r="O657" i="5"/>
  <c r="O504" i="5"/>
  <c r="O540" i="5"/>
  <c r="K257" i="5"/>
  <c r="K626" i="5"/>
  <c r="K640" i="5"/>
  <c r="K396" i="5"/>
  <c r="O917" i="5"/>
  <c r="S431" i="1"/>
  <c r="T431" i="1" s="1"/>
  <c r="M431" i="1"/>
  <c r="N431" i="1" s="1"/>
  <c r="M410" i="1"/>
  <c r="N410" i="1" s="1"/>
  <c r="S410" i="1"/>
  <c r="T410" i="1" s="1"/>
  <c r="S667" i="1"/>
  <c r="T667" i="1" s="1"/>
  <c r="K254" i="5"/>
  <c r="K638" i="5"/>
  <c r="K661" i="5"/>
  <c r="K561" i="5"/>
  <c r="K623" i="5"/>
  <c r="S582" i="1"/>
  <c r="T582" i="1" s="1"/>
  <c r="O918" i="5"/>
  <c r="O841" i="5"/>
  <c r="K631" i="5"/>
  <c r="S666" i="1"/>
  <c r="T666" i="1" s="1"/>
  <c r="K614" i="5"/>
  <c r="M401" i="1"/>
  <c r="N401" i="1" s="1"/>
  <c r="S401" i="1"/>
  <c r="T401" i="1" s="1"/>
  <c r="K841" i="5"/>
  <c r="Q667" i="5"/>
  <c r="K327" i="5"/>
  <c r="K251" i="5"/>
  <c r="K281" i="5"/>
  <c r="K372" i="5"/>
  <c r="K328" i="5"/>
  <c r="K479" i="5"/>
  <c r="K481" i="5"/>
  <c r="K389" i="5"/>
  <c r="K432" i="5"/>
  <c r="K435" i="5"/>
  <c r="K474" i="5"/>
  <c r="K388" i="5"/>
  <c r="O575" i="5"/>
  <c r="O590" i="5"/>
  <c r="P590" i="5" s="1"/>
  <c r="O461" i="5"/>
  <c r="K433" i="5"/>
  <c r="K483" i="5"/>
  <c r="K482" i="5"/>
  <c r="K489" i="5"/>
  <c r="K410" i="5"/>
  <c r="Q410" i="5" s="1"/>
  <c r="Q401" i="5"/>
  <c r="K488" i="5"/>
  <c r="K478" i="5"/>
  <c r="K406" i="5"/>
  <c r="K468" i="5"/>
  <c r="K487" i="5"/>
  <c r="K451" i="5"/>
  <c r="K484" i="5"/>
  <c r="K441" i="5"/>
  <c r="O499" i="5"/>
  <c r="O537" i="5"/>
  <c r="K467" i="5"/>
  <c r="K434" i="5"/>
  <c r="K470" i="5"/>
  <c r="K436" i="5"/>
  <c r="K450" i="5"/>
  <c r="K424" i="5"/>
  <c r="K431" i="5"/>
  <c r="Q431" i="5" s="1"/>
  <c r="K207" i="5"/>
  <c r="K408" i="5"/>
  <c r="K440" i="5"/>
  <c r="K462" i="5"/>
  <c r="K391" i="5"/>
  <c r="K395" i="5"/>
  <c r="K413" i="5"/>
  <c r="Q582" i="5"/>
  <c r="K259" i="5"/>
  <c r="K280" i="5"/>
  <c r="K169" i="5"/>
  <c r="K215" i="5"/>
  <c r="K472" i="5"/>
  <c r="K443" i="5"/>
  <c r="K486" i="5"/>
  <c r="O628" i="5"/>
  <c r="P628" i="5" s="1"/>
  <c r="K426" i="5"/>
  <c r="K473" i="5"/>
  <c r="K350" i="5"/>
  <c r="K374" i="5"/>
  <c r="K356" i="5"/>
  <c r="K375" i="5"/>
  <c r="K325" i="5"/>
  <c r="Q325" i="5" s="1"/>
  <c r="K318" i="5"/>
  <c r="K312" i="5"/>
  <c r="K316" i="5"/>
  <c r="K235" i="5"/>
  <c r="K250" i="5"/>
  <c r="K261" i="5"/>
  <c r="K277" i="5"/>
  <c r="K314" i="5"/>
  <c r="K297" i="5"/>
  <c r="O67" i="5"/>
  <c r="K329" i="5"/>
  <c r="K276" i="5"/>
  <c r="K243" i="5"/>
  <c r="K330" i="5"/>
  <c r="K365" i="5"/>
  <c r="K279" i="5"/>
  <c r="K360" i="5"/>
  <c r="K216" i="5"/>
  <c r="K246" i="5"/>
  <c r="K248" i="5"/>
  <c r="K236" i="5"/>
  <c r="K255" i="5"/>
  <c r="K353" i="5"/>
  <c r="K249" i="5"/>
  <c r="K208" i="5"/>
  <c r="K348" i="5"/>
  <c r="K368" i="5"/>
  <c r="K355" i="5"/>
  <c r="K170" i="5"/>
  <c r="K293" i="5"/>
  <c r="K373" i="5"/>
  <c r="K258" i="5"/>
  <c r="K311" i="5"/>
  <c r="K213" i="5"/>
  <c r="K238" i="5"/>
  <c r="K273" i="5"/>
  <c r="K206" i="5"/>
  <c r="K244" i="5"/>
  <c r="K292" i="5"/>
  <c r="K352" i="5"/>
  <c r="K199" i="5"/>
  <c r="K175" i="5"/>
  <c r="O52" i="5"/>
  <c r="K358" i="5"/>
  <c r="K366" i="5"/>
  <c r="K222" i="5"/>
  <c r="K294" i="5"/>
  <c r="K310" i="5"/>
  <c r="K364" i="5"/>
  <c r="K214" i="5"/>
  <c r="K217" i="5"/>
  <c r="K223" i="5"/>
  <c r="K299" i="5"/>
  <c r="K291" i="5"/>
  <c r="K319" i="5"/>
  <c r="K351" i="5"/>
  <c r="K331" i="5"/>
  <c r="K287" i="5"/>
  <c r="K179" i="5"/>
  <c r="K174" i="5"/>
  <c r="K184" i="5"/>
  <c r="K196" i="5"/>
  <c r="K204" i="5"/>
  <c r="K241" i="5"/>
  <c r="K295" i="5"/>
  <c r="K324" i="5"/>
  <c r="K183" i="5"/>
  <c r="K239" i="5"/>
  <c r="K296" i="5"/>
  <c r="K203" i="5"/>
  <c r="K181" i="5"/>
  <c r="K201" i="5"/>
  <c r="K283" i="5"/>
  <c r="K162" i="5"/>
  <c r="K205" i="5"/>
  <c r="K317" i="5"/>
  <c r="K260" i="5"/>
  <c r="K359" i="5"/>
  <c r="K349" i="5"/>
  <c r="K298" i="5"/>
  <c r="K284" i="5"/>
  <c r="K337" i="5"/>
  <c r="K278" i="5"/>
  <c r="K158" i="5"/>
  <c r="K245" i="5"/>
  <c r="K178" i="5"/>
  <c r="K197" i="5"/>
  <c r="K210" i="5"/>
  <c r="K326" i="5"/>
  <c r="K200" i="5"/>
  <c r="K252" i="5"/>
  <c r="K369" i="5"/>
  <c r="K290" i="5"/>
  <c r="K275" i="5"/>
  <c r="K335" i="5"/>
  <c r="K333" i="5"/>
  <c r="K357" i="5"/>
  <c r="K371" i="5"/>
  <c r="K234" i="5"/>
  <c r="K173" i="5"/>
  <c r="K237" i="5"/>
  <c r="K242" i="5"/>
  <c r="K240" i="5"/>
  <c r="K198" i="5"/>
  <c r="K219" i="5"/>
  <c r="K177" i="5"/>
  <c r="K167" i="5"/>
  <c r="K274" i="5"/>
  <c r="K313" i="5"/>
  <c r="K221" i="5"/>
  <c r="R454" i="1"/>
  <c r="K363" i="5"/>
  <c r="K334" i="5"/>
  <c r="K220" i="5"/>
  <c r="K218" i="5"/>
  <c r="K336" i="5"/>
  <c r="K164" i="5"/>
  <c r="K163" i="5"/>
  <c r="K211" i="5"/>
  <c r="K253" i="5"/>
  <c r="K289" i="5"/>
  <c r="K159" i="5"/>
  <c r="K282" i="5"/>
  <c r="K185" i="5"/>
  <c r="K288" i="5"/>
  <c r="K212" i="5"/>
  <c r="K168" i="5"/>
  <c r="K256" i="5"/>
  <c r="K182" i="5"/>
  <c r="K180" i="5"/>
  <c r="K202" i="5"/>
  <c r="K176" i="5"/>
  <c r="K347" i="5"/>
  <c r="R36" i="1"/>
  <c r="R74" i="1" s="1"/>
  <c r="R112" i="1" s="1"/>
  <c r="R150" i="1" s="1"/>
  <c r="R188" i="1" s="1"/>
  <c r="R226" i="1" s="1"/>
  <c r="R264" i="1" s="1"/>
  <c r="R302" i="1" s="1"/>
  <c r="R340" i="1" s="1"/>
  <c r="R378" i="1" s="1"/>
  <c r="R492" i="1"/>
  <c r="K362" i="5"/>
  <c r="K309" i="5"/>
  <c r="K172" i="5"/>
  <c r="K233" i="5"/>
  <c r="K43" i="5"/>
  <c r="K96" i="5"/>
  <c r="M325" i="1"/>
  <c r="N325" i="1" s="1"/>
  <c r="S325" i="1"/>
  <c r="R568" i="1"/>
  <c r="R530" i="1"/>
  <c r="P287" i="5"/>
  <c r="P295" i="5"/>
  <c r="P203" i="5"/>
  <c r="P354" i="5"/>
  <c r="P334" i="5"/>
  <c r="P371" i="5"/>
  <c r="P258" i="5"/>
  <c r="P372" i="5"/>
  <c r="P355" i="5"/>
  <c r="P316" i="5"/>
  <c r="P317" i="5"/>
  <c r="P278" i="5"/>
  <c r="P296" i="5"/>
  <c r="P279" i="5"/>
  <c r="P184" i="5"/>
  <c r="P257" i="5"/>
  <c r="P146" i="5"/>
  <c r="P131" i="5"/>
  <c r="P169" i="5"/>
  <c r="P13" i="5"/>
  <c r="P249" i="5"/>
  <c r="P248" i="5"/>
  <c r="P240" i="5"/>
  <c r="P241" i="5"/>
  <c r="P219" i="5"/>
  <c r="P211" i="5"/>
  <c r="P170" i="5"/>
  <c r="P202" i="5"/>
  <c r="P210" i="5"/>
  <c r="P147" i="5"/>
  <c r="P220" i="5"/>
  <c r="P185" i="5"/>
  <c r="P132" i="5"/>
  <c r="P30" i="5"/>
  <c r="P29" i="5"/>
  <c r="P20" i="5"/>
  <c r="P21" i="5"/>
  <c r="P109" i="5"/>
  <c r="P108" i="5"/>
  <c r="P70" i="5"/>
  <c r="P94" i="5"/>
  <c r="P93" i="5"/>
  <c r="P12" i="5"/>
  <c r="P45" i="5"/>
  <c r="P49" i="5"/>
  <c r="Q666" i="5" l="1"/>
  <c r="S561" i="1"/>
  <c r="T561" i="1" s="1"/>
  <c r="M447" i="1"/>
  <c r="N447" i="1" s="1"/>
  <c r="U447" i="1" s="1"/>
  <c r="F447" i="1" s="1"/>
  <c r="S447" i="1"/>
  <c r="T447" i="1" s="1"/>
  <c r="Q524" i="5"/>
  <c r="S524" i="1"/>
  <c r="T524" i="1" s="1"/>
  <c r="Q659" i="5"/>
  <c r="Q561" i="5"/>
  <c r="S600" i="1"/>
  <c r="T600" i="1" s="1"/>
  <c r="S583" i="1"/>
  <c r="T583" i="1" s="1"/>
  <c r="Q583" i="5"/>
  <c r="Q591" i="5"/>
  <c r="S562" i="1"/>
  <c r="T562" i="1" s="1"/>
  <c r="Q544" i="5"/>
  <c r="Q658" i="5"/>
  <c r="Q562" i="5"/>
  <c r="S658" i="1"/>
  <c r="T658" i="1" s="1"/>
  <c r="S544" i="1"/>
  <c r="T544" i="1" s="1"/>
  <c r="Q515" i="5"/>
  <c r="S430" i="1"/>
  <c r="T430" i="1" s="1"/>
  <c r="Q514" i="5"/>
  <c r="Q507" i="5"/>
  <c r="Q545" i="5"/>
  <c r="S545" i="1"/>
  <c r="T545" i="1" s="1"/>
  <c r="Q523" i="5"/>
  <c r="S552" i="1"/>
  <c r="T552" i="1" s="1"/>
  <c r="S514" i="1"/>
  <c r="T514" i="1" s="1"/>
  <c r="S553" i="1"/>
  <c r="T553" i="1" s="1"/>
  <c r="Q599" i="5"/>
  <c r="Q553" i="5"/>
  <c r="Q393" i="5"/>
  <c r="S599" i="1"/>
  <c r="T599" i="1" s="1"/>
  <c r="M393" i="1"/>
  <c r="N393" i="1" s="1"/>
  <c r="U393" i="1" s="1"/>
  <c r="F393" i="1" s="1"/>
  <c r="Q552" i="5"/>
  <c r="Q600" i="5"/>
  <c r="S523" i="1"/>
  <c r="T523" i="1" s="1"/>
  <c r="S591" i="1"/>
  <c r="T591" i="1" s="1"/>
  <c r="S515" i="1"/>
  <c r="T515" i="1" s="1"/>
  <c r="Q590" i="5"/>
  <c r="M590" i="1"/>
  <c r="N590" i="1" s="1"/>
  <c r="U590" i="1" s="1"/>
  <c r="F590" i="1" s="1"/>
  <c r="S659" i="1"/>
  <c r="T659" i="1" s="1"/>
  <c r="M620" i="1"/>
  <c r="N620" i="1" s="1"/>
  <c r="U620" i="1" s="1"/>
  <c r="F620" i="1" s="1"/>
  <c r="S620" i="1"/>
  <c r="T620" i="1" s="1"/>
  <c r="S507" i="1"/>
  <c r="T507" i="1" s="1"/>
  <c r="S506" i="1"/>
  <c r="T506" i="1" s="1"/>
  <c r="M506" i="1"/>
  <c r="N506" i="1" s="1"/>
  <c r="U506" i="1" s="1"/>
  <c r="F506" i="1" s="1"/>
  <c r="M468" i="1"/>
  <c r="N468" i="1" s="1"/>
  <c r="U468" i="1" s="1"/>
  <c r="F468" i="1" s="1"/>
  <c r="M409" i="1"/>
  <c r="N409" i="1" s="1"/>
  <c r="U409" i="1" s="1"/>
  <c r="F409" i="1" s="1"/>
  <c r="Q676" i="5"/>
  <c r="Q430" i="5"/>
  <c r="Q485" i="5"/>
  <c r="Q448" i="5"/>
  <c r="S675" i="1"/>
  <c r="T675" i="1" s="1"/>
  <c r="Q476" i="5"/>
  <c r="S476" i="1"/>
  <c r="T476" i="1" s="1"/>
  <c r="Q324" i="5"/>
  <c r="S676" i="1"/>
  <c r="T676" i="1" s="1"/>
  <c r="M324" i="1"/>
  <c r="N324" i="1" s="1"/>
  <c r="U324" i="1" s="1"/>
  <c r="F324" i="1" s="1"/>
  <c r="Q637" i="5"/>
  <c r="Q675" i="5"/>
  <c r="S363" i="1"/>
  <c r="T363" i="1" s="1"/>
  <c r="Q400" i="5"/>
  <c r="S448" i="1"/>
  <c r="T448" i="1" s="1"/>
  <c r="Q363" i="5"/>
  <c r="S400" i="1"/>
  <c r="T400" i="1" s="1"/>
  <c r="S485" i="1"/>
  <c r="T485" i="1" s="1"/>
  <c r="S637" i="1"/>
  <c r="T637" i="1" s="1"/>
  <c r="M621" i="1"/>
  <c r="N621" i="1" s="1"/>
  <c r="U621" i="1" s="1"/>
  <c r="F621" i="1" s="1"/>
  <c r="S409" i="1"/>
  <c r="T409" i="1" s="1"/>
  <c r="S629" i="1"/>
  <c r="T629" i="1" s="1"/>
  <c r="S438" i="1"/>
  <c r="T438" i="1" s="1"/>
  <c r="S486" i="1"/>
  <c r="T486" i="1" s="1"/>
  <c r="M392" i="1"/>
  <c r="N392" i="1" s="1"/>
  <c r="U392" i="1" s="1"/>
  <c r="F392" i="1" s="1"/>
  <c r="Q468" i="5"/>
  <c r="Q629" i="5"/>
  <c r="Q621" i="5"/>
  <c r="Q477" i="5"/>
  <c r="Q486" i="5"/>
  <c r="Q438" i="5"/>
  <c r="S477" i="1"/>
  <c r="T477" i="1" s="1"/>
  <c r="Q392" i="5"/>
  <c r="Q638" i="5"/>
  <c r="M439" i="1"/>
  <c r="N439" i="1" s="1"/>
  <c r="S638" i="1"/>
  <c r="T638" i="1" s="1"/>
  <c r="Q439" i="5"/>
  <c r="Q469" i="5"/>
  <c r="U448" i="1"/>
  <c r="F448" i="1" s="1"/>
  <c r="U469" i="1"/>
  <c r="F469" i="1" s="1"/>
  <c r="U658" i="1"/>
  <c r="F658" i="1" s="1"/>
  <c r="U363" i="1"/>
  <c r="F363" i="1" s="1"/>
  <c r="U401" i="1"/>
  <c r="F401" i="1" s="1"/>
  <c r="U638" i="1"/>
  <c r="F638" i="1" s="1"/>
  <c r="U477" i="1"/>
  <c r="F477" i="1" s="1"/>
  <c r="U431" i="1"/>
  <c r="F431" i="1" s="1"/>
  <c r="U410" i="1"/>
  <c r="F410" i="1" s="1"/>
  <c r="U325" i="1"/>
  <c r="F325" i="1" s="1"/>
  <c r="U629" i="1"/>
  <c r="F629" i="1" s="1"/>
  <c r="S469" i="1"/>
  <c r="T469" i="1" s="1"/>
  <c r="Q506" i="5"/>
  <c r="S590" i="1"/>
  <c r="T590" i="1" s="1"/>
  <c r="Q628" i="5"/>
  <c r="M628" i="1"/>
  <c r="N628" i="1" s="1"/>
  <c r="S628" i="1"/>
  <c r="T628" i="1" s="1"/>
  <c r="Q621" i="1"/>
  <c r="P286" i="5"/>
  <c r="Q286" i="5" s="1"/>
  <c r="P362" i="5"/>
  <c r="S371" i="1"/>
  <c r="M371" i="1"/>
  <c r="N371" i="1" s="1"/>
  <c r="S372" i="1"/>
  <c r="M372" i="1"/>
  <c r="N372" i="1" s="1"/>
  <c r="M355" i="1"/>
  <c r="N355" i="1" s="1"/>
  <c r="S355" i="1"/>
  <c r="M354" i="1"/>
  <c r="N354" i="1" s="1"/>
  <c r="S354" i="1"/>
  <c r="S333" i="1"/>
  <c r="M333" i="1"/>
  <c r="N333" i="1" s="1"/>
  <c r="Q324" i="1"/>
  <c r="T324" i="1"/>
  <c r="S334" i="1"/>
  <c r="M334" i="1"/>
  <c r="N334" i="1" s="1"/>
  <c r="T325" i="1"/>
  <c r="Q325" i="1"/>
  <c r="M317" i="1"/>
  <c r="N317" i="1" s="1"/>
  <c r="S317" i="1"/>
  <c r="M316" i="1"/>
  <c r="N316" i="1" s="1"/>
  <c r="S316" i="1"/>
  <c r="M295" i="1"/>
  <c r="N295" i="1" s="1"/>
  <c r="S295" i="1"/>
  <c r="S296" i="1"/>
  <c r="M296" i="1"/>
  <c r="N296" i="1" s="1"/>
  <c r="Q287" i="5"/>
  <c r="M287" i="1"/>
  <c r="N287" i="1" s="1"/>
  <c r="S287" i="1"/>
  <c r="M278" i="1"/>
  <c r="N278" i="1" s="1"/>
  <c r="S278" i="1"/>
  <c r="M279" i="1"/>
  <c r="N279" i="1" s="1"/>
  <c r="S279" i="1"/>
  <c r="S249" i="1"/>
  <c r="M249" i="1"/>
  <c r="N249" i="1" s="1"/>
  <c r="S257" i="1"/>
  <c r="M257" i="1"/>
  <c r="N257" i="1" s="1"/>
  <c r="S258" i="1"/>
  <c r="M258" i="1"/>
  <c r="N258" i="1" s="1"/>
  <c r="M248" i="1"/>
  <c r="N248" i="1" s="1"/>
  <c r="S248" i="1"/>
  <c r="M240" i="1"/>
  <c r="N240" i="1" s="1"/>
  <c r="S240" i="1"/>
  <c r="S241" i="1"/>
  <c r="M241" i="1"/>
  <c r="N241" i="1" s="1"/>
  <c r="S210" i="1"/>
  <c r="M210" i="1"/>
  <c r="N210" i="1" s="1"/>
  <c r="M219" i="1"/>
  <c r="N219" i="1" s="1"/>
  <c r="S219" i="1"/>
  <c r="M211" i="1"/>
  <c r="N211" i="1" s="1"/>
  <c r="S211" i="1"/>
  <c r="S220" i="1"/>
  <c r="M220" i="1"/>
  <c r="N220" i="1" s="1"/>
  <c r="M202" i="1"/>
  <c r="N202" i="1" s="1"/>
  <c r="S202" i="1"/>
  <c r="M203" i="1"/>
  <c r="N203" i="1" s="1"/>
  <c r="S203" i="1"/>
  <c r="M185" i="1"/>
  <c r="N185" i="1" s="1"/>
  <c r="S185" i="1"/>
  <c r="S184" i="1"/>
  <c r="M184" i="1"/>
  <c r="N184" i="1" s="1"/>
  <c r="M170" i="1"/>
  <c r="N170" i="1" s="1"/>
  <c r="S170" i="1"/>
  <c r="S169" i="1"/>
  <c r="M169" i="1"/>
  <c r="N169" i="1" s="1"/>
  <c r="M147" i="1"/>
  <c r="N147" i="1" s="1"/>
  <c r="S147" i="1"/>
  <c r="M146" i="1"/>
  <c r="N146" i="1" s="1"/>
  <c r="S146" i="1"/>
  <c r="S131" i="1"/>
  <c r="M131" i="1"/>
  <c r="N131" i="1" s="1"/>
  <c r="S132" i="1"/>
  <c r="M132" i="1"/>
  <c r="N132" i="1" s="1"/>
  <c r="M108" i="1"/>
  <c r="N108" i="1" s="1"/>
  <c r="S108" i="1"/>
  <c r="S109" i="1"/>
  <c r="M109" i="1"/>
  <c r="N109" i="1" s="1"/>
  <c r="S93" i="1"/>
  <c r="M93" i="1"/>
  <c r="N93" i="1" s="1"/>
  <c r="M94" i="1"/>
  <c r="N94" i="1" s="1"/>
  <c r="S94" i="1"/>
  <c r="S70" i="1"/>
  <c r="M70" i="1"/>
  <c r="N70" i="1" s="1"/>
  <c r="S71" i="1"/>
  <c r="M71" i="1"/>
  <c r="N71" i="1" s="1"/>
  <c r="M46" i="1"/>
  <c r="N46" i="1" s="1"/>
  <c r="S46" i="1"/>
  <c r="S44" i="1"/>
  <c r="M44" i="1"/>
  <c r="N44" i="1" s="1"/>
  <c r="S49" i="1"/>
  <c r="M49" i="1"/>
  <c r="N49" i="1" s="1"/>
  <c r="S45" i="1"/>
  <c r="M45" i="1"/>
  <c r="N45" i="1" s="1"/>
  <c r="M21" i="1"/>
  <c r="N21" i="1" s="1"/>
  <c r="S21" i="1"/>
  <c r="M20" i="1"/>
  <c r="N20" i="1" s="1"/>
  <c r="S20" i="1"/>
  <c r="S29" i="1"/>
  <c r="M29" i="1"/>
  <c r="N29" i="1" s="1"/>
  <c r="S30" i="1"/>
  <c r="M30" i="1"/>
  <c r="N30" i="1" s="1"/>
  <c r="M13" i="1"/>
  <c r="N13" i="1" s="1"/>
  <c r="S13" i="1"/>
  <c r="M12" i="1"/>
  <c r="N12" i="1" s="1"/>
  <c r="S12" i="1"/>
  <c r="Q184" i="5"/>
  <c r="Q296" i="5"/>
  <c r="Q316" i="5"/>
  <c r="Q372" i="5"/>
  <c r="Q354" i="5"/>
  <c r="Q355" i="5"/>
  <c r="Q334" i="5"/>
  <c r="Q13" i="5"/>
  <c r="Q146" i="5"/>
  <c r="Q279" i="5"/>
  <c r="Q278" i="5"/>
  <c r="Q295" i="5"/>
  <c r="Q317" i="5"/>
  <c r="Q258" i="5"/>
  <c r="Q203" i="5"/>
  <c r="Q371" i="5"/>
  <c r="Q333" i="5"/>
  <c r="Q131" i="5"/>
  <c r="Q257" i="5"/>
  <c r="Q249" i="5"/>
  <c r="Q169" i="5"/>
  <c r="Q108" i="5"/>
  <c r="Q109" i="5"/>
  <c r="Q248" i="5"/>
  <c r="Q170" i="5"/>
  <c r="Q147" i="5"/>
  <c r="Q240" i="5"/>
  <c r="Q220" i="5"/>
  <c r="Q241" i="5"/>
  <c r="Q210" i="5"/>
  <c r="Q185" i="5"/>
  <c r="Q219" i="5"/>
  <c r="Q202" i="5"/>
  <c r="Q211" i="5"/>
  <c r="Q132" i="5"/>
  <c r="Q29" i="5"/>
  <c r="Q45" i="5"/>
  <c r="Q30" i="5"/>
  <c r="Q20" i="5"/>
  <c r="Q21" i="5"/>
  <c r="Q46" i="5"/>
  <c r="Q12" i="5"/>
  <c r="Q94" i="5"/>
  <c r="Q93" i="5"/>
  <c r="Q70" i="5"/>
  <c r="Q71" i="5"/>
  <c r="Q44" i="5"/>
  <c r="Q49" i="5"/>
  <c r="AA5" i="5"/>
  <c r="Q447" i="1" l="1"/>
  <c r="Q553" i="1"/>
  <c r="Q659" i="1"/>
  <c r="Q363" i="1"/>
  <c r="S362" i="1"/>
  <c r="Q362" i="1" s="1"/>
  <c r="M362" i="1"/>
  <c r="N362" i="1" s="1"/>
  <c r="U362" i="1" s="1"/>
  <c r="F362" i="1" s="1"/>
  <c r="Q448" i="1"/>
  <c r="M286" i="1"/>
  <c r="N286" i="1" s="1"/>
  <c r="U286" i="1" s="1"/>
  <c r="F286" i="1" s="1"/>
  <c r="Q476" i="1"/>
  <c r="Q676" i="1"/>
  <c r="U439" i="1"/>
  <c r="F439" i="1" s="1"/>
  <c r="U45" i="1"/>
  <c r="F45" i="1" s="1"/>
  <c r="U46" i="1"/>
  <c r="F46" i="1" s="1"/>
  <c r="U219" i="1"/>
  <c r="F219" i="1" s="1"/>
  <c r="U211" i="1"/>
  <c r="F211" i="1" s="1"/>
  <c r="U202" i="1"/>
  <c r="F202" i="1" s="1"/>
  <c r="U210" i="1"/>
  <c r="F210" i="1" s="1"/>
  <c r="U248" i="1"/>
  <c r="F248" i="1" s="1"/>
  <c r="U279" i="1"/>
  <c r="F279" i="1" s="1"/>
  <c r="U296" i="1"/>
  <c r="F296" i="1" s="1"/>
  <c r="U355" i="1"/>
  <c r="F355" i="1" s="1"/>
  <c r="U49" i="1"/>
  <c r="F49" i="1" s="1"/>
  <c r="U94" i="1"/>
  <c r="F94" i="1" s="1"/>
  <c r="U184" i="1"/>
  <c r="F184" i="1" s="1"/>
  <c r="U258" i="1"/>
  <c r="F258" i="1" s="1"/>
  <c r="U316" i="1"/>
  <c r="F316" i="1" s="1"/>
  <c r="U372" i="1"/>
  <c r="F372" i="1" s="1"/>
  <c r="U249" i="1"/>
  <c r="F249" i="1" s="1"/>
  <c r="U170" i="1"/>
  <c r="F170" i="1" s="1"/>
  <c r="U287" i="1"/>
  <c r="F287" i="1" s="1"/>
  <c r="U334" i="1"/>
  <c r="F334" i="1" s="1"/>
  <c r="U169" i="1"/>
  <c r="F169" i="1" s="1"/>
  <c r="U220" i="1"/>
  <c r="F220" i="1" s="1"/>
  <c r="U241" i="1"/>
  <c r="F241" i="1" s="1"/>
  <c r="U333" i="1"/>
  <c r="F333" i="1" s="1"/>
  <c r="U628" i="1"/>
  <c r="F628" i="1" s="1"/>
  <c r="U44" i="1"/>
  <c r="F44" i="1" s="1"/>
  <c r="U71" i="1"/>
  <c r="F71" i="1" s="1"/>
  <c r="U93" i="1"/>
  <c r="F93" i="1" s="1"/>
  <c r="U109" i="1"/>
  <c r="F109" i="1" s="1"/>
  <c r="U257" i="1"/>
  <c r="F257" i="1" s="1"/>
  <c r="U278" i="1"/>
  <c r="F278" i="1" s="1"/>
  <c r="U317" i="1"/>
  <c r="F317" i="1" s="1"/>
  <c r="U108" i="1"/>
  <c r="F108" i="1" s="1"/>
  <c r="U132" i="1"/>
  <c r="F132" i="1" s="1"/>
  <c r="U131" i="1"/>
  <c r="F131" i="1" s="1"/>
  <c r="U146" i="1"/>
  <c r="F146" i="1" s="1"/>
  <c r="U185" i="1"/>
  <c r="F185" i="1" s="1"/>
  <c r="U295" i="1"/>
  <c r="F295" i="1" s="1"/>
  <c r="U354" i="1"/>
  <c r="F354" i="1" s="1"/>
  <c r="U371" i="1"/>
  <c r="F371" i="1" s="1"/>
  <c r="U70" i="1"/>
  <c r="F70" i="1" s="1"/>
  <c r="U147" i="1"/>
  <c r="F147" i="1" s="1"/>
  <c r="U203" i="1"/>
  <c r="F203" i="1" s="1"/>
  <c r="U240" i="1"/>
  <c r="F240" i="1" s="1"/>
  <c r="N8" i="5"/>
  <c r="N22" i="5"/>
  <c r="N11" i="5"/>
  <c r="U12" i="1"/>
  <c r="F12" i="1" s="1"/>
  <c r="N12" i="5"/>
  <c r="N26" i="5"/>
  <c r="U20" i="1"/>
  <c r="F20" i="1" s="1"/>
  <c r="N20" i="5"/>
  <c r="N16" i="5"/>
  <c r="N28" i="5"/>
  <c r="N15" i="5"/>
  <c r="N23" i="5"/>
  <c r="N32" i="5"/>
  <c r="N5" i="5"/>
  <c r="N24" i="5"/>
  <c r="N18" i="5"/>
  <c r="U13" i="1"/>
  <c r="F13" i="1" s="1"/>
  <c r="N13" i="5"/>
  <c r="N25" i="5"/>
  <c r="U21" i="1"/>
  <c r="F21" i="1" s="1"/>
  <c r="N21" i="5"/>
  <c r="N6" i="5"/>
  <c r="N33" i="5"/>
  <c r="N14" i="5"/>
  <c r="N9" i="5"/>
  <c r="U30" i="1"/>
  <c r="F30" i="1" s="1"/>
  <c r="N30" i="5"/>
  <c r="U29" i="1"/>
  <c r="F29" i="1" s="1"/>
  <c r="N29" i="5"/>
  <c r="N27" i="5"/>
  <c r="N7" i="5"/>
  <c r="N10" i="5"/>
  <c r="N31" i="5"/>
  <c r="N17" i="5"/>
  <c r="Q561" i="1"/>
  <c r="Q485" i="1"/>
  <c r="Q544" i="1"/>
  <c r="Q599" i="1"/>
  <c r="Q675" i="1"/>
  <c r="Q439" i="1"/>
  <c r="Q506" i="1"/>
  <c r="Q637" i="1"/>
  <c r="Q628" i="1"/>
  <c r="Q477" i="1"/>
  <c r="Q486" i="1"/>
  <c r="Q638" i="1"/>
  <c r="Q468" i="1"/>
  <c r="Q524" i="1"/>
  <c r="Q392" i="1"/>
  <c r="Q552" i="1"/>
  <c r="Q666" i="1"/>
  <c r="Q400" i="1"/>
  <c r="Q620" i="1"/>
  <c r="Q629" i="1"/>
  <c r="Q667" i="1"/>
  <c r="Q583" i="1"/>
  <c r="Q545" i="1"/>
  <c r="Q591" i="1"/>
  <c r="Q523" i="1"/>
  <c r="Q431" i="1"/>
  <c r="Q582" i="1"/>
  <c r="Q410" i="1"/>
  <c r="Q658" i="1"/>
  <c r="Q507" i="1"/>
  <c r="Q600" i="1"/>
  <c r="Q438" i="1"/>
  <c r="S286" i="1"/>
  <c r="Q286" i="1" s="1"/>
  <c r="Q362" i="5"/>
  <c r="Q372" i="1"/>
  <c r="T372" i="1"/>
  <c r="T371" i="1"/>
  <c r="Q371" i="1"/>
  <c r="Q355" i="1"/>
  <c r="T355" i="1"/>
  <c r="T354" i="1"/>
  <c r="Q354" i="1"/>
  <c r="Q334" i="1"/>
  <c r="T334" i="1"/>
  <c r="T333" i="1"/>
  <c r="Q333" i="1"/>
  <c r="Q317" i="1"/>
  <c r="T317" i="1"/>
  <c r="T316" i="1"/>
  <c r="Q316" i="1"/>
  <c r="Q296" i="1"/>
  <c r="T296" i="1"/>
  <c r="Q287" i="1"/>
  <c r="T287" i="1"/>
  <c r="T295" i="1"/>
  <c r="Q295" i="1"/>
  <c r="T278" i="1"/>
  <c r="Q278" i="1"/>
  <c r="Q279" i="1"/>
  <c r="T279" i="1"/>
  <c r="T257" i="1"/>
  <c r="Q257" i="1"/>
  <c r="Q248" i="1"/>
  <c r="T248" i="1"/>
  <c r="T258" i="1"/>
  <c r="Q258" i="1"/>
  <c r="T249" i="1"/>
  <c r="Q249" i="1"/>
  <c r="Q241" i="1"/>
  <c r="T241" i="1"/>
  <c r="Q240" i="1"/>
  <c r="T240" i="1"/>
  <c r="T220" i="1"/>
  <c r="Q220" i="1"/>
  <c r="Q211" i="1"/>
  <c r="T211" i="1"/>
  <c r="T219" i="1"/>
  <c r="Q219" i="1"/>
  <c r="Q210" i="1"/>
  <c r="T210" i="1"/>
  <c r="Q203" i="1"/>
  <c r="T203" i="1"/>
  <c r="T202" i="1"/>
  <c r="Q202" i="1"/>
  <c r="T185" i="1"/>
  <c r="Q185" i="1"/>
  <c r="Q184" i="1"/>
  <c r="T184" i="1"/>
  <c r="Q170" i="1"/>
  <c r="T170" i="1"/>
  <c r="T169" i="1"/>
  <c r="Q169" i="1"/>
  <c r="T146" i="1"/>
  <c r="Q146" i="1"/>
  <c r="T147" i="1"/>
  <c r="Q147" i="1"/>
  <c r="T132" i="1"/>
  <c r="Q132" i="1"/>
  <c r="Q131" i="1"/>
  <c r="T131" i="1"/>
  <c r="T109" i="1"/>
  <c r="Q109" i="1"/>
  <c r="T108" i="1"/>
  <c r="Q108" i="1"/>
  <c r="Q93" i="1"/>
  <c r="T93" i="1"/>
  <c r="T94" i="1"/>
  <c r="Q94" i="1"/>
  <c r="T71" i="1"/>
  <c r="Q71" i="1"/>
  <c r="T70" i="1"/>
  <c r="Q70" i="1"/>
  <c r="T45" i="1"/>
  <c r="Q45" i="1"/>
  <c r="Q49" i="1"/>
  <c r="T49" i="1"/>
  <c r="T44" i="1"/>
  <c r="Q44" i="1"/>
  <c r="T46" i="1"/>
  <c r="Q46" i="1"/>
  <c r="T21" i="1"/>
  <c r="Q21" i="1"/>
  <c r="T30" i="1"/>
  <c r="Q30" i="1"/>
  <c r="Q20" i="1"/>
  <c r="T20" i="1"/>
  <c r="T29" i="1"/>
  <c r="Q29" i="1"/>
  <c r="Q13" i="1"/>
  <c r="T13" i="1"/>
  <c r="Q12" i="1"/>
  <c r="T12" i="1"/>
  <c r="T362" i="1" l="1"/>
  <c r="P105" i="5"/>
  <c r="M105" i="1" s="1"/>
  <c r="N105" i="1" s="1"/>
  <c r="U105" i="1" s="1"/>
  <c r="F105" i="1" s="1"/>
  <c r="P11" i="5"/>
  <c r="M11" i="1" s="1"/>
  <c r="N11" i="1" s="1"/>
  <c r="U11" i="1" s="1"/>
  <c r="F11" i="1" s="1"/>
  <c r="P140" i="5"/>
  <c r="M140" i="1" s="1"/>
  <c r="N140" i="1" s="1"/>
  <c r="U140" i="1" s="1"/>
  <c r="F140" i="1" s="1"/>
  <c r="P144" i="5"/>
  <c r="M144" i="1" s="1"/>
  <c r="N144" i="1" s="1"/>
  <c r="U144" i="1" s="1"/>
  <c r="F144" i="1" s="1"/>
  <c r="P138" i="5"/>
  <c r="M138" i="1" s="1"/>
  <c r="N138" i="1" s="1"/>
  <c r="U138" i="1" s="1"/>
  <c r="F138" i="1" s="1"/>
  <c r="P128" i="5"/>
  <c r="M128" i="1" s="1"/>
  <c r="N128" i="1" s="1"/>
  <c r="U128" i="1" s="1"/>
  <c r="F128" i="1" s="1"/>
  <c r="P90" i="5"/>
  <c r="M90" i="1" s="1"/>
  <c r="N90" i="1" s="1"/>
  <c r="U90" i="1" s="1"/>
  <c r="F90" i="1" s="1"/>
  <c r="P60" i="5"/>
  <c r="M60" i="1" s="1"/>
  <c r="N60" i="1" s="1"/>
  <c r="U60" i="1" s="1"/>
  <c r="F60" i="1" s="1"/>
  <c r="P24" i="5"/>
  <c r="M24" i="1" s="1"/>
  <c r="N24" i="1" s="1"/>
  <c r="U24" i="1" s="1"/>
  <c r="F24" i="1" s="1"/>
  <c r="P15" i="5"/>
  <c r="M15" i="1" s="1"/>
  <c r="N15" i="1" s="1"/>
  <c r="U15" i="1" s="1"/>
  <c r="F15" i="1" s="1"/>
  <c r="P92" i="5"/>
  <c r="M92" i="1" s="1"/>
  <c r="N92" i="1" s="1"/>
  <c r="U92" i="1" s="1"/>
  <c r="F92" i="1" s="1"/>
  <c r="P86" i="5"/>
  <c r="M86" i="1" s="1"/>
  <c r="N86" i="1" s="1"/>
  <c r="U86" i="1" s="1"/>
  <c r="F86" i="1" s="1"/>
  <c r="P82" i="5"/>
  <c r="M82" i="1" s="1"/>
  <c r="N82" i="1" s="1"/>
  <c r="U82" i="1" s="1"/>
  <c r="F82" i="1" s="1"/>
  <c r="P119" i="5"/>
  <c r="M119" i="1" s="1"/>
  <c r="N119" i="1" s="1"/>
  <c r="U119" i="1" s="1"/>
  <c r="F119" i="1" s="1"/>
  <c r="P104" i="5"/>
  <c r="M104" i="1" s="1"/>
  <c r="N104" i="1" s="1"/>
  <c r="U104" i="1" s="1"/>
  <c r="F104" i="1" s="1"/>
  <c r="P63" i="5"/>
  <c r="M63" i="1" s="1"/>
  <c r="N63" i="1" s="1"/>
  <c r="U63" i="1" s="1"/>
  <c r="F63" i="1" s="1"/>
  <c r="P9" i="5"/>
  <c r="M9" i="1" s="1"/>
  <c r="N9" i="1" s="1"/>
  <c r="U9" i="1" s="1"/>
  <c r="F9" i="1" s="1"/>
  <c r="P16" i="5"/>
  <c r="M16" i="1" s="1"/>
  <c r="N16" i="1" s="1"/>
  <c r="U16" i="1" s="1"/>
  <c r="F16" i="1" s="1"/>
  <c r="P97" i="5"/>
  <c r="M97" i="1" s="1"/>
  <c r="N97" i="1" s="1"/>
  <c r="U97" i="1" s="1"/>
  <c r="F97" i="1" s="1"/>
  <c r="P139" i="5"/>
  <c r="M139" i="1" s="1"/>
  <c r="N139" i="1" s="1"/>
  <c r="U139" i="1" s="1"/>
  <c r="F139" i="1" s="1"/>
  <c r="P32" i="5"/>
  <c r="M32" i="1" s="1"/>
  <c r="N32" i="1" s="1"/>
  <c r="U32" i="1" s="1"/>
  <c r="F32" i="1" s="1"/>
  <c r="P107" i="5"/>
  <c r="M107" i="1" s="1"/>
  <c r="N107" i="1" s="1"/>
  <c r="U107" i="1" s="1"/>
  <c r="F107" i="1" s="1"/>
  <c r="P88" i="5"/>
  <c r="M88" i="1" s="1"/>
  <c r="N88" i="1" s="1"/>
  <c r="U88" i="1" s="1"/>
  <c r="F88" i="1" s="1"/>
  <c r="P125" i="5"/>
  <c r="M125" i="1" s="1"/>
  <c r="N125" i="1" s="1"/>
  <c r="U125" i="1" s="1"/>
  <c r="F125" i="1" s="1"/>
  <c r="P69" i="5"/>
  <c r="M69" i="1" s="1"/>
  <c r="N69" i="1" s="1"/>
  <c r="U69" i="1" s="1"/>
  <c r="F69" i="1" s="1"/>
  <c r="P58" i="5"/>
  <c r="M58" i="1" s="1"/>
  <c r="N58" i="1" s="1"/>
  <c r="U58" i="1" s="1"/>
  <c r="F58" i="1" s="1"/>
  <c r="P7" i="5"/>
  <c r="M7" i="1" s="1"/>
  <c r="N7" i="1" s="1"/>
  <c r="U7" i="1" s="1"/>
  <c r="F7" i="1" s="1"/>
  <c r="P6" i="5"/>
  <c r="M6" i="1" s="1"/>
  <c r="N6" i="1" s="1"/>
  <c r="U6" i="1" s="1"/>
  <c r="F6" i="1" s="1"/>
  <c r="P22" i="5"/>
  <c r="M22" i="1" s="1"/>
  <c r="N22" i="1" s="1"/>
  <c r="U22" i="1" s="1"/>
  <c r="F22" i="1" s="1"/>
  <c r="P101" i="5"/>
  <c r="M101" i="1" s="1"/>
  <c r="N101" i="1" s="1"/>
  <c r="U101" i="1" s="1"/>
  <c r="F101" i="1" s="1"/>
  <c r="P53" i="5"/>
  <c r="M53" i="1" s="1"/>
  <c r="N53" i="1" s="1"/>
  <c r="U53" i="1" s="1"/>
  <c r="F53" i="1" s="1"/>
  <c r="P134" i="5"/>
  <c r="M134" i="1" s="1"/>
  <c r="N134" i="1" s="1"/>
  <c r="U134" i="1" s="1"/>
  <c r="F134" i="1" s="1"/>
  <c r="P129" i="5"/>
  <c r="M129" i="1" s="1"/>
  <c r="N129" i="1" s="1"/>
  <c r="U129" i="1" s="1"/>
  <c r="F129" i="1" s="1"/>
  <c r="P142" i="5"/>
  <c r="M142" i="1" s="1"/>
  <c r="N142" i="1" s="1"/>
  <c r="U142" i="1" s="1"/>
  <c r="F142" i="1" s="1"/>
  <c r="P87" i="5"/>
  <c r="M87" i="1" s="1"/>
  <c r="N87" i="1" s="1"/>
  <c r="U87" i="1" s="1"/>
  <c r="F87" i="1" s="1"/>
  <c r="P67" i="5"/>
  <c r="M67" i="1" s="1"/>
  <c r="N67" i="1" s="1"/>
  <c r="U67" i="1" s="1"/>
  <c r="F67" i="1" s="1"/>
  <c r="P61" i="5"/>
  <c r="M61" i="1" s="1"/>
  <c r="N61" i="1" s="1"/>
  <c r="U61" i="1" s="1"/>
  <c r="F61" i="1" s="1"/>
  <c r="P126" i="5"/>
  <c r="M126" i="1" s="1"/>
  <c r="N126" i="1" s="1"/>
  <c r="U126" i="1" s="1"/>
  <c r="F126" i="1" s="1"/>
  <c r="P68" i="5"/>
  <c r="M68" i="1" s="1"/>
  <c r="N68" i="1" s="1"/>
  <c r="U68" i="1" s="1"/>
  <c r="F68" i="1" s="1"/>
  <c r="P56" i="5"/>
  <c r="M56" i="1" s="1"/>
  <c r="N56" i="1" s="1"/>
  <c r="U56" i="1" s="1"/>
  <c r="F56" i="1" s="1"/>
  <c r="P27" i="5"/>
  <c r="M27" i="1" s="1"/>
  <c r="N27" i="1" s="1"/>
  <c r="U27" i="1" s="1"/>
  <c r="F27" i="1" s="1"/>
  <c r="P157" i="5"/>
  <c r="M157" i="1" s="1"/>
  <c r="N157" i="1" s="1"/>
  <c r="U157" i="1" s="1"/>
  <c r="F157" i="1" s="1"/>
  <c r="P103" i="5"/>
  <c r="M103" i="1" s="1"/>
  <c r="N103" i="1" s="1"/>
  <c r="U103" i="1" s="1"/>
  <c r="F103" i="1" s="1"/>
  <c r="P54" i="5"/>
  <c r="M54" i="1" s="1"/>
  <c r="N54" i="1" s="1"/>
  <c r="U54" i="1" s="1"/>
  <c r="F54" i="1" s="1"/>
  <c r="P50" i="5"/>
  <c r="M50" i="1" s="1"/>
  <c r="N50" i="1" s="1"/>
  <c r="U50" i="1" s="1"/>
  <c r="F50" i="1" s="1"/>
  <c r="P28" i="5"/>
  <c r="M28" i="1" s="1"/>
  <c r="N28" i="1" s="1"/>
  <c r="U28" i="1" s="1"/>
  <c r="F28" i="1" s="1"/>
  <c r="P123" i="5"/>
  <c r="M123" i="1" s="1"/>
  <c r="N123" i="1" s="1"/>
  <c r="U123" i="1" s="1"/>
  <c r="F123" i="1" s="1"/>
  <c r="P47" i="5"/>
  <c r="M47" i="1" s="1"/>
  <c r="N47" i="1" s="1"/>
  <c r="U47" i="1" s="1"/>
  <c r="F47" i="1" s="1"/>
  <c r="P14" i="5"/>
  <c r="M14" i="1" s="1"/>
  <c r="N14" i="1" s="1"/>
  <c r="U14" i="1" s="1"/>
  <c r="F14" i="1" s="1"/>
  <c r="P33" i="5"/>
  <c r="M33" i="1" s="1"/>
  <c r="N33" i="1" s="1"/>
  <c r="U33" i="1" s="1"/>
  <c r="F33" i="1" s="1"/>
  <c r="P91" i="5"/>
  <c r="M91" i="1" s="1"/>
  <c r="N91" i="1" s="1"/>
  <c r="U91" i="1" s="1"/>
  <c r="F91" i="1" s="1"/>
  <c r="P18" i="5"/>
  <c r="M18" i="1" s="1"/>
  <c r="N18" i="1" s="1"/>
  <c r="U18" i="1" s="1"/>
  <c r="F18" i="1" s="1"/>
  <c r="P62" i="5"/>
  <c r="M62" i="1" s="1"/>
  <c r="N62" i="1" s="1"/>
  <c r="U62" i="1" s="1"/>
  <c r="F62" i="1" s="1"/>
  <c r="P59" i="5"/>
  <c r="M59" i="1" s="1"/>
  <c r="N59" i="1" s="1"/>
  <c r="U59" i="1" s="1"/>
  <c r="F59" i="1" s="1"/>
  <c r="P25" i="5"/>
  <c r="M25" i="1" s="1"/>
  <c r="N25" i="1" s="1"/>
  <c r="U25" i="1" s="1"/>
  <c r="F25" i="1" s="1"/>
  <c r="P10" i="5"/>
  <c r="M10" i="1" s="1"/>
  <c r="N10" i="1" s="1"/>
  <c r="U10" i="1" s="1"/>
  <c r="F10" i="1" s="1"/>
  <c r="P135" i="5"/>
  <c r="M135" i="1" s="1"/>
  <c r="N135" i="1" s="1"/>
  <c r="U135" i="1" s="1"/>
  <c r="F135" i="1" s="1"/>
  <c r="P31" i="5"/>
  <c r="M31" i="1" s="1"/>
  <c r="N31" i="1" s="1"/>
  <c r="U31" i="1" s="1"/>
  <c r="F31" i="1" s="1"/>
  <c r="P8" i="5"/>
  <c r="M8" i="1" s="1"/>
  <c r="N8" i="1" s="1"/>
  <c r="U8" i="1" s="1"/>
  <c r="F8" i="1" s="1"/>
  <c r="P127" i="5"/>
  <c r="M127" i="1" s="1"/>
  <c r="N127" i="1" s="1"/>
  <c r="U127" i="1" s="1"/>
  <c r="F127" i="1" s="1"/>
  <c r="P84" i="5"/>
  <c r="M84" i="1" s="1"/>
  <c r="N84" i="1" s="1"/>
  <c r="U84" i="1" s="1"/>
  <c r="F84" i="1" s="1"/>
  <c r="P100" i="5"/>
  <c r="M100" i="1" s="1"/>
  <c r="N100" i="1" s="1"/>
  <c r="U100" i="1" s="1"/>
  <c r="F100" i="1" s="1"/>
  <c r="P85" i="5"/>
  <c r="M85" i="1" s="1"/>
  <c r="N85" i="1" s="1"/>
  <c r="U85" i="1" s="1"/>
  <c r="F85" i="1" s="1"/>
  <c r="P143" i="5"/>
  <c r="M143" i="1" s="1"/>
  <c r="N143" i="1" s="1"/>
  <c r="U143" i="1" s="1"/>
  <c r="F143" i="1" s="1"/>
  <c r="P83" i="5"/>
  <c r="M83" i="1" s="1"/>
  <c r="N83" i="1" s="1"/>
  <c r="U83" i="1" s="1"/>
  <c r="F83" i="1" s="1"/>
  <c r="P98" i="5"/>
  <c r="M98" i="1" s="1"/>
  <c r="N98" i="1" s="1"/>
  <c r="U98" i="1" s="1"/>
  <c r="F98" i="1" s="1"/>
  <c r="P66" i="5"/>
  <c r="M66" i="1" s="1"/>
  <c r="N66" i="1" s="1"/>
  <c r="U66" i="1" s="1"/>
  <c r="F66" i="1" s="1"/>
  <c r="P55" i="5"/>
  <c r="M55" i="1" s="1"/>
  <c r="N55" i="1" s="1"/>
  <c r="U55" i="1" s="1"/>
  <c r="F55" i="1" s="1"/>
  <c r="P81" i="5"/>
  <c r="M81" i="1" s="1"/>
  <c r="N81" i="1" s="1"/>
  <c r="U81" i="1" s="1"/>
  <c r="F81" i="1" s="1"/>
  <c r="P5" i="5"/>
  <c r="M5" i="1" s="1"/>
  <c r="N5" i="1" s="1"/>
  <c r="U5" i="1" s="1"/>
  <c r="F5" i="1" s="1"/>
  <c r="P43" i="5"/>
  <c r="M43" i="1" s="1"/>
  <c r="N43" i="1" s="1"/>
  <c r="U43" i="1" s="1"/>
  <c r="F43" i="1" s="1"/>
  <c r="P89" i="5"/>
  <c r="M89" i="1" s="1"/>
  <c r="N89" i="1" s="1"/>
  <c r="U89" i="1" s="1"/>
  <c r="F89" i="1" s="1"/>
  <c r="P141" i="5"/>
  <c r="M141" i="1" s="1"/>
  <c r="N141" i="1" s="1"/>
  <c r="U141" i="1" s="1"/>
  <c r="F141" i="1" s="1"/>
  <c r="P124" i="5"/>
  <c r="M124" i="1" s="1"/>
  <c r="N124" i="1" s="1"/>
  <c r="U124" i="1" s="1"/>
  <c r="F124" i="1" s="1"/>
  <c r="P99" i="5"/>
  <c r="M99" i="1" s="1"/>
  <c r="N99" i="1" s="1"/>
  <c r="U99" i="1" s="1"/>
  <c r="F99" i="1" s="1"/>
  <c r="P145" i="5"/>
  <c r="M145" i="1" s="1"/>
  <c r="N145" i="1" s="1"/>
  <c r="U145" i="1" s="1"/>
  <c r="F145" i="1" s="1"/>
  <c r="P120" i="5"/>
  <c r="M120" i="1" s="1"/>
  <c r="N120" i="1" s="1"/>
  <c r="U120" i="1" s="1"/>
  <c r="F120" i="1" s="1"/>
  <c r="P130" i="5"/>
  <c r="M130" i="1" s="1"/>
  <c r="N130" i="1" s="1"/>
  <c r="U130" i="1" s="1"/>
  <c r="F130" i="1" s="1"/>
  <c r="P96" i="5"/>
  <c r="M96" i="1" s="1"/>
  <c r="N96" i="1" s="1"/>
  <c r="U96" i="1" s="1"/>
  <c r="F96" i="1" s="1"/>
  <c r="P102" i="5"/>
  <c r="M102" i="1" s="1"/>
  <c r="N102" i="1" s="1"/>
  <c r="U102" i="1" s="1"/>
  <c r="F102" i="1" s="1"/>
  <c r="P64" i="5"/>
  <c r="M64" i="1" s="1"/>
  <c r="N64" i="1" s="1"/>
  <c r="U64" i="1" s="1"/>
  <c r="F64" i="1" s="1"/>
  <c r="P52" i="5"/>
  <c r="M52" i="1" s="1"/>
  <c r="N52" i="1" s="1"/>
  <c r="U52" i="1" s="1"/>
  <c r="F52" i="1" s="1"/>
  <c r="P26" i="5"/>
  <c r="M26" i="1" s="1"/>
  <c r="N26" i="1" s="1"/>
  <c r="U26" i="1" s="1"/>
  <c r="F26" i="1" s="1"/>
  <c r="P48" i="5"/>
  <c r="M48" i="1" s="1"/>
  <c r="N48" i="1" s="1"/>
  <c r="U48" i="1" s="1"/>
  <c r="F48" i="1" s="1"/>
  <c r="P137" i="5"/>
  <c r="M137" i="1" s="1"/>
  <c r="N137" i="1" s="1"/>
  <c r="U137" i="1" s="1"/>
  <c r="F137" i="1" s="1"/>
  <c r="P136" i="5"/>
  <c r="M136" i="1" s="1"/>
  <c r="N136" i="1" s="1"/>
  <c r="U136" i="1" s="1"/>
  <c r="F136" i="1" s="1"/>
  <c r="P121" i="5"/>
  <c r="M121" i="1" s="1"/>
  <c r="N121" i="1" s="1"/>
  <c r="U121" i="1" s="1"/>
  <c r="F121" i="1" s="1"/>
  <c r="P106" i="5"/>
  <c r="M106" i="1" s="1"/>
  <c r="N106" i="1" s="1"/>
  <c r="U106" i="1" s="1"/>
  <c r="F106" i="1" s="1"/>
  <c r="P122" i="5"/>
  <c r="M122" i="1" s="1"/>
  <c r="N122" i="1" s="1"/>
  <c r="U122" i="1" s="1"/>
  <c r="F122" i="1" s="1"/>
  <c r="P65" i="5"/>
  <c r="M65" i="1" s="1"/>
  <c r="N65" i="1" s="1"/>
  <c r="U65" i="1" s="1"/>
  <c r="F65" i="1" s="1"/>
  <c r="P23" i="5"/>
  <c r="M23" i="1" s="1"/>
  <c r="N23" i="1" s="1"/>
  <c r="U23" i="1" s="1"/>
  <c r="F23" i="1" s="1"/>
  <c r="P17" i="5"/>
  <c r="M17" i="1" s="1"/>
  <c r="N17" i="1" s="1"/>
  <c r="U17" i="1" s="1"/>
  <c r="F17" i="1" s="1"/>
  <c r="P51" i="5"/>
  <c r="M51" i="1" s="1"/>
  <c r="N51" i="1" s="1"/>
  <c r="U51" i="1" s="1"/>
  <c r="F51" i="1" s="1"/>
  <c r="Q514" i="1"/>
  <c r="Q430" i="1"/>
  <c r="Q393" i="1"/>
  <c r="Q401" i="1"/>
  <c r="Q515" i="1"/>
  <c r="Q469" i="1"/>
  <c r="Q562" i="1"/>
  <c r="Q409" i="1"/>
  <c r="Q590" i="1"/>
  <c r="T286" i="1"/>
  <c r="U150" i="1" l="1"/>
  <c r="V8" i="5"/>
  <c r="U112" i="1"/>
  <c r="V7" i="5"/>
  <c r="V6" i="5"/>
  <c r="U74" i="1"/>
  <c r="U36" i="1"/>
  <c r="V5" i="5"/>
  <c r="Q51" i="5"/>
  <c r="S51" i="1"/>
  <c r="S14" i="1"/>
  <c r="Q14" i="5"/>
  <c r="S139" i="1"/>
  <c r="Q139" i="5"/>
  <c r="Q82" i="5"/>
  <c r="S82" i="1"/>
  <c r="Q5" i="5"/>
  <c r="S5" i="1"/>
  <c r="S126" i="1"/>
  <c r="Q126" i="5"/>
  <c r="Q17" i="5"/>
  <c r="S17" i="1"/>
  <c r="S121" i="1"/>
  <c r="Q121" i="5"/>
  <c r="S135" i="1"/>
  <c r="Q135" i="5"/>
  <c r="S48" i="1"/>
  <c r="Q48" i="5"/>
  <c r="Q85" i="5"/>
  <c r="S85" i="1"/>
  <c r="S53" i="1"/>
  <c r="Q53" i="5"/>
  <c r="Q58" i="5"/>
  <c r="S58" i="1"/>
  <c r="Q106" i="5"/>
  <c r="S106" i="1"/>
  <c r="S145" i="1"/>
  <c r="Q145" i="5"/>
  <c r="S83" i="1"/>
  <c r="Q83" i="5"/>
  <c r="Q64" i="5"/>
  <c r="S64" i="1"/>
  <c r="Q52" i="5"/>
  <c r="S52" i="1"/>
  <c r="S124" i="1"/>
  <c r="Q124" i="5"/>
  <c r="S43" i="1"/>
  <c r="Q43" i="5"/>
  <c r="S33" i="1"/>
  <c r="Q33" i="5"/>
  <c r="Q50" i="5"/>
  <c r="S50" i="1"/>
  <c r="Q68" i="5"/>
  <c r="S68" i="1"/>
  <c r="S7" i="1"/>
  <c r="Q7" i="5"/>
  <c r="Q102" i="5"/>
  <c r="S102" i="1"/>
  <c r="Q103" i="5"/>
  <c r="S103" i="1"/>
  <c r="Q61" i="5"/>
  <c r="S61" i="1"/>
  <c r="S69" i="1"/>
  <c r="Q69" i="5"/>
  <c r="S23" i="1"/>
  <c r="Q23" i="5"/>
  <c r="Q96" i="5"/>
  <c r="S96" i="1"/>
  <c r="S55" i="1"/>
  <c r="Q55" i="5"/>
  <c r="Q10" i="5"/>
  <c r="S10" i="1"/>
  <c r="Q25" i="5"/>
  <c r="S25" i="1"/>
  <c r="S47" i="1"/>
  <c r="Q47" i="5"/>
  <c r="Q67" i="5"/>
  <c r="S67" i="1"/>
  <c r="S125" i="1"/>
  <c r="Q125" i="5"/>
  <c r="Q9" i="5"/>
  <c r="S9" i="1"/>
  <c r="S15" i="1"/>
  <c r="Q15" i="5"/>
  <c r="S144" i="1"/>
  <c r="Q144" i="5"/>
  <c r="S81" i="1"/>
  <c r="Q81" i="5"/>
  <c r="S65" i="1"/>
  <c r="Q65" i="5"/>
  <c r="Q136" i="5"/>
  <c r="S136" i="1"/>
  <c r="S130" i="1"/>
  <c r="Q130" i="5"/>
  <c r="S141" i="1"/>
  <c r="Q141" i="5"/>
  <c r="S66" i="1"/>
  <c r="Q66" i="5"/>
  <c r="Q84" i="5"/>
  <c r="S84" i="1"/>
  <c r="S59" i="1"/>
  <c r="Q59" i="5"/>
  <c r="Q123" i="5"/>
  <c r="S123" i="1"/>
  <c r="S87" i="1"/>
  <c r="Q87" i="5"/>
  <c r="Q129" i="5"/>
  <c r="S129" i="1"/>
  <c r="S101" i="1"/>
  <c r="Q101" i="5"/>
  <c r="Q63" i="5"/>
  <c r="S63" i="1"/>
  <c r="S86" i="1"/>
  <c r="Q86" i="5"/>
  <c r="Q92" i="5"/>
  <c r="S92" i="1"/>
  <c r="S24" i="1"/>
  <c r="Q24" i="5"/>
  <c r="S100" i="1"/>
  <c r="Q100" i="5"/>
  <c r="S16" i="1"/>
  <c r="Q16" i="5"/>
  <c r="Q122" i="5"/>
  <c r="S122" i="1"/>
  <c r="S120" i="1"/>
  <c r="Q120" i="5"/>
  <c r="Q89" i="5"/>
  <c r="S89" i="1"/>
  <c r="Q98" i="5"/>
  <c r="S98" i="1"/>
  <c r="S127" i="1"/>
  <c r="Q127" i="5"/>
  <c r="S62" i="1"/>
  <c r="Q62" i="5"/>
  <c r="Q28" i="5"/>
  <c r="S28" i="1"/>
  <c r="Q157" i="5"/>
  <c r="S157" i="1"/>
  <c r="S88" i="1"/>
  <c r="Q88" i="5"/>
  <c r="Q104" i="5"/>
  <c r="S104" i="1"/>
  <c r="S60" i="1"/>
  <c r="Q60" i="5"/>
  <c r="Q105" i="5"/>
  <c r="S105" i="1"/>
  <c r="Q90" i="5"/>
  <c r="S90" i="1"/>
  <c r="S18" i="1"/>
  <c r="Q18" i="5"/>
  <c r="Q54" i="5"/>
  <c r="S54" i="1"/>
  <c r="Q27" i="5"/>
  <c r="S27" i="1"/>
  <c r="S142" i="1"/>
  <c r="Q142" i="5"/>
  <c r="Q22" i="5"/>
  <c r="S22" i="1"/>
  <c r="Q107" i="5"/>
  <c r="S107" i="1"/>
  <c r="S119" i="1"/>
  <c r="Q119" i="5"/>
  <c r="Q137" i="5"/>
  <c r="S137" i="1"/>
  <c r="Q26" i="5"/>
  <c r="S26" i="1"/>
  <c r="Q99" i="5"/>
  <c r="S99" i="1"/>
  <c r="Q143" i="5"/>
  <c r="S143" i="1"/>
  <c r="S8" i="1"/>
  <c r="Q8" i="5"/>
  <c r="S31" i="1"/>
  <c r="Q31" i="5"/>
  <c r="Q91" i="5"/>
  <c r="S91" i="1"/>
  <c r="S56" i="1"/>
  <c r="Q56" i="5"/>
  <c r="S134" i="1"/>
  <c r="Q134" i="5"/>
  <c r="Q6" i="5"/>
  <c r="S6" i="1"/>
  <c r="Q128" i="5"/>
  <c r="S128" i="1"/>
  <c r="S11" i="1"/>
  <c r="Q11" i="5"/>
  <c r="S32" i="1"/>
  <c r="Q32" i="5"/>
  <c r="S97" i="1"/>
  <c r="Q97" i="5"/>
  <c r="S138" i="1"/>
  <c r="Q138" i="5"/>
  <c r="S140" i="1"/>
  <c r="Q140" i="5"/>
  <c r="T99" i="1" l="1"/>
  <c r="Q99" i="1"/>
  <c r="T22" i="1"/>
  <c r="Q22" i="1"/>
  <c r="T143" i="1"/>
  <c r="Q143" i="1"/>
  <c r="T54" i="1"/>
  <c r="Q54" i="1"/>
  <c r="T28" i="1"/>
  <c r="Q28" i="1"/>
  <c r="T127" i="1"/>
  <c r="Q127" i="1"/>
  <c r="Q16" i="1"/>
  <c r="T16" i="1"/>
  <c r="T86" i="1"/>
  <c r="Q86" i="1"/>
  <c r="T59" i="1"/>
  <c r="Q59" i="1"/>
  <c r="Q65" i="1"/>
  <c r="T65" i="1"/>
  <c r="T144" i="1"/>
  <c r="Q144" i="1"/>
  <c r="Q9" i="1"/>
  <c r="T9" i="1"/>
  <c r="T67" i="1"/>
  <c r="Q67" i="1"/>
  <c r="T33" i="1"/>
  <c r="Q33" i="1"/>
  <c r="T124" i="1"/>
  <c r="Q124" i="1"/>
  <c r="T48" i="1"/>
  <c r="Q48" i="1"/>
  <c r="Q137" i="1"/>
  <c r="T137" i="1"/>
  <c r="Q26" i="1"/>
  <c r="T26" i="1"/>
  <c r="T90" i="1"/>
  <c r="Q90" i="1"/>
  <c r="Q105" i="1"/>
  <c r="T105" i="1"/>
  <c r="Q98" i="1"/>
  <c r="T98" i="1"/>
  <c r="Q120" i="1"/>
  <c r="T120" i="1"/>
  <c r="T63" i="1"/>
  <c r="Q63" i="1"/>
  <c r="T15" i="1"/>
  <c r="Q15" i="1"/>
  <c r="Q47" i="1"/>
  <c r="T47" i="1"/>
  <c r="T96" i="1"/>
  <c r="Q96" i="1"/>
  <c r="T69" i="1"/>
  <c r="Q69" i="1"/>
  <c r="Q103" i="1"/>
  <c r="T103" i="1"/>
  <c r="T7" i="1"/>
  <c r="Q7" i="1"/>
  <c r="Q52" i="1"/>
  <c r="T52" i="1"/>
  <c r="T121" i="1"/>
  <c r="Q121" i="1"/>
  <c r="T97" i="1"/>
  <c r="Q97" i="1"/>
  <c r="T134" i="1"/>
  <c r="Q134" i="1"/>
  <c r="T128" i="1"/>
  <c r="Q128" i="1"/>
  <c r="Q140" i="1"/>
  <c r="T140" i="1"/>
  <c r="Q60" i="1"/>
  <c r="T60" i="1"/>
  <c r="Q104" i="1"/>
  <c r="T104" i="1"/>
  <c r="Q88" i="1"/>
  <c r="T88" i="1"/>
  <c r="Q122" i="1"/>
  <c r="T122" i="1"/>
  <c r="Q81" i="1"/>
  <c r="T81" i="1"/>
  <c r="S112" i="1"/>
  <c r="T125" i="1"/>
  <c r="Q125" i="1"/>
  <c r="T25" i="1"/>
  <c r="Q25" i="1"/>
  <c r="T10" i="1"/>
  <c r="Q10" i="1"/>
  <c r="Q55" i="1"/>
  <c r="T55" i="1"/>
  <c r="T53" i="1"/>
  <c r="Q53" i="1"/>
  <c r="Q17" i="1"/>
  <c r="T17" i="1"/>
  <c r="T14" i="1"/>
  <c r="Q14" i="1"/>
  <c r="T101" i="1"/>
  <c r="Q101" i="1"/>
  <c r="T84" i="1"/>
  <c r="Q84" i="1"/>
  <c r="Q141" i="1"/>
  <c r="T141" i="1"/>
  <c r="Q43" i="1"/>
  <c r="T43" i="1"/>
  <c r="S74" i="1"/>
  <c r="T145" i="1"/>
  <c r="Q145" i="1"/>
  <c r="T126" i="1"/>
  <c r="Q126" i="1"/>
  <c r="T5" i="1"/>
  <c r="Q5" i="1"/>
  <c r="S36" i="1"/>
  <c r="Q91" i="1"/>
  <c r="T91" i="1"/>
  <c r="Q157" i="1"/>
  <c r="T157" i="1"/>
  <c r="T62" i="1"/>
  <c r="Q62" i="1"/>
  <c r="Q89" i="1"/>
  <c r="T89" i="1"/>
  <c r="T138" i="1"/>
  <c r="Q138" i="1"/>
  <c r="Q32" i="1"/>
  <c r="T32" i="1"/>
  <c r="Q11" i="1"/>
  <c r="T11" i="1"/>
  <c r="Q6" i="1"/>
  <c r="T6" i="1"/>
  <c r="T56" i="1"/>
  <c r="Q56" i="1"/>
  <c r="T107" i="1"/>
  <c r="Q107" i="1"/>
  <c r="Q100" i="1"/>
  <c r="T100" i="1"/>
  <c r="T24" i="1"/>
  <c r="Q24" i="1"/>
  <c r="Q129" i="1"/>
  <c r="T129" i="1"/>
  <c r="T61" i="1"/>
  <c r="Q61" i="1"/>
  <c r="T31" i="1"/>
  <c r="Q31" i="1"/>
  <c r="T142" i="1"/>
  <c r="Q142" i="1"/>
  <c r="Q92" i="1"/>
  <c r="T92" i="1"/>
  <c r="Q123" i="1"/>
  <c r="T123" i="1"/>
  <c r="Q130" i="1"/>
  <c r="T130" i="1"/>
  <c r="T136" i="1"/>
  <c r="Q136" i="1"/>
  <c r="Q50" i="1"/>
  <c r="T50" i="1"/>
  <c r="T64" i="1"/>
  <c r="Q64" i="1"/>
  <c r="T58" i="1"/>
  <c r="Q58" i="1"/>
  <c r="Q85" i="1"/>
  <c r="T85" i="1"/>
  <c r="Q135" i="1"/>
  <c r="T135" i="1"/>
  <c r="Q119" i="1"/>
  <c r="T119" i="1"/>
  <c r="S150" i="1"/>
  <c r="T27" i="1"/>
  <c r="Q27" i="1"/>
  <c r="T18" i="1"/>
  <c r="Q18" i="1"/>
  <c r="Q66" i="1"/>
  <c r="T66" i="1"/>
  <c r="Q23" i="1"/>
  <c r="T23" i="1"/>
  <c r="T102" i="1"/>
  <c r="Q102" i="1"/>
  <c r="Q83" i="1"/>
  <c r="T83" i="1"/>
  <c r="T51" i="1"/>
  <c r="Q51" i="1"/>
  <c r="T8" i="1"/>
  <c r="Q8" i="1"/>
  <c r="Q87" i="1"/>
  <c r="T87" i="1"/>
  <c r="T68" i="1"/>
  <c r="Q68" i="1"/>
  <c r="T106" i="1"/>
  <c r="Q106" i="1"/>
  <c r="T82" i="1"/>
  <c r="Q82" i="1"/>
  <c r="Q139" i="1"/>
  <c r="T139" i="1"/>
  <c r="U7" i="5" l="1"/>
  <c r="T112" i="1"/>
  <c r="T150" i="1"/>
  <c r="U8" i="5"/>
  <c r="T74" i="1"/>
  <c r="T36" i="1"/>
  <c r="U5" i="5"/>
  <c r="U6" i="5"/>
  <c r="P405" i="5"/>
  <c r="Q405" i="5" s="1"/>
  <c r="P470" i="5"/>
  <c r="Q470" i="5" s="1"/>
  <c r="P389" i="5"/>
  <c r="S389" i="1" s="1"/>
  <c r="P177" i="5"/>
  <c r="P451" i="5"/>
  <c r="M451" i="1" s="1"/>
  <c r="N451" i="1" s="1"/>
  <c r="P407" i="5"/>
  <c r="P480" i="5"/>
  <c r="Q480" i="5" s="1"/>
  <c r="P178" i="5"/>
  <c r="P391" i="5"/>
  <c r="Q391" i="5" s="1"/>
  <c r="P293" i="5"/>
  <c r="Q293" i="5" s="1"/>
  <c r="P160" i="5"/>
  <c r="P394" i="5"/>
  <c r="Q394" i="5" s="1"/>
  <c r="P484" i="5"/>
  <c r="M484" i="1" s="1"/>
  <c r="N484" i="1" s="1"/>
  <c r="P290" i="5"/>
  <c r="P385" i="5"/>
  <c r="P259" i="5"/>
  <c r="P335" i="5"/>
  <c r="P172" i="5"/>
  <c r="P412" i="5"/>
  <c r="Q412" i="5" s="1"/>
  <c r="P244" i="5"/>
  <c r="S244" i="1" s="1"/>
  <c r="P587" i="5"/>
  <c r="P292" i="5"/>
  <c r="Q292" i="5" s="1"/>
  <c r="P375" i="5"/>
  <c r="M375" i="1" s="1"/>
  <c r="N375" i="1" s="1"/>
  <c r="P435" i="5"/>
  <c r="S435" i="1" s="1"/>
  <c r="P236" i="5"/>
  <c r="P632" i="5"/>
  <c r="Q632" i="5" s="1"/>
  <c r="P388" i="5"/>
  <c r="Q388" i="5" s="1"/>
  <c r="P272" i="5"/>
  <c r="Q272" i="5" s="1"/>
  <c r="P487" i="5"/>
  <c r="Q487" i="5" s="1"/>
  <c r="P239" i="5"/>
  <c r="P368" i="5"/>
  <c r="Q368" i="5" s="1"/>
  <c r="P463" i="5"/>
  <c r="Q463" i="5" s="1"/>
  <c r="P597" i="5"/>
  <c r="M597" i="1" s="1"/>
  <c r="N597" i="1" s="1"/>
  <c r="U597" i="1" s="1"/>
  <c r="F597" i="1" s="1"/>
  <c r="P540" i="5"/>
  <c r="P397" i="5"/>
  <c r="Q397" i="5" s="1"/>
  <c r="P260" i="5"/>
  <c r="Q260" i="5" s="1"/>
  <c r="P679" i="5"/>
  <c r="Q679" i="5" s="1"/>
  <c r="P395" i="5"/>
  <c r="M395" i="1" s="1"/>
  <c r="N395" i="1" s="1"/>
  <c r="P670" i="5"/>
  <c r="Q670" i="5" s="1"/>
  <c r="P521" i="5"/>
  <c r="M521" i="1" s="1"/>
  <c r="N521" i="1" s="1"/>
  <c r="U521" i="1" s="1"/>
  <c r="F521" i="1" s="1"/>
  <c r="P668" i="5"/>
  <c r="Q668" i="5" s="1"/>
  <c r="P660" i="5"/>
  <c r="Q660" i="5" s="1"/>
  <c r="P656" i="5"/>
  <c r="Q656" i="5" s="1"/>
  <c r="P275" i="5"/>
  <c r="Q275" i="5" s="1"/>
  <c r="P636" i="5"/>
  <c r="Q636" i="5" s="1"/>
  <c r="P352" i="5"/>
  <c r="Q352" i="5" s="1"/>
  <c r="P678" i="5"/>
  <c r="S678" i="1" s="1"/>
  <c r="T678" i="1" s="1"/>
  <c r="P406" i="5"/>
  <c r="Q406" i="5" s="1"/>
  <c r="P250" i="5"/>
  <c r="Q250" i="5" s="1"/>
  <c r="P179" i="5"/>
  <c r="M179" i="1" s="1"/>
  <c r="N179" i="1" s="1"/>
  <c r="P284" i="5"/>
  <c r="P517" i="5"/>
  <c r="P640" i="5"/>
  <c r="Q640" i="5" s="1"/>
  <c r="P246" i="5"/>
  <c r="Q246" i="5" s="1"/>
  <c r="P433" i="5"/>
  <c r="Q433" i="5" s="1"/>
  <c r="P313" i="5"/>
  <c r="Q313" i="5" s="1"/>
  <c r="P245" i="5"/>
  <c r="Q245" i="5" s="1"/>
  <c r="P366" i="5"/>
  <c r="Q366" i="5" s="1"/>
  <c r="P173" i="5"/>
  <c r="Q173" i="5" s="1"/>
  <c r="P314" i="5"/>
  <c r="Q314" i="5" s="1"/>
  <c r="P235" i="5"/>
  <c r="Q235" i="5" s="1"/>
  <c r="P548" i="5"/>
  <c r="P207" i="5"/>
  <c r="S207" i="1" s="1"/>
  <c r="P212" i="5"/>
  <c r="Q212" i="5" s="1"/>
  <c r="P221" i="5"/>
  <c r="Q221" i="5" s="1"/>
  <c r="P593" i="5"/>
  <c r="P550" i="5"/>
  <c r="P434" i="5"/>
  <c r="Q434" i="5" s="1"/>
  <c r="P280" i="5"/>
  <c r="Q280" i="5" s="1"/>
  <c r="P510" i="5"/>
  <c r="P508" i="5"/>
  <c r="P441" i="5"/>
  <c r="S441" i="1" s="1"/>
  <c r="P347" i="5"/>
  <c r="Q347" i="5" s="1"/>
  <c r="P404" i="5"/>
  <c r="Q404" i="5" s="1"/>
  <c r="P252" i="5"/>
  <c r="Q252" i="5" s="1"/>
  <c r="P478" i="5"/>
  <c r="Q478" i="5" s="1"/>
  <c r="P320" i="5"/>
  <c r="Q320" i="5" s="1"/>
  <c r="P602" i="5"/>
  <c r="P581" i="5"/>
  <c r="P917" i="5"/>
  <c r="P505" i="5"/>
  <c r="P442" i="5"/>
  <c r="M442" i="1" s="1"/>
  <c r="N442" i="1" s="1"/>
  <c r="P499" i="5"/>
  <c r="P595" i="5"/>
  <c r="P215" i="5"/>
  <c r="Q215" i="5" s="1"/>
  <c r="P206" i="5"/>
  <c r="Q206" i="5" s="1"/>
  <c r="P511" i="5"/>
  <c r="P598" i="5"/>
  <c r="P281" i="5"/>
  <c r="M281" i="1" s="1"/>
  <c r="N281" i="1" s="1"/>
  <c r="P633" i="5"/>
  <c r="Q633" i="5" s="1"/>
  <c r="P402" i="5"/>
  <c r="P321" i="5"/>
  <c r="Q321" i="5" s="1"/>
  <c r="P390" i="5"/>
  <c r="Q390" i="5" s="1"/>
  <c r="P445" i="5"/>
  <c r="Q445" i="5" s="1"/>
  <c r="P542" i="5"/>
  <c r="P471" i="5"/>
  <c r="P473" i="5"/>
  <c r="Q473" i="5" s="1"/>
  <c r="P174" i="5"/>
  <c r="Q174" i="5" s="1"/>
  <c r="P671" i="5"/>
  <c r="Q671" i="5" s="1"/>
  <c r="P559" i="5"/>
  <c r="P271" i="5"/>
  <c r="P217" i="5"/>
  <c r="Q217" i="5" s="1"/>
  <c r="P586" i="5"/>
  <c r="M586" i="1" s="1"/>
  <c r="N586" i="1" s="1"/>
  <c r="U586" i="1" s="1"/>
  <c r="F586" i="1" s="1"/>
  <c r="P603" i="5"/>
  <c r="P181" i="5"/>
  <c r="S181" i="1" s="1"/>
  <c r="P326" i="5"/>
  <c r="Q326" i="5" s="1"/>
  <c r="P655" i="5"/>
  <c r="Q655" i="5" s="1"/>
  <c r="P619" i="5"/>
  <c r="Q619" i="5" s="1"/>
  <c r="P299" i="5"/>
  <c r="Q299" i="5" s="1"/>
  <c r="P466" i="5"/>
  <c r="Q466" i="5" s="1"/>
  <c r="P162" i="5"/>
  <c r="Q162" i="5" s="1"/>
  <c r="P522" i="5"/>
  <c r="P350" i="5"/>
  <c r="P677" i="5"/>
  <c r="M677" i="1" s="1"/>
  <c r="N677" i="1" s="1"/>
  <c r="P233" i="5"/>
  <c r="Q233" i="5" s="1"/>
  <c r="P398" i="5"/>
  <c r="Q398" i="5" s="1"/>
  <c r="P444" i="5"/>
  <c r="P273" i="5"/>
  <c r="Q273" i="5" s="1"/>
  <c r="P558" i="5"/>
  <c r="P357" i="5"/>
  <c r="Q357" i="5" s="1"/>
  <c r="P403" i="5"/>
  <c r="P519" i="5"/>
  <c r="P423" i="5"/>
  <c r="Q423" i="5" s="1"/>
  <c r="P592" i="5"/>
  <c r="P461" i="5"/>
  <c r="P251" i="5"/>
  <c r="Q251" i="5" s="1"/>
  <c r="P176" i="5"/>
  <c r="Q176" i="5" s="1"/>
  <c r="P625" i="5"/>
  <c r="M625" i="1" s="1"/>
  <c r="N625" i="1" s="1"/>
  <c r="P349" i="5"/>
  <c r="P549" i="5"/>
  <c r="P330" i="5"/>
  <c r="Q330" i="5" s="1"/>
  <c r="P661" i="5"/>
  <c r="Q661" i="5" s="1"/>
  <c r="P520" i="5"/>
  <c r="P396" i="5"/>
  <c r="M396" i="1" s="1"/>
  <c r="N396" i="1" s="1"/>
  <c r="P358" i="5"/>
  <c r="Q358" i="5" s="1"/>
  <c r="P449" i="5"/>
  <c r="Q449" i="5" s="1"/>
  <c r="P312" i="5"/>
  <c r="Q312" i="5" s="1"/>
  <c r="P274" i="5"/>
  <c r="Q274" i="5" s="1"/>
  <c r="P386" i="5"/>
  <c r="Q386" i="5" s="1"/>
  <c r="P579" i="5"/>
  <c r="P311" i="5"/>
  <c r="Q311" i="5" s="1"/>
  <c r="P601" i="5"/>
  <c r="P479" i="5"/>
  <c r="Q479" i="5" s="1"/>
  <c r="P653" i="5"/>
  <c r="Q653" i="5" s="1"/>
  <c r="P337" i="5"/>
  <c r="M337" i="1" s="1"/>
  <c r="N337" i="1" s="1"/>
  <c r="P254" i="5"/>
  <c r="Q254" i="5" s="1"/>
  <c r="P298" i="5"/>
  <c r="Q298" i="5" s="1"/>
  <c r="P501" i="5"/>
  <c r="P429" i="5"/>
  <c r="Q429" i="5" s="1"/>
  <c r="P634" i="5"/>
  <c r="P282" i="5"/>
  <c r="Q282" i="5" s="1"/>
  <c r="P557" i="5"/>
  <c r="P654" i="5"/>
  <c r="Q654" i="5" s="1"/>
  <c r="P467" i="5"/>
  <c r="P365" i="5"/>
  <c r="Q365" i="5" s="1"/>
  <c r="P538" i="5"/>
  <c r="P489" i="5"/>
  <c r="P331" i="5"/>
  <c r="Q331" i="5" s="1"/>
  <c r="P617" i="5"/>
  <c r="P502" i="5"/>
  <c r="P216" i="5"/>
  <c r="Q216" i="5" s="1"/>
  <c r="P218" i="5"/>
  <c r="P238" i="5"/>
  <c r="Q238" i="5" s="1"/>
  <c r="P500" i="5"/>
  <c r="M500" i="1" s="1"/>
  <c r="N500" i="1" s="1"/>
  <c r="U500" i="1" s="1"/>
  <c r="F500" i="1" s="1"/>
  <c r="P623" i="5"/>
  <c r="P547" i="5"/>
  <c r="P408" i="5"/>
  <c r="Q408" i="5" s="1"/>
  <c r="P166" i="5"/>
  <c r="P555" i="5"/>
  <c r="P526" i="5"/>
  <c r="P297" i="5"/>
  <c r="P560" i="5"/>
  <c r="P291" i="5"/>
  <c r="Q291" i="5" s="1"/>
  <c r="P635" i="5"/>
  <c r="Q635" i="5" s="1"/>
  <c r="P918" i="5"/>
  <c r="P588" i="5"/>
  <c r="P243" i="5"/>
  <c r="Q243" i="5" s="1"/>
  <c r="P200" i="5"/>
  <c r="P427" i="5"/>
  <c r="Q427" i="5" s="1"/>
  <c r="P159" i="5"/>
  <c r="P428" i="5"/>
  <c r="Q428" i="5" s="1"/>
  <c r="P367" i="5"/>
  <c r="Q367" i="5" s="1"/>
  <c r="P509" i="5"/>
  <c r="M509" i="1" s="1"/>
  <c r="N509" i="1" s="1"/>
  <c r="U509" i="1" s="1"/>
  <c r="F509" i="1" s="1"/>
  <c r="P594" i="5"/>
  <c r="P615" i="5"/>
  <c r="P353" i="5"/>
  <c r="P483" i="5"/>
  <c r="Q483" i="5" s="1"/>
  <c r="P253" i="5"/>
  <c r="S253" i="1" s="1"/>
  <c r="P336" i="5"/>
  <c r="S336" i="1" s="1"/>
  <c r="P474" i="5"/>
  <c r="Q474" i="5" s="1"/>
  <c r="P580" i="5"/>
  <c r="P208" i="5"/>
  <c r="P164" i="5"/>
  <c r="M164" i="1" s="1"/>
  <c r="N164" i="1" s="1"/>
  <c r="P537" i="5"/>
  <c r="P348" i="5"/>
  <c r="Q348" i="5" s="1"/>
  <c r="P197" i="5"/>
  <c r="P616" i="5"/>
  <c r="P641" i="5"/>
  <c r="P327" i="5"/>
  <c r="Q327" i="5" s="1"/>
  <c r="P204" i="5"/>
  <c r="P841" i="5"/>
  <c r="P234" i="5"/>
  <c r="Q234" i="5" s="1"/>
  <c r="P554" i="5"/>
  <c r="P440" i="5"/>
  <c r="P332" i="5"/>
  <c r="P213" i="5"/>
  <c r="Q213" i="5" s="1"/>
  <c r="P576" i="5"/>
  <c r="P626" i="5"/>
  <c r="P424" i="5"/>
  <c r="P622" i="5"/>
  <c r="Q622" i="5" s="1"/>
  <c r="P255" i="5"/>
  <c r="Q255" i="5" s="1"/>
  <c r="P168" i="5"/>
  <c r="P163" i="5"/>
  <c r="P662" i="5"/>
  <c r="S662" i="1" s="1"/>
  <c r="P319" i="5"/>
  <c r="Q319" i="5" s="1"/>
  <c r="P525" i="5"/>
  <c r="M525" i="1" s="1"/>
  <c r="N525" i="1" s="1"/>
  <c r="U525" i="1" s="1"/>
  <c r="F525" i="1" s="1"/>
  <c r="P481" i="5"/>
  <c r="P413" i="5"/>
  <c r="Q413" i="5" s="1"/>
  <c r="P214" i="5"/>
  <c r="P277" i="5"/>
  <c r="P541" i="5"/>
  <c r="M541" i="1" s="1"/>
  <c r="N541" i="1" s="1"/>
  <c r="U541" i="1" s="1"/>
  <c r="F541" i="1" s="1"/>
  <c r="P315" i="5"/>
  <c r="Q315" i="5" s="1"/>
  <c r="P446" i="5"/>
  <c r="Q446" i="5" s="1"/>
  <c r="P196" i="5"/>
  <c r="P639" i="5"/>
  <c r="P516" i="5"/>
  <c r="P180" i="5"/>
  <c r="Q180" i="5" s="1"/>
  <c r="P374" i="5"/>
  <c r="P426" i="5"/>
  <c r="P664" i="5"/>
  <c r="P198" i="5"/>
  <c r="Q198" i="5" s="1"/>
  <c r="P482" i="5"/>
  <c r="P464" i="5"/>
  <c r="P546" i="5"/>
  <c r="P356" i="5"/>
  <c r="P201" i="5"/>
  <c r="P205" i="5"/>
  <c r="P182" i="5"/>
  <c r="Q182" i="5" s="1"/>
  <c r="P161" i="5"/>
  <c r="P674" i="5"/>
  <c r="P613" i="5"/>
  <c r="M613" i="1" s="1"/>
  <c r="N613" i="1" s="1"/>
  <c r="U613" i="1" s="1"/>
  <c r="F613" i="1" s="1"/>
  <c r="P369" i="5"/>
  <c r="Q369" i="5" s="1"/>
  <c r="P199" i="5"/>
  <c r="Q199" i="5" s="1"/>
  <c r="P165" i="5"/>
  <c r="M165" i="1" s="1"/>
  <c r="N165" i="1" s="1"/>
  <c r="U165" i="1" s="1"/>
  <c r="F165" i="1" s="1"/>
  <c r="P673" i="5"/>
  <c r="P563" i="5"/>
  <c r="P539" i="5"/>
  <c r="P351" i="5"/>
  <c r="P294" i="5"/>
  <c r="P518" i="5"/>
  <c r="P360" i="5"/>
  <c r="P175" i="5"/>
  <c r="P631" i="5"/>
  <c r="P387" i="5"/>
  <c r="Q387" i="5" s="1"/>
  <c r="P503" i="5"/>
  <c r="P657" i="5"/>
  <c r="P256" i="5"/>
  <c r="P578" i="5"/>
  <c r="P596" i="5"/>
  <c r="P436" i="5"/>
  <c r="P261" i="5"/>
  <c r="P329" i="5"/>
  <c r="P584" i="5"/>
  <c r="P630" i="5"/>
  <c r="P288" i="5"/>
  <c r="P167" i="5"/>
  <c r="S167" i="1" s="1"/>
  <c r="P283" i="5"/>
  <c r="P450" i="5"/>
  <c r="P373" i="5"/>
  <c r="P443" i="5"/>
  <c r="Q443" i="5" s="1"/>
  <c r="P465" i="5"/>
  <c r="Q465" i="5" s="1"/>
  <c r="P289" i="5"/>
  <c r="P309" i="5"/>
  <c r="M309" i="1" s="1"/>
  <c r="N309" i="1" s="1"/>
  <c r="U309" i="1" s="1"/>
  <c r="F309" i="1" s="1"/>
  <c r="P276" i="5"/>
  <c r="Q276" i="5" s="1"/>
  <c r="P512" i="5"/>
  <c r="P462" i="5"/>
  <c r="P237" i="5"/>
  <c r="P425" i="5"/>
  <c r="P411" i="5"/>
  <c r="Q411" i="5" s="1"/>
  <c r="P575" i="5"/>
  <c r="P432" i="5"/>
  <c r="P183" i="5"/>
  <c r="Q183" i="5" s="1"/>
  <c r="P364" i="5"/>
  <c r="P618" i="5"/>
  <c r="P669" i="5"/>
  <c r="P652" i="5"/>
  <c r="Q652" i="5" s="1"/>
  <c r="P614" i="5"/>
  <c r="Q614" i="5" s="1"/>
  <c r="P624" i="5"/>
  <c r="P310" i="5"/>
  <c r="P222" i="5"/>
  <c r="Q222" i="5" s="1"/>
  <c r="P223" i="5"/>
  <c r="Q223" i="5" s="1"/>
  <c r="P564" i="5"/>
  <c r="M564" i="1" s="1"/>
  <c r="N564" i="1" s="1"/>
  <c r="U564" i="1" s="1"/>
  <c r="F564" i="1" s="1"/>
  <c r="P195" i="5"/>
  <c r="P527" i="5"/>
  <c r="P543" i="5"/>
  <c r="P370" i="5"/>
  <c r="P663" i="5"/>
  <c r="P556" i="5"/>
  <c r="P472" i="5"/>
  <c r="P672" i="5"/>
  <c r="P585" i="5"/>
  <c r="M585" i="1" s="1"/>
  <c r="N585" i="1" s="1"/>
  <c r="U585" i="1" s="1"/>
  <c r="F585" i="1" s="1"/>
  <c r="P322" i="5"/>
  <c r="Q322" i="5" s="1"/>
  <c r="P577" i="5"/>
  <c r="P565" i="5"/>
  <c r="M565" i="1" s="1"/>
  <c r="N565" i="1" s="1"/>
  <c r="U565" i="1" s="1"/>
  <c r="F565" i="1" s="1"/>
  <c r="P359" i="5"/>
  <c r="Q359" i="5" s="1"/>
  <c r="P318" i="5"/>
  <c r="Q318" i="5" s="1"/>
  <c r="P242" i="5"/>
  <c r="Q242" i="5" s="1"/>
  <c r="P504" i="5"/>
  <c r="M504" i="1" s="1"/>
  <c r="N504" i="1" s="1"/>
  <c r="U504" i="1" s="1"/>
  <c r="F504" i="1" s="1"/>
  <c r="P488" i="5"/>
  <c r="P651" i="5"/>
  <c r="P158" i="5"/>
  <c r="S158" i="1" s="1"/>
  <c r="P328" i="5"/>
  <c r="Q918" i="5" l="1"/>
  <c r="M918" i="1"/>
  <c r="N918" i="1" s="1"/>
  <c r="U918" i="1" s="1"/>
  <c r="F918" i="1" s="1"/>
  <c r="S917" i="1"/>
  <c r="M917" i="1"/>
  <c r="N917" i="1" s="1"/>
  <c r="U917" i="1" s="1"/>
  <c r="S651" i="1"/>
  <c r="T651" i="1" s="1"/>
  <c r="M651" i="1"/>
  <c r="N651" i="1" s="1"/>
  <c r="U651" i="1" s="1"/>
  <c r="F651" i="1" s="1"/>
  <c r="S603" i="1"/>
  <c r="T603" i="1" s="1"/>
  <c r="M603" i="1"/>
  <c r="N603" i="1" s="1"/>
  <c r="U603" i="1" s="1"/>
  <c r="F603" i="1" s="1"/>
  <c r="S598" i="1"/>
  <c r="M598" i="1"/>
  <c r="N598" i="1" s="1"/>
  <c r="U598" i="1" s="1"/>
  <c r="F598" i="1" s="1"/>
  <c r="S601" i="1"/>
  <c r="Q601" i="1" s="1"/>
  <c r="M601" i="1"/>
  <c r="N601" i="1" s="1"/>
  <c r="U601" i="1" s="1"/>
  <c r="F601" i="1" s="1"/>
  <c r="S602" i="1"/>
  <c r="T602" i="1" s="1"/>
  <c r="M602" i="1"/>
  <c r="N602" i="1" s="1"/>
  <c r="U602" i="1" s="1"/>
  <c r="F602" i="1" s="1"/>
  <c r="Q575" i="5"/>
  <c r="M575" i="1"/>
  <c r="N575" i="1" s="1"/>
  <c r="U575" i="1" s="1"/>
  <c r="S580" i="1"/>
  <c r="M580" i="1"/>
  <c r="N580" i="1" s="1"/>
  <c r="U580" i="1" s="1"/>
  <c r="F580" i="1" s="1"/>
  <c r="S587" i="1"/>
  <c r="M587" i="1"/>
  <c r="N587" i="1" s="1"/>
  <c r="U587" i="1" s="1"/>
  <c r="F587" i="1" s="1"/>
  <c r="S578" i="1"/>
  <c r="Q578" i="1" s="1"/>
  <c r="M578" i="1"/>
  <c r="N578" i="1" s="1"/>
  <c r="U578" i="1" s="1"/>
  <c r="F578" i="1" s="1"/>
  <c r="Q594" i="5"/>
  <c r="M594" i="1"/>
  <c r="N594" i="1" s="1"/>
  <c r="U594" i="1" s="1"/>
  <c r="F594" i="1" s="1"/>
  <c r="S588" i="1"/>
  <c r="M588" i="1"/>
  <c r="N588" i="1" s="1"/>
  <c r="U588" i="1" s="1"/>
  <c r="F588" i="1" s="1"/>
  <c r="S577" i="1"/>
  <c r="T577" i="1" s="1"/>
  <c r="M577" i="1"/>
  <c r="N577" i="1" s="1"/>
  <c r="U577" i="1" s="1"/>
  <c r="F577" i="1" s="1"/>
  <c r="S576" i="1"/>
  <c r="Q576" i="1" s="1"/>
  <c r="M576" i="1"/>
  <c r="N576" i="1" s="1"/>
  <c r="U576" i="1" s="1"/>
  <c r="F576" i="1" s="1"/>
  <c r="Q581" i="5"/>
  <c r="M581" i="1"/>
  <c r="N581" i="1" s="1"/>
  <c r="U581" i="1" s="1"/>
  <c r="F581" i="1" s="1"/>
  <c r="S579" i="1"/>
  <c r="Q579" i="1" s="1"/>
  <c r="M579" i="1"/>
  <c r="N579" i="1" s="1"/>
  <c r="U579" i="1" s="1"/>
  <c r="F579" i="1" s="1"/>
  <c r="S592" i="1"/>
  <c r="Q592" i="1" s="1"/>
  <c r="M592" i="1"/>
  <c r="N592" i="1" s="1"/>
  <c r="U592" i="1" s="1"/>
  <c r="F592" i="1" s="1"/>
  <c r="Q595" i="5"/>
  <c r="M595" i="1"/>
  <c r="N595" i="1" s="1"/>
  <c r="U595" i="1" s="1"/>
  <c r="F595" i="1" s="1"/>
  <c r="S584" i="1"/>
  <c r="Q584" i="1" s="1"/>
  <c r="M584" i="1"/>
  <c r="N584" i="1" s="1"/>
  <c r="U584" i="1" s="1"/>
  <c r="F584" i="1" s="1"/>
  <c r="S596" i="1"/>
  <c r="T596" i="1" s="1"/>
  <c r="M596" i="1"/>
  <c r="N596" i="1" s="1"/>
  <c r="U596" i="1" s="1"/>
  <c r="F596" i="1" s="1"/>
  <c r="Q593" i="5"/>
  <c r="M593" i="1"/>
  <c r="N593" i="1" s="1"/>
  <c r="U593" i="1" s="1"/>
  <c r="F593" i="1" s="1"/>
  <c r="S558" i="1"/>
  <c r="T558" i="1" s="1"/>
  <c r="M558" i="1"/>
  <c r="N558" i="1" s="1"/>
  <c r="U558" i="1" s="1"/>
  <c r="F558" i="1" s="1"/>
  <c r="Q548" i="5"/>
  <c r="M548" i="1"/>
  <c r="N548" i="1" s="1"/>
  <c r="U548" i="1" s="1"/>
  <c r="F548" i="1" s="1"/>
  <c r="S560" i="1"/>
  <c r="Q560" i="1" s="1"/>
  <c r="M560" i="1"/>
  <c r="N560" i="1" s="1"/>
  <c r="U560" i="1" s="1"/>
  <c r="F560" i="1" s="1"/>
  <c r="S538" i="1"/>
  <c r="Q538" i="1" s="1"/>
  <c r="M538" i="1"/>
  <c r="N538" i="1" s="1"/>
  <c r="U538" i="1" s="1"/>
  <c r="F538" i="1" s="1"/>
  <c r="Q559" i="5"/>
  <c r="M559" i="1"/>
  <c r="N559" i="1" s="1"/>
  <c r="U559" i="1" s="1"/>
  <c r="F559" i="1" s="1"/>
  <c r="S557" i="1"/>
  <c r="Q557" i="1" s="1"/>
  <c r="M557" i="1"/>
  <c r="N557" i="1" s="1"/>
  <c r="U557" i="1" s="1"/>
  <c r="F557" i="1" s="1"/>
  <c r="S542" i="1"/>
  <c r="T542" i="1" s="1"/>
  <c r="M542" i="1"/>
  <c r="N542" i="1" s="1"/>
  <c r="U542" i="1" s="1"/>
  <c r="F542" i="1" s="1"/>
  <c r="S554" i="1"/>
  <c r="Q554" i="1" s="1"/>
  <c r="M554" i="1"/>
  <c r="N554" i="1" s="1"/>
  <c r="U554" i="1" s="1"/>
  <c r="F554" i="1" s="1"/>
  <c r="S550" i="1"/>
  <c r="T550" i="1" s="1"/>
  <c r="M550" i="1"/>
  <c r="N550" i="1" s="1"/>
  <c r="U550" i="1" s="1"/>
  <c r="F550" i="1" s="1"/>
  <c r="S556" i="1"/>
  <c r="T556" i="1" s="1"/>
  <c r="M556" i="1"/>
  <c r="N556" i="1" s="1"/>
  <c r="U556" i="1" s="1"/>
  <c r="F556" i="1" s="1"/>
  <c r="S546" i="1"/>
  <c r="Q546" i="1" s="1"/>
  <c r="M546" i="1"/>
  <c r="N546" i="1" s="1"/>
  <c r="U546" i="1" s="1"/>
  <c r="F546" i="1" s="1"/>
  <c r="S537" i="1"/>
  <c r="T537" i="1" s="1"/>
  <c r="M537" i="1"/>
  <c r="N537" i="1" s="1"/>
  <c r="U537" i="1" s="1"/>
  <c r="S549" i="1"/>
  <c r="Q549" i="1" s="1"/>
  <c r="M549" i="1"/>
  <c r="N549" i="1" s="1"/>
  <c r="U549" i="1" s="1"/>
  <c r="F549" i="1" s="1"/>
  <c r="S540" i="1"/>
  <c r="Q540" i="1" s="1"/>
  <c r="M540" i="1"/>
  <c r="N540" i="1" s="1"/>
  <c r="U540" i="1" s="1"/>
  <c r="F540" i="1" s="1"/>
  <c r="S543" i="1"/>
  <c r="Q543" i="1" s="1"/>
  <c r="M543" i="1"/>
  <c r="N543" i="1" s="1"/>
  <c r="U543" i="1" s="1"/>
  <c r="F543" i="1" s="1"/>
  <c r="S539" i="1"/>
  <c r="T539" i="1" s="1"/>
  <c r="M539" i="1"/>
  <c r="N539" i="1" s="1"/>
  <c r="U539" i="1" s="1"/>
  <c r="F539" i="1" s="1"/>
  <c r="S563" i="1"/>
  <c r="Q563" i="1" s="1"/>
  <c r="M563" i="1"/>
  <c r="N563" i="1" s="1"/>
  <c r="U563" i="1" s="1"/>
  <c r="F563" i="1" s="1"/>
  <c r="S547" i="1"/>
  <c r="T547" i="1" s="1"/>
  <c r="M547" i="1"/>
  <c r="N547" i="1" s="1"/>
  <c r="U547" i="1" s="1"/>
  <c r="F547" i="1" s="1"/>
  <c r="S555" i="1"/>
  <c r="Q555" i="1" s="1"/>
  <c r="M555" i="1"/>
  <c r="N555" i="1" s="1"/>
  <c r="U555" i="1" s="1"/>
  <c r="F555" i="1" s="1"/>
  <c r="Q502" i="5"/>
  <c r="M502" i="1"/>
  <c r="N502" i="1" s="1"/>
  <c r="U502" i="1" s="1"/>
  <c r="F502" i="1" s="1"/>
  <c r="S522" i="1"/>
  <c r="Q522" i="1" s="1"/>
  <c r="M522" i="1"/>
  <c r="N522" i="1" s="1"/>
  <c r="U522" i="1" s="1"/>
  <c r="F522" i="1" s="1"/>
  <c r="S503" i="1"/>
  <c r="T503" i="1" s="1"/>
  <c r="M503" i="1"/>
  <c r="N503" i="1" s="1"/>
  <c r="U503" i="1" s="1"/>
  <c r="F503" i="1" s="1"/>
  <c r="S511" i="1"/>
  <c r="T511" i="1" s="1"/>
  <c r="M511" i="1"/>
  <c r="N511" i="1" s="1"/>
  <c r="U511" i="1" s="1"/>
  <c r="F511" i="1" s="1"/>
  <c r="Q520" i="5"/>
  <c r="M520" i="1"/>
  <c r="N520" i="1" s="1"/>
  <c r="U520" i="1" s="1"/>
  <c r="F520" i="1" s="1"/>
  <c r="S501" i="1"/>
  <c r="Q501" i="1" s="1"/>
  <c r="M501" i="1"/>
  <c r="N501" i="1" s="1"/>
  <c r="U501" i="1" s="1"/>
  <c r="F501" i="1" s="1"/>
  <c r="S517" i="1"/>
  <c r="Q517" i="1" s="1"/>
  <c r="M517" i="1"/>
  <c r="N517" i="1" s="1"/>
  <c r="U517" i="1" s="1"/>
  <c r="F517" i="1" s="1"/>
  <c r="S512" i="1"/>
  <c r="Q512" i="1" s="1"/>
  <c r="M512" i="1"/>
  <c r="N512" i="1" s="1"/>
  <c r="U512" i="1" s="1"/>
  <c r="F512" i="1" s="1"/>
  <c r="S499" i="1"/>
  <c r="T499" i="1" s="1"/>
  <c r="M499" i="1"/>
  <c r="N499" i="1" s="1"/>
  <c r="U499" i="1" s="1"/>
  <c r="S527" i="1"/>
  <c r="T527" i="1" s="1"/>
  <c r="M527" i="1"/>
  <c r="N527" i="1" s="1"/>
  <c r="U527" i="1" s="1"/>
  <c r="F527" i="1" s="1"/>
  <c r="S510" i="1"/>
  <c r="T510" i="1" s="1"/>
  <c r="M510" i="1"/>
  <c r="N510" i="1" s="1"/>
  <c r="U510" i="1" s="1"/>
  <c r="F510" i="1" s="1"/>
  <c r="S518" i="1"/>
  <c r="Q518" i="1" s="1"/>
  <c r="M518" i="1"/>
  <c r="N518" i="1" s="1"/>
  <c r="U518" i="1" s="1"/>
  <c r="F518" i="1" s="1"/>
  <c r="S516" i="1"/>
  <c r="T516" i="1" s="1"/>
  <c r="M516" i="1"/>
  <c r="N516" i="1" s="1"/>
  <c r="U516" i="1" s="1"/>
  <c r="F516" i="1" s="1"/>
  <c r="S526" i="1"/>
  <c r="T526" i="1" s="1"/>
  <c r="M526" i="1"/>
  <c r="N526" i="1" s="1"/>
  <c r="U526" i="1" s="1"/>
  <c r="F526" i="1" s="1"/>
  <c r="S519" i="1"/>
  <c r="Q519" i="1" s="1"/>
  <c r="M519" i="1"/>
  <c r="N519" i="1" s="1"/>
  <c r="U519" i="1" s="1"/>
  <c r="F519" i="1" s="1"/>
  <c r="S508" i="1"/>
  <c r="T508" i="1" s="1"/>
  <c r="M508" i="1"/>
  <c r="N508" i="1" s="1"/>
  <c r="U508" i="1" s="1"/>
  <c r="F508" i="1" s="1"/>
  <c r="Q505" i="5"/>
  <c r="M505" i="1"/>
  <c r="N505" i="1" s="1"/>
  <c r="U505" i="1" s="1"/>
  <c r="F505" i="1" s="1"/>
  <c r="Q461" i="5"/>
  <c r="M461" i="1"/>
  <c r="N461" i="1" s="1"/>
  <c r="U461" i="1" s="1"/>
  <c r="F461" i="1" s="1"/>
  <c r="Q385" i="5"/>
  <c r="M385" i="1"/>
  <c r="N385" i="1" s="1"/>
  <c r="U385" i="1" s="1"/>
  <c r="F385" i="1" s="1"/>
  <c r="S166" i="1"/>
  <c r="M166" i="1"/>
  <c r="N166" i="1" s="1"/>
  <c r="U166" i="1" s="1"/>
  <c r="F166" i="1" s="1"/>
  <c r="S161" i="1"/>
  <c r="Q161" i="1" s="1"/>
  <c r="M161" i="1"/>
  <c r="N161" i="1" s="1"/>
  <c r="U161" i="1" s="1"/>
  <c r="F161" i="1" s="1"/>
  <c r="S160" i="1"/>
  <c r="Q160" i="1" s="1"/>
  <c r="M160" i="1"/>
  <c r="N160" i="1" s="1"/>
  <c r="U160" i="1" s="1"/>
  <c r="F160" i="1" s="1"/>
  <c r="Q577" i="5"/>
  <c r="Q396" i="5"/>
  <c r="Q917" i="5"/>
  <c r="Q588" i="5"/>
  <c r="Q512" i="5"/>
  <c r="M207" i="1"/>
  <c r="N207" i="1" s="1"/>
  <c r="Q518" i="5"/>
  <c r="Q556" i="5"/>
  <c r="Q555" i="5"/>
  <c r="Q538" i="5"/>
  <c r="S918" i="1"/>
  <c r="T918" i="1" s="1"/>
  <c r="S502" i="1"/>
  <c r="Q519" i="5"/>
  <c r="S559" i="1"/>
  <c r="Q559" i="1" s="1"/>
  <c r="S581" i="1"/>
  <c r="T581" i="1" s="1"/>
  <c r="S385" i="1"/>
  <c r="T385" i="1" s="1"/>
  <c r="Q179" i="5"/>
  <c r="Q540" i="5"/>
  <c r="Q375" i="5"/>
  <c r="Q451" i="5"/>
  <c r="Q546" i="5"/>
  <c r="Q576" i="5"/>
  <c r="S461" i="1"/>
  <c r="Q167" i="5"/>
  <c r="Q596" i="5"/>
  <c r="Q161" i="5"/>
  <c r="S594" i="1"/>
  <c r="Q594" i="1" s="1"/>
  <c r="Q547" i="5"/>
  <c r="Q558" i="5"/>
  <c r="Q598" i="5"/>
  <c r="Q442" i="5"/>
  <c r="S179" i="1"/>
  <c r="Q179" i="1" s="1"/>
  <c r="Q602" i="5"/>
  <c r="Q587" i="5"/>
  <c r="Q511" i="5"/>
  <c r="S505" i="1"/>
  <c r="Q505" i="1" s="1"/>
  <c r="Q517" i="5"/>
  <c r="Q678" i="5"/>
  <c r="S451" i="1"/>
  <c r="Q451" i="1" s="1"/>
  <c r="S375" i="1"/>
  <c r="Q375" i="1" s="1"/>
  <c r="Q336" i="1"/>
  <c r="T336" i="1"/>
  <c r="Q253" i="1"/>
  <c r="T253" i="1"/>
  <c r="Q526" i="5"/>
  <c r="S548" i="1"/>
  <c r="Q395" i="5"/>
  <c r="Q625" i="5"/>
  <c r="S396" i="1"/>
  <c r="Q396" i="1" s="1"/>
  <c r="Q522" i="5"/>
  <c r="Q510" i="5"/>
  <c r="S593" i="1"/>
  <c r="Q484" i="5"/>
  <c r="Q601" i="5"/>
  <c r="M158" i="1"/>
  <c r="N158" i="1" s="1"/>
  <c r="U158" i="1" s="1"/>
  <c r="Q503" i="5"/>
  <c r="Q580" i="5"/>
  <c r="S337" i="1"/>
  <c r="U337" i="1" s="1"/>
  <c r="F337" i="1" s="1"/>
  <c r="S575" i="1"/>
  <c r="T575" i="1" s="1"/>
  <c r="Q181" i="5"/>
  <c r="Q557" i="5"/>
  <c r="Q549" i="5"/>
  <c r="Q677" i="5"/>
  <c r="Q603" i="5"/>
  <c r="Q542" i="5"/>
  <c r="M441" i="1"/>
  <c r="N441" i="1" s="1"/>
  <c r="Q550" i="5"/>
  <c r="T546" i="1"/>
  <c r="U164" i="1"/>
  <c r="F164" i="1" s="1"/>
  <c r="S472" i="1"/>
  <c r="M472" i="1"/>
  <c r="N472" i="1" s="1"/>
  <c r="S364" i="1"/>
  <c r="M364" i="1"/>
  <c r="N364" i="1" s="1"/>
  <c r="S289" i="1"/>
  <c r="M289" i="1"/>
  <c r="N289" i="1" s="1"/>
  <c r="Q289" i="5"/>
  <c r="S674" i="1"/>
  <c r="M674" i="1"/>
  <c r="N674" i="1" s="1"/>
  <c r="Q674" i="5"/>
  <c r="S509" i="1"/>
  <c r="Q509" i="5"/>
  <c r="S297" i="1"/>
  <c r="M297" i="1"/>
  <c r="N297" i="1" s="1"/>
  <c r="Q579" i="5"/>
  <c r="S261" i="1"/>
  <c r="M261" i="1"/>
  <c r="N261" i="1" s="1"/>
  <c r="Q261" i="5"/>
  <c r="S565" i="1"/>
  <c r="Q565" i="5"/>
  <c r="S425" i="1"/>
  <c r="M425" i="1"/>
  <c r="N425" i="1" s="1"/>
  <c r="M283" i="1"/>
  <c r="N283" i="1" s="1"/>
  <c r="S283" i="1"/>
  <c r="S360" i="1"/>
  <c r="M360" i="1"/>
  <c r="N360" i="1" s="1"/>
  <c r="M356" i="1"/>
  <c r="N356" i="1" s="1"/>
  <c r="S356" i="1"/>
  <c r="M196" i="1"/>
  <c r="N196" i="1" s="1"/>
  <c r="S196" i="1"/>
  <c r="Q196" i="5"/>
  <c r="S641" i="1"/>
  <c r="M641" i="1"/>
  <c r="N641" i="1" s="1"/>
  <c r="S623" i="1"/>
  <c r="Q623" i="5"/>
  <c r="M489" i="1"/>
  <c r="N489" i="1" s="1"/>
  <c r="S489" i="1"/>
  <c r="S504" i="1"/>
  <c r="Q504" i="5"/>
  <c r="M673" i="1"/>
  <c r="N673" i="1" s="1"/>
  <c r="S673" i="1"/>
  <c r="Q673" i="5"/>
  <c r="S616" i="1"/>
  <c r="M616" i="1"/>
  <c r="N616" i="1" s="1"/>
  <c r="Q616" i="5"/>
  <c r="S586" i="1"/>
  <c r="Q586" i="5"/>
  <c r="Q564" i="5"/>
  <c r="S564" i="1"/>
  <c r="S465" i="1"/>
  <c r="M465" i="1"/>
  <c r="N465" i="1" s="1"/>
  <c r="M446" i="1"/>
  <c r="N446" i="1" s="1"/>
  <c r="S446" i="1"/>
  <c r="S168" i="1"/>
  <c r="Q168" i="5"/>
  <c r="M168" i="1"/>
  <c r="N168" i="1" s="1"/>
  <c r="S234" i="1"/>
  <c r="M234" i="1"/>
  <c r="N234" i="1" s="1"/>
  <c r="M197" i="1"/>
  <c r="N197" i="1" s="1"/>
  <c r="S197" i="1"/>
  <c r="Q197" i="5"/>
  <c r="M328" i="1"/>
  <c r="N328" i="1" s="1"/>
  <c r="S328" i="1"/>
  <c r="S657" i="1"/>
  <c r="M657" i="1"/>
  <c r="N657" i="1" s="1"/>
  <c r="Q657" i="5"/>
  <c r="S664" i="1"/>
  <c r="M664" i="1"/>
  <c r="N664" i="1" s="1"/>
  <c r="S626" i="1"/>
  <c r="M626" i="1"/>
  <c r="N626" i="1" s="1"/>
  <c r="Q626" i="5"/>
  <c r="S208" i="1"/>
  <c r="M208" i="1"/>
  <c r="N208" i="1" s="1"/>
  <c r="Q208" i="5"/>
  <c r="S200" i="1"/>
  <c r="M200" i="1"/>
  <c r="N200" i="1" s="1"/>
  <c r="M634" i="1"/>
  <c r="N634" i="1" s="1"/>
  <c r="S634" i="1"/>
  <c r="M402" i="1"/>
  <c r="N402" i="1" s="1"/>
  <c r="S402" i="1"/>
  <c r="Q402" i="5"/>
  <c r="M195" i="1"/>
  <c r="N195" i="1" s="1"/>
  <c r="S195" i="1"/>
  <c r="Q195" i="5"/>
  <c r="M237" i="1"/>
  <c r="N237" i="1" s="1"/>
  <c r="S237" i="1"/>
  <c r="Q237" i="5"/>
  <c r="M426" i="1"/>
  <c r="N426" i="1" s="1"/>
  <c r="S426" i="1"/>
  <c r="Q426" i="5"/>
  <c r="S163" i="1"/>
  <c r="Q163" i="5"/>
  <c r="M163" i="1"/>
  <c r="N163" i="1" s="1"/>
  <c r="M462" i="1"/>
  <c r="N462" i="1" s="1"/>
  <c r="S462" i="1"/>
  <c r="Q462" i="5"/>
  <c r="S165" i="1"/>
  <c r="Q165" i="5"/>
  <c r="S374" i="1"/>
  <c r="M374" i="1"/>
  <c r="N374" i="1" s="1"/>
  <c r="Q374" i="5"/>
  <c r="M413" i="1"/>
  <c r="N413" i="1" s="1"/>
  <c r="S413" i="1"/>
  <c r="T580" i="1"/>
  <c r="Q580" i="1"/>
  <c r="M242" i="1"/>
  <c r="N242" i="1" s="1"/>
  <c r="S242" i="1"/>
  <c r="M432" i="1"/>
  <c r="N432" i="1" s="1"/>
  <c r="S432" i="1"/>
  <c r="Q432" i="5"/>
  <c r="M288" i="1"/>
  <c r="N288" i="1" s="1"/>
  <c r="S288" i="1"/>
  <c r="Q288" i="5"/>
  <c r="S294" i="1"/>
  <c r="M294" i="1"/>
  <c r="N294" i="1" s="1"/>
  <c r="Q294" i="5"/>
  <c r="M464" i="1"/>
  <c r="N464" i="1" s="1"/>
  <c r="S464" i="1"/>
  <c r="Q464" i="5"/>
  <c r="S481" i="1"/>
  <c r="M481" i="1"/>
  <c r="N481" i="1" s="1"/>
  <c r="Q481" i="5"/>
  <c r="S841" i="1"/>
  <c r="Q841" i="5"/>
  <c r="M841" i="1"/>
  <c r="N841" i="1" s="1"/>
  <c r="M353" i="1"/>
  <c r="N353" i="1" s="1"/>
  <c r="S353" i="1"/>
  <c r="Q353" i="5"/>
  <c r="S367" i="1"/>
  <c r="M367" i="1"/>
  <c r="N367" i="1" s="1"/>
  <c r="M617" i="1"/>
  <c r="N617" i="1" s="1"/>
  <c r="S617" i="1"/>
  <c r="Q617" i="5"/>
  <c r="S423" i="1"/>
  <c r="M423" i="1"/>
  <c r="N423" i="1" s="1"/>
  <c r="T598" i="1"/>
  <c r="Q598" i="1"/>
  <c r="T158" i="1"/>
  <c r="Q158" i="1"/>
  <c r="M370" i="1"/>
  <c r="N370" i="1" s="1"/>
  <c r="S370" i="1"/>
  <c r="Q370" i="5"/>
  <c r="S223" i="1"/>
  <c r="M223" i="1"/>
  <c r="N223" i="1" s="1"/>
  <c r="M443" i="1"/>
  <c r="N443" i="1" s="1"/>
  <c r="S443" i="1"/>
  <c r="S630" i="1"/>
  <c r="M630" i="1"/>
  <c r="N630" i="1" s="1"/>
  <c r="Q630" i="5"/>
  <c r="S387" i="1"/>
  <c r="M387" i="1"/>
  <c r="N387" i="1" s="1"/>
  <c r="S351" i="1"/>
  <c r="M351" i="1"/>
  <c r="N351" i="1" s="1"/>
  <c r="Q351" i="5"/>
  <c r="S199" i="1"/>
  <c r="M199" i="1"/>
  <c r="N199" i="1" s="1"/>
  <c r="S182" i="1"/>
  <c r="M182" i="1"/>
  <c r="N182" i="1" s="1"/>
  <c r="S482" i="1"/>
  <c r="M482" i="1"/>
  <c r="N482" i="1" s="1"/>
  <c r="Q482" i="5"/>
  <c r="S180" i="1"/>
  <c r="M180" i="1"/>
  <c r="N180" i="1" s="1"/>
  <c r="S315" i="1"/>
  <c r="M315" i="1"/>
  <c r="N315" i="1" s="1"/>
  <c r="Q525" i="5"/>
  <c r="S525" i="1"/>
  <c r="S255" i="1"/>
  <c r="M255" i="1"/>
  <c r="N255" i="1" s="1"/>
  <c r="M213" i="1"/>
  <c r="N213" i="1" s="1"/>
  <c r="S213" i="1"/>
  <c r="M204" i="1"/>
  <c r="N204" i="1" s="1"/>
  <c r="S204" i="1"/>
  <c r="Q204" i="5"/>
  <c r="M348" i="1"/>
  <c r="N348" i="1" s="1"/>
  <c r="S348" i="1"/>
  <c r="S474" i="1"/>
  <c r="M474" i="1"/>
  <c r="N474" i="1" s="1"/>
  <c r="S615" i="1"/>
  <c r="M615" i="1"/>
  <c r="N615" i="1" s="1"/>
  <c r="Q615" i="5"/>
  <c r="M159" i="1"/>
  <c r="N159" i="1" s="1"/>
  <c r="Q159" i="5"/>
  <c r="S159" i="1"/>
  <c r="T588" i="1"/>
  <c r="Q588" i="1"/>
  <c r="S238" i="1"/>
  <c r="M238" i="1"/>
  <c r="N238" i="1" s="1"/>
  <c r="M623" i="1"/>
  <c r="N623" i="1" s="1"/>
  <c r="M662" i="1"/>
  <c r="N662" i="1" s="1"/>
  <c r="M167" i="1"/>
  <c r="N167" i="1" s="1"/>
  <c r="S520" i="1"/>
  <c r="M349" i="1"/>
  <c r="N349" i="1" s="1"/>
  <c r="S349" i="1"/>
  <c r="Q349" i="5"/>
  <c r="S299" i="1"/>
  <c r="M299" i="1"/>
  <c r="N299" i="1" s="1"/>
  <c r="T662" i="1"/>
  <c r="Q662" i="1"/>
  <c r="Q596" i="1"/>
  <c r="S500" i="1"/>
  <c r="Q500" i="5"/>
  <c r="S614" i="1"/>
  <c r="M614" i="1"/>
  <c r="N614" i="1" s="1"/>
  <c r="S183" i="1"/>
  <c r="M183" i="1"/>
  <c r="N183" i="1" s="1"/>
  <c r="Q167" i="1"/>
  <c r="T167" i="1"/>
  <c r="S436" i="1"/>
  <c r="Q436" i="5"/>
  <c r="M483" i="1"/>
  <c r="N483" i="1" s="1"/>
  <c r="S483" i="1"/>
  <c r="M251" i="1"/>
  <c r="N251" i="1" s="1"/>
  <c r="S251" i="1"/>
  <c r="M663" i="1"/>
  <c r="N663" i="1" s="1"/>
  <c r="Q663" i="5"/>
  <c r="S663" i="1"/>
  <c r="M322" i="1"/>
  <c r="N322" i="1" s="1"/>
  <c r="S322" i="1"/>
  <c r="M652" i="1"/>
  <c r="N652" i="1" s="1"/>
  <c r="S652" i="1"/>
  <c r="Q651" i="5"/>
  <c r="M318" i="1"/>
  <c r="N318" i="1" s="1"/>
  <c r="S318" i="1"/>
  <c r="Q585" i="5"/>
  <c r="S585" i="1"/>
  <c r="Q543" i="5"/>
  <c r="S669" i="1"/>
  <c r="M669" i="1"/>
  <c r="N669" i="1" s="1"/>
  <c r="Q669" i="5"/>
  <c r="S373" i="1"/>
  <c r="M373" i="1"/>
  <c r="N373" i="1" s="1"/>
  <c r="Q373" i="5"/>
  <c r="Q584" i="5"/>
  <c r="Q578" i="5"/>
  <c r="M631" i="1"/>
  <c r="N631" i="1" s="1"/>
  <c r="S631" i="1"/>
  <c r="Q631" i="5"/>
  <c r="Q539" i="5"/>
  <c r="S205" i="1"/>
  <c r="M205" i="1"/>
  <c r="N205" i="1" s="1"/>
  <c r="Q205" i="5"/>
  <c r="Q516" i="5"/>
  <c r="Q541" i="5"/>
  <c r="S541" i="1"/>
  <c r="M332" i="1"/>
  <c r="N332" i="1" s="1"/>
  <c r="S332" i="1"/>
  <c r="Q332" i="5"/>
  <c r="Q537" i="5"/>
  <c r="M336" i="1"/>
  <c r="N336" i="1" s="1"/>
  <c r="Q336" i="5"/>
  <c r="Q560" i="5"/>
  <c r="Q166" i="5"/>
  <c r="S408" i="1"/>
  <c r="M408" i="1"/>
  <c r="N408" i="1" s="1"/>
  <c r="S218" i="1"/>
  <c r="M218" i="1"/>
  <c r="N218" i="1" s="1"/>
  <c r="Q218" i="5"/>
  <c r="S467" i="1"/>
  <c r="M467" i="1"/>
  <c r="N467" i="1" s="1"/>
  <c r="Q467" i="5"/>
  <c r="M312" i="1"/>
  <c r="N312" i="1" s="1"/>
  <c r="S312" i="1"/>
  <c r="S350" i="1"/>
  <c r="M350" i="1"/>
  <c r="N350" i="1" s="1"/>
  <c r="Q350" i="5"/>
  <c r="M271" i="1"/>
  <c r="N271" i="1" s="1"/>
  <c r="S271" i="1"/>
  <c r="Q271" i="5"/>
  <c r="Q592" i="5"/>
  <c r="M444" i="1"/>
  <c r="N444" i="1" s="1"/>
  <c r="S444" i="1"/>
  <c r="Q444" i="5"/>
  <c r="S619" i="1"/>
  <c r="M619" i="1"/>
  <c r="N619" i="1" s="1"/>
  <c r="T181" i="1"/>
  <c r="Q181" i="1"/>
  <c r="M488" i="1"/>
  <c r="N488" i="1" s="1"/>
  <c r="S488" i="1"/>
  <c r="S624" i="1"/>
  <c r="M624" i="1"/>
  <c r="N624" i="1" s="1"/>
  <c r="Q624" i="5"/>
  <c r="S329" i="1"/>
  <c r="M329" i="1"/>
  <c r="N329" i="1" s="1"/>
  <c r="S214" i="1"/>
  <c r="M214" i="1"/>
  <c r="N214" i="1" s="1"/>
  <c r="M672" i="1"/>
  <c r="N672" i="1" s="1"/>
  <c r="Q672" i="5"/>
  <c r="S672" i="1"/>
  <c r="T543" i="1"/>
  <c r="S222" i="1"/>
  <c r="M222" i="1"/>
  <c r="N222" i="1" s="1"/>
  <c r="M618" i="1"/>
  <c r="N618" i="1" s="1"/>
  <c r="S618" i="1"/>
  <c r="Q618" i="5"/>
  <c r="S411" i="1"/>
  <c r="M411" i="1"/>
  <c r="N411" i="1" s="1"/>
  <c r="S276" i="1"/>
  <c r="M276" i="1"/>
  <c r="N276" i="1" s="1"/>
  <c r="S450" i="1"/>
  <c r="M450" i="1"/>
  <c r="N450" i="1" s="1"/>
  <c r="Q450" i="5"/>
  <c r="S175" i="1"/>
  <c r="M175" i="1"/>
  <c r="N175" i="1" s="1"/>
  <c r="Q175" i="5"/>
  <c r="S369" i="1"/>
  <c r="M369" i="1"/>
  <c r="N369" i="1" s="1"/>
  <c r="M201" i="1"/>
  <c r="N201" i="1" s="1"/>
  <c r="S201" i="1"/>
  <c r="Q201" i="5"/>
  <c r="M198" i="1"/>
  <c r="N198" i="1" s="1"/>
  <c r="S198" i="1"/>
  <c r="S277" i="1"/>
  <c r="M277" i="1"/>
  <c r="N277" i="1" s="1"/>
  <c r="Q277" i="5"/>
  <c r="M319" i="1"/>
  <c r="N319" i="1" s="1"/>
  <c r="S319" i="1"/>
  <c r="M622" i="1"/>
  <c r="N622" i="1" s="1"/>
  <c r="S622" i="1"/>
  <c r="S440" i="1"/>
  <c r="M440" i="1"/>
  <c r="N440" i="1" s="1"/>
  <c r="Q440" i="5"/>
  <c r="M327" i="1"/>
  <c r="N327" i="1" s="1"/>
  <c r="S327" i="1"/>
  <c r="M427" i="1"/>
  <c r="N427" i="1" s="1"/>
  <c r="S427" i="1"/>
  <c r="T166" i="1"/>
  <c r="Q166" i="1"/>
  <c r="Q539" i="1"/>
  <c r="Q328" i="5"/>
  <c r="Q488" i="5"/>
  <c r="S359" i="1"/>
  <c r="M359" i="1"/>
  <c r="N359" i="1" s="1"/>
  <c r="Q472" i="5"/>
  <c r="Q527" i="5"/>
  <c r="M310" i="1"/>
  <c r="N310" i="1" s="1"/>
  <c r="S310" i="1"/>
  <c r="Q310" i="5"/>
  <c r="Q364" i="5"/>
  <c r="Q425" i="5"/>
  <c r="S309" i="1"/>
  <c r="Q309" i="5"/>
  <c r="Q283" i="5"/>
  <c r="Q329" i="5"/>
  <c r="S256" i="1"/>
  <c r="M256" i="1"/>
  <c r="N256" i="1" s="1"/>
  <c r="Q256" i="5"/>
  <c r="Q360" i="5"/>
  <c r="Q563" i="5"/>
  <c r="Q613" i="5"/>
  <c r="S613" i="1"/>
  <c r="Q356" i="5"/>
  <c r="Q664" i="5"/>
  <c r="M639" i="1"/>
  <c r="N639" i="1" s="1"/>
  <c r="S639" i="1"/>
  <c r="Q639" i="5"/>
  <c r="Q214" i="5"/>
  <c r="Q662" i="5"/>
  <c r="S424" i="1"/>
  <c r="M424" i="1"/>
  <c r="N424" i="1" s="1"/>
  <c r="Q424" i="5"/>
  <c r="Q554" i="5"/>
  <c r="Q641" i="5"/>
  <c r="S164" i="1"/>
  <c r="Q164" i="5"/>
  <c r="M253" i="1"/>
  <c r="N253" i="1" s="1"/>
  <c r="Q253" i="5"/>
  <c r="M436" i="1"/>
  <c r="N436" i="1" s="1"/>
  <c r="Q200" i="5"/>
  <c r="Q297" i="5"/>
  <c r="Q158" i="5"/>
  <c r="Q489" i="5"/>
  <c r="M654" i="1"/>
  <c r="N654" i="1" s="1"/>
  <c r="S654" i="1"/>
  <c r="Q634" i="5"/>
  <c r="S254" i="1"/>
  <c r="M254" i="1"/>
  <c r="N254" i="1" s="1"/>
  <c r="S479" i="1"/>
  <c r="M479" i="1"/>
  <c r="N479" i="1" s="1"/>
  <c r="M330" i="1"/>
  <c r="N330" i="1" s="1"/>
  <c r="S330" i="1"/>
  <c r="M403" i="1"/>
  <c r="N403" i="1" s="1"/>
  <c r="S403" i="1"/>
  <c r="Q403" i="5"/>
  <c r="M471" i="1"/>
  <c r="N471" i="1" s="1"/>
  <c r="S471" i="1"/>
  <c r="Q471" i="5"/>
  <c r="M357" i="1"/>
  <c r="N357" i="1" s="1"/>
  <c r="S357" i="1"/>
  <c r="S398" i="1"/>
  <c r="M398" i="1"/>
  <c r="N398" i="1" s="1"/>
  <c r="M633" i="1"/>
  <c r="N633" i="1" s="1"/>
  <c r="S633" i="1"/>
  <c r="S252" i="1"/>
  <c r="M252" i="1"/>
  <c r="N252" i="1" s="1"/>
  <c r="S595" i="1"/>
  <c r="S314" i="1"/>
  <c r="M314" i="1"/>
  <c r="N314" i="1" s="1"/>
  <c r="Q337" i="5"/>
  <c r="M178" i="1"/>
  <c r="N178" i="1" s="1"/>
  <c r="S178" i="1"/>
  <c r="Q178" i="5"/>
  <c r="S429" i="1"/>
  <c r="M429" i="1"/>
  <c r="N429" i="1" s="1"/>
  <c r="S449" i="1"/>
  <c r="M449" i="1"/>
  <c r="N449" i="1" s="1"/>
  <c r="S215" i="1"/>
  <c r="M215" i="1"/>
  <c r="N215" i="1" s="1"/>
  <c r="Q441" i="1"/>
  <c r="T441" i="1"/>
  <c r="S212" i="1"/>
  <c r="M212" i="1"/>
  <c r="N212" i="1" s="1"/>
  <c r="S677" i="1"/>
  <c r="Q441" i="5"/>
  <c r="S275" i="1"/>
  <c r="M275" i="1"/>
  <c r="N275" i="1" s="1"/>
  <c r="M660" i="1"/>
  <c r="N660" i="1" s="1"/>
  <c r="S660" i="1"/>
  <c r="T435" i="1"/>
  <c r="Q435" i="1"/>
  <c r="M335" i="1"/>
  <c r="N335" i="1" s="1"/>
  <c r="S335" i="1"/>
  <c r="Q335" i="5"/>
  <c r="S428" i="1"/>
  <c r="M428" i="1"/>
  <c r="N428" i="1" s="1"/>
  <c r="S243" i="1"/>
  <c r="M243" i="1"/>
  <c r="N243" i="1" s="1"/>
  <c r="M635" i="1"/>
  <c r="N635" i="1" s="1"/>
  <c r="S635" i="1"/>
  <c r="Q501" i="5"/>
  <c r="S233" i="1"/>
  <c r="M233" i="1"/>
  <c r="N233" i="1" s="1"/>
  <c r="M671" i="1"/>
  <c r="N671" i="1" s="1"/>
  <c r="S671" i="1"/>
  <c r="S174" i="1"/>
  <c r="M174" i="1"/>
  <c r="N174" i="1" s="1"/>
  <c r="S390" i="1"/>
  <c r="M390" i="1"/>
  <c r="N390" i="1" s="1"/>
  <c r="S281" i="1"/>
  <c r="U281" i="1" s="1"/>
  <c r="F281" i="1" s="1"/>
  <c r="Q281" i="5"/>
  <c r="S320" i="1"/>
  <c r="M320" i="1"/>
  <c r="N320" i="1" s="1"/>
  <c r="M280" i="1"/>
  <c r="N280" i="1" s="1"/>
  <c r="S280" i="1"/>
  <c r="M245" i="1"/>
  <c r="N245" i="1" s="1"/>
  <c r="S245" i="1"/>
  <c r="S313" i="1"/>
  <c r="M313" i="1"/>
  <c r="N313" i="1" s="1"/>
  <c r="M284" i="1"/>
  <c r="N284" i="1" s="1"/>
  <c r="S284" i="1"/>
  <c r="Q284" i="5"/>
  <c r="M406" i="1"/>
  <c r="N406" i="1" s="1"/>
  <c r="S406" i="1"/>
  <c r="M352" i="1"/>
  <c r="N352" i="1" s="1"/>
  <c r="S352" i="1"/>
  <c r="S397" i="1"/>
  <c r="M397" i="1"/>
  <c r="N397" i="1" s="1"/>
  <c r="M435" i="1"/>
  <c r="N435" i="1" s="1"/>
  <c r="Q435" i="5"/>
  <c r="Q389" i="1"/>
  <c r="T389" i="1"/>
  <c r="M162" i="1"/>
  <c r="N162" i="1" s="1"/>
  <c r="S162" i="1"/>
  <c r="S442" i="1"/>
  <c r="U442" i="1" s="1"/>
  <c r="F442" i="1" s="1"/>
  <c r="S636" i="1"/>
  <c r="M636" i="1"/>
  <c r="N636" i="1" s="1"/>
  <c r="M656" i="1"/>
  <c r="N656" i="1" s="1"/>
  <c r="S656" i="1"/>
  <c r="Q521" i="5"/>
  <c r="S521" i="1"/>
  <c r="Q597" i="5"/>
  <c r="S597" i="1"/>
  <c r="S368" i="1"/>
  <c r="M368" i="1"/>
  <c r="N368" i="1" s="1"/>
  <c r="M386" i="1"/>
  <c r="N386" i="1" s="1"/>
  <c r="S386" i="1"/>
  <c r="S358" i="1"/>
  <c r="M358" i="1"/>
  <c r="N358" i="1" s="1"/>
  <c r="S661" i="1"/>
  <c r="M661" i="1"/>
  <c r="N661" i="1" s="1"/>
  <c r="M291" i="1"/>
  <c r="N291" i="1" s="1"/>
  <c r="S291" i="1"/>
  <c r="M365" i="1"/>
  <c r="N365" i="1" s="1"/>
  <c r="S365" i="1"/>
  <c r="S273" i="1"/>
  <c r="M273" i="1"/>
  <c r="N273" i="1" s="1"/>
  <c r="M655" i="1"/>
  <c r="N655" i="1" s="1"/>
  <c r="S655" i="1"/>
  <c r="M217" i="1"/>
  <c r="N217" i="1" s="1"/>
  <c r="S217" i="1"/>
  <c r="S473" i="1"/>
  <c r="M473" i="1"/>
  <c r="N473" i="1" s="1"/>
  <c r="M321" i="1"/>
  <c r="N321" i="1" s="1"/>
  <c r="S321" i="1"/>
  <c r="S206" i="1"/>
  <c r="M206" i="1"/>
  <c r="N206" i="1" s="1"/>
  <c r="Q499" i="5"/>
  <c r="M433" i="1"/>
  <c r="N433" i="1" s="1"/>
  <c r="S433" i="1"/>
  <c r="U179" i="1"/>
  <c r="F179" i="1" s="1"/>
  <c r="S239" i="1"/>
  <c r="M239" i="1"/>
  <c r="N239" i="1" s="1"/>
  <c r="Q239" i="5"/>
  <c r="U375" i="1"/>
  <c r="F375" i="1" s="1"/>
  <c r="Q244" i="1"/>
  <c r="T244" i="1"/>
  <c r="S216" i="1"/>
  <c r="M216" i="1"/>
  <c r="N216" i="1" s="1"/>
  <c r="M331" i="1"/>
  <c r="N331" i="1" s="1"/>
  <c r="S331" i="1"/>
  <c r="M282" i="1"/>
  <c r="N282" i="1" s="1"/>
  <c r="S282" i="1"/>
  <c r="S298" i="1"/>
  <c r="M298" i="1"/>
  <c r="N298" i="1" s="1"/>
  <c r="M653" i="1"/>
  <c r="N653" i="1" s="1"/>
  <c r="S653" i="1"/>
  <c r="S311" i="1"/>
  <c r="M311" i="1"/>
  <c r="N311" i="1" s="1"/>
  <c r="S274" i="1"/>
  <c r="M274" i="1"/>
  <c r="N274" i="1" s="1"/>
  <c r="U396" i="1"/>
  <c r="F396" i="1" s="1"/>
  <c r="S176" i="1"/>
  <c r="M176" i="1"/>
  <c r="N176" i="1" s="1"/>
  <c r="M466" i="1"/>
  <c r="N466" i="1" s="1"/>
  <c r="S466" i="1"/>
  <c r="S326" i="1"/>
  <c r="M326" i="1"/>
  <c r="N326" i="1" s="1"/>
  <c r="S445" i="1"/>
  <c r="M445" i="1"/>
  <c r="N445" i="1" s="1"/>
  <c r="S478" i="1"/>
  <c r="M478" i="1"/>
  <c r="N478" i="1" s="1"/>
  <c r="S404" i="1"/>
  <c r="M404" i="1"/>
  <c r="N404" i="1" s="1"/>
  <c r="M347" i="1"/>
  <c r="N347" i="1" s="1"/>
  <c r="S347" i="1"/>
  <c r="Q508" i="5"/>
  <c r="T207" i="1"/>
  <c r="Q207" i="1"/>
  <c r="S173" i="1"/>
  <c r="M173" i="1"/>
  <c r="N173" i="1" s="1"/>
  <c r="M181" i="1"/>
  <c r="N181" i="1" s="1"/>
  <c r="M236" i="1"/>
  <c r="N236" i="1" s="1"/>
  <c r="S236" i="1"/>
  <c r="Q236" i="5"/>
  <c r="Q207" i="5"/>
  <c r="M244" i="1"/>
  <c r="N244" i="1" s="1"/>
  <c r="Q244" i="5"/>
  <c r="M290" i="1"/>
  <c r="N290" i="1" s="1"/>
  <c r="Q290" i="5"/>
  <c r="S290" i="1"/>
  <c r="S434" i="1"/>
  <c r="M434" i="1"/>
  <c r="N434" i="1" s="1"/>
  <c r="M221" i="1"/>
  <c r="N221" i="1" s="1"/>
  <c r="S221" i="1"/>
  <c r="M235" i="1"/>
  <c r="N235" i="1" s="1"/>
  <c r="S235" i="1"/>
  <c r="S640" i="1"/>
  <c r="M640" i="1"/>
  <c r="N640" i="1" s="1"/>
  <c r="S250" i="1"/>
  <c r="M250" i="1"/>
  <c r="N250" i="1" s="1"/>
  <c r="M670" i="1"/>
  <c r="N670" i="1" s="1"/>
  <c r="S670" i="1"/>
  <c r="S463" i="1"/>
  <c r="M463" i="1"/>
  <c r="N463" i="1" s="1"/>
  <c r="M407" i="1"/>
  <c r="N407" i="1" s="1"/>
  <c r="S407" i="1"/>
  <c r="Q407" i="5"/>
  <c r="T917" i="1"/>
  <c r="Q917" i="1"/>
  <c r="S366" i="1"/>
  <c r="M366" i="1"/>
  <c r="N366" i="1" s="1"/>
  <c r="S246" i="1"/>
  <c r="M246" i="1"/>
  <c r="N246" i="1" s="1"/>
  <c r="S625" i="1"/>
  <c r="U625" i="1" s="1"/>
  <c r="F625" i="1" s="1"/>
  <c r="S668" i="1"/>
  <c r="M668" i="1"/>
  <c r="N668" i="1" s="1"/>
  <c r="M272" i="1"/>
  <c r="N272" i="1" s="1"/>
  <c r="S272" i="1"/>
  <c r="M172" i="1"/>
  <c r="N172" i="1" s="1"/>
  <c r="S172" i="1"/>
  <c r="Q172" i="5"/>
  <c r="M292" i="1"/>
  <c r="N292" i="1" s="1"/>
  <c r="S292" i="1"/>
  <c r="S259" i="1"/>
  <c r="M259" i="1"/>
  <c r="N259" i="1" s="1"/>
  <c r="S177" i="1"/>
  <c r="M177" i="1"/>
  <c r="N177" i="1" s="1"/>
  <c r="S395" i="1"/>
  <c r="U451" i="1"/>
  <c r="F451" i="1" s="1"/>
  <c r="S260" i="1"/>
  <c r="M260" i="1"/>
  <c r="N260" i="1" s="1"/>
  <c r="S388" i="1"/>
  <c r="M388" i="1"/>
  <c r="N388" i="1" s="1"/>
  <c r="S391" i="1"/>
  <c r="M391" i="1"/>
  <c r="N391" i="1" s="1"/>
  <c r="Q389" i="5"/>
  <c r="S484" i="1"/>
  <c r="U484" i="1" s="1"/>
  <c r="F484" i="1" s="1"/>
  <c r="M632" i="1"/>
  <c r="N632" i="1" s="1"/>
  <c r="S632" i="1"/>
  <c r="T587" i="1"/>
  <c r="Q587" i="1"/>
  <c r="M394" i="1"/>
  <c r="N394" i="1" s="1"/>
  <c r="S394" i="1"/>
  <c r="S480" i="1"/>
  <c r="M480" i="1"/>
  <c r="N480" i="1" s="1"/>
  <c r="M389" i="1"/>
  <c r="N389" i="1" s="1"/>
  <c r="M679" i="1"/>
  <c r="N679" i="1" s="1"/>
  <c r="S679" i="1"/>
  <c r="S487" i="1"/>
  <c r="M487" i="1"/>
  <c r="N487" i="1" s="1"/>
  <c r="M412" i="1"/>
  <c r="N412" i="1" s="1"/>
  <c r="S412" i="1"/>
  <c r="Q160" i="5"/>
  <c r="S470" i="1"/>
  <c r="M470" i="1"/>
  <c r="N470" i="1" s="1"/>
  <c r="Q678" i="1"/>
  <c r="M405" i="1"/>
  <c r="N405" i="1" s="1"/>
  <c r="S405" i="1"/>
  <c r="Q259" i="5"/>
  <c r="M293" i="1"/>
  <c r="N293" i="1" s="1"/>
  <c r="S293" i="1"/>
  <c r="Q177" i="5"/>
  <c r="M678" i="1"/>
  <c r="N678" i="1" s="1"/>
  <c r="T451" i="1" l="1"/>
  <c r="T578" i="1"/>
  <c r="Q603" i="1"/>
  <c r="Q550" i="1"/>
  <c r="T560" i="1"/>
  <c r="Q542" i="1"/>
  <c r="T555" i="1"/>
  <c r="T579" i="1"/>
  <c r="T584" i="1"/>
  <c r="T160" i="1"/>
  <c r="T522" i="1"/>
  <c r="T549" i="1"/>
  <c r="T563" i="1"/>
  <c r="Q558" i="1"/>
  <c r="T540" i="1"/>
  <c r="Q556" i="1"/>
  <c r="T557" i="1"/>
  <c r="Q510" i="1"/>
  <c r="Q547" i="1"/>
  <c r="T179" i="1"/>
  <c r="T501" i="1"/>
  <c r="Q602" i="1"/>
  <c r="T517" i="1"/>
  <c r="Q527" i="1"/>
  <c r="V29" i="5"/>
  <c r="U948" i="1"/>
  <c r="F917" i="1"/>
  <c r="T538" i="1"/>
  <c r="Q577" i="1"/>
  <c r="T592" i="1"/>
  <c r="Q516" i="1"/>
  <c r="Q651" i="1"/>
  <c r="Q385" i="1"/>
  <c r="Q499" i="1"/>
  <c r="T601" i="1"/>
  <c r="Q526" i="1"/>
  <c r="T375" i="1"/>
  <c r="Q537" i="1"/>
  <c r="T576" i="1"/>
  <c r="F575" i="1"/>
  <c r="U606" i="1"/>
  <c r="V20" i="5"/>
  <c r="T554" i="1"/>
  <c r="F537" i="1"/>
  <c r="V19" i="5"/>
  <c r="U568" i="1"/>
  <c r="T161" i="1"/>
  <c r="Q508" i="1"/>
  <c r="Q511" i="1"/>
  <c r="T519" i="1"/>
  <c r="Q503" i="1"/>
  <c r="T518" i="1"/>
  <c r="T512" i="1"/>
  <c r="F499" i="1"/>
  <c r="U530" i="1"/>
  <c r="V18" i="5"/>
  <c r="T396" i="1"/>
  <c r="S948" i="1"/>
  <c r="T559" i="1"/>
  <c r="S568" i="1"/>
  <c r="Q918" i="1"/>
  <c r="Q575" i="1"/>
  <c r="U207" i="1"/>
  <c r="F207" i="1" s="1"/>
  <c r="T505" i="1"/>
  <c r="T594" i="1"/>
  <c r="Q502" i="1"/>
  <c r="T502" i="1"/>
  <c r="Q581" i="1"/>
  <c r="T461" i="1"/>
  <c r="Q461" i="1"/>
  <c r="T337" i="1"/>
  <c r="Q337" i="1"/>
  <c r="S530" i="1"/>
  <c r="U441" i="1"/>
  <c r="F441" i="1" s="1"/>
  <c r="S606" i="1"/>
  <c r="T593" i="1"/>
  <c r="Q593" i="1"/>
  <c r="T548" i="1"/>
  <c r="Q548" i="1"/>
  <c r="U670" i="1"/>
  <c r="F670" i="1" s="1"/>
  <c r="T428" i="1"/>
  <c r="Q428" i="1"/>
  <c r="U471" i="1"/>
  <c r="F471" i="1" s="1"/>
  <c r="T488" i="1"/>
  <c r="Q488" i="1"/>
  <c r="Q332" i="1"/>
  <c r="T332" i="1"/>
  <c r="U663" i="1"/>
  <c r="F663" i="1" s="1"/>
  <c r="T436" i="1"/>
  <c r="Q436" i="1"/>
  <c r="T520" i="1"/>
  <c r="Q520" i="1"/>
  <c r="U474" i="1"/>
  <c r="F474" i="1" s="1"/>
  <c r="U213" i="1"/>
  <c r="F213" i="1" s="1"/>
  <c r="T180" i="1"/>
  <c r="Q180" i="1"/>
  <c r="T443" i="1"/>
  <c r="Q443" i="1"/>
  <c r="Q423" i="1"/>
  <c r="T423" i="1"/>
  <c r="S454" i="1"/>
  <c r="U283" i="1"/>
  <c r="F283" i="1" s="1"/>
  <c r="U289" i="1"/>
  <c r="F289" i="1" s="1"/>
  <c r="U259" i="1"/>
  <c r="F259" i="1" s="1"/>
  <c r="U173" i="1"/>
  <c r="F173" i="1" s="1"/>
  <c r="Q311" i="1"/>
  <c r="T311" i="1"/>
  <c r="Q473" i="1"/>
  <c r="T473" i="1"/>
  <c r="U352" i="1"/>
  <c r="F352" i="1" s="1"/>
  <c r="U470" i="1"/>
  <c r="F470" i="1" s="1"/>
  <c r="T259" i="1"/>
  <c r="Q259" i="1"/>
  <c r="T653" i="1"/>
  <c r="Q653" i="1"/>
  <c r="U358" i="1"/>
  <c r="F358" i="1" s="1"/>
  <c r="U245" i="1"/>
  <c r="F245" i="1" s="1"/>
  <c r="Q390" i="1"/>
  <c r="T390" i="1"/>
  <c r="T633" i="1"/>
  <c r="Q633" i="1"/>
  <c r="Q481" i="1"/>
  <c r="T481" i="1"/>
  <c r="T288" i="1"/>
  <c r="Q288" i="1"/>
  <c r="T237" i="1"/>
  <c r="Q237" i="1"/>
  <c r="T634" i="1"/>
  <c r="Q634" i="1"/>
  <c r="U626" i="1"/>
  <c r="F626" i="1" s="1"/>
  <c r="Q234" i="1"/>
  <c r="T234" i="1"/>
  <c r="U465" i="1"/>
  <c r="F465" i="1" s="1"/>
  <c r="U293" i="1"/>
  <c r="F293" i="1" s="1"/>
  <c r="Q470" i="1"/>
  <c r="T470" i="1"/>
  <c r="U389" i="1"/>
  <c r="F389" i="1" s="1"/>
  <c r="U632" i="1"/>
  <c r="F632" i="1" s="1"/>
  <c r="U260" i="1"/>
  <c r="F260" i="1" s="1"/>
  <c r="Q292" i="1"/>
  <c r="T292" i="1"/>
  <c r="Q668" i="1"/>
  <c r="T668" i="1"/>
  <c r="U29" i="5"/>
  <c r="T948" i="1"/>
  <c r="U250" i="1"/>
  <c r="F250" i="1" s="1"/>
  <c r="U434" i="1"/>
  <c r="F434" i="1" s="1"/>
  <c r="U244" i="1"/>
  <c r="F244" i="1" s="1"/>
  <c r="T478" i="1"/>
  <c r="Q478" i="1"/>
  <c r="T176" i="1"/>
  <c r="Q176" i="1"/>
  <c r="U653" i="1"/>
  <c r="F653" i="1" s="1"/>
  <c r="U331" i="1"/>
  <c r="F331" i="1" s="1"/>
  <c r="U239" i="1"/>
  <c r="F239" i="1" s="1"/>
  <c r="U217" i="1"/>
  <c r="F217" i="1" s="1"/>
  <c r="T273" i="1"/>
  <c r="Q273" i="1"/>
  <c r="T358" i="1"/>
  <c r="Q358" i="1"/>
  <c r="Q597" i="1"/>
  <c r="T597" i="1"/>
  <c r="T442" i="1"/>
  <c r="Q442" i="1"/>
  <c r="U435" i="1"/>
  <c r="F435" i="1" s="1"/>
  <c r="U406" i="1"/>
  <c r="F406" i="1" s="1"/>
  <c r="Q280" i="1"/>
  <c r="T280" i="1"/>
  <c r="U174" i="1"/>
  <c r="F174" i="1" s="1"/>
  <c r="U660" i="1"/>
  <c r="F660" i="1" s="1"/>
  <c r="T429" i="1"/>
  <c r="Q429" i="1"/>
  <c r="U314" i="1"/>
  <c r="F314" i="1" s="1"/>
  <c r="U633" i="1"/>
  <c r="F633" i="1" s="1"/>
  <c r="U254" i="1"/>
  <c r="F254" i="1" s="1"/>
  <c r="T256" i="1"/>
  <c r="Q256" i="1"/>
  <c r="T310" i="1"/>
  <c r="Q310" i="1"/>
  <c r="U327" i="1"/>
  <c r="F327" i="1" s="1"/>
  <c r="Q201" i="1"/>
  <c r="T201" i="1"/>
  <c r="U411" i="1"/>
  <c r="F411" i="1" s="1"/>
  <c r="U488" i="1"/>
  <c r="F488" i="1" s="1"/>
  <c r="Q444" i="1"/>
  <c r="T444" i="1"/>
  <c r="T271" i="1"/>
  <c r="S302" i="1"/>
  <c r="Q271" i="1"/>
  <c r="U312" i="1"/>
  <c r="F312" i="1" s="1"/>
  <c r="Q408" i="1"/>
  <c r="T408" i="1"/>
  <c r="U332" i="1"/>
  <c r="F332" i="1" s="1"/>
  <c r="Q251" i="1"/>
  <c r="T251" i="1"/>
  <c r="U167" i="1"/>
  <c r="F167" i="1" s="1"/>
  <c r="T474" i="1"/>
  <c r="Q474" i="1"/>
  <c r="U255" i="1"/>
  <c r="F255" i="1" s="1"/>
  <c r="U351" i="1"/>
  <c r="F351" i="1" s="1"/>
  <c r="U443" i="1"/>
  <c r="F443" i="1" s="1"/>
  <c r="T353" i="1"/>
  <c r="Q353" i="1"/>
  <c r="U288" i="1"/>
  <c r="F288" i="1" s="1"/>
  <c r="T413" i="1"/>
  <c r="Q413" i="1"/>
  <c r="U163" i="1"/>
  <c r="F163" i="1" s="1"/>
  <c r="U237" i="1"/>
  <c r="F237" i="1" s="1"/>
  <c r="U634" i="1"/>
  <c r="F634" i="1" s="1"/>
  <c r="T626" i="1"/>
  <c r="Q626" i="1"/>
  <c r="Q328" i="1"/>
  <c r="T328" i="1"/>
  <c r="U168" i="1"/>
  <c r="F168" i="1" s="1"/>
  <c r="Q465" i="1"/>
  <c r="T465" i="1"/>
  <c r="U616" i="1"/>
  <c r="F616" i="1" s="1"/>
  <c r="Q196" i="1"/>
  <c r="T196" i="1"/>
  <c r="U425" i="1"/>
  <c r="F425" i="1" s="1"/>
  <c r="Q509" i="1"/>
  <c r="T509" i="1"/>
  <c r="Q289" i="1"/>
  <c r="T289" i="1"/>
  <c r="Q479" i="1"/>
  <c r="T479" i="1"/>
  <c r="U256" i="1"/>
  <c r="F256" i="1" s="1"/>
  <c r="U319" i="1"/>
  <c r="F319" i="1" s="1"/>
  <c r="Q214" i="1"/>
  <c r="T214" i="1"/>
  <c r="T312" i="1"/>
  <c r="Q312" i="1"/>
  <c r="U318" i="1"/>
  <c r="F318" i="1" s="1"/>
  <c r="U480" i="1"/>
  <c r="F480" i="1" s="1"/>
  <c r="T484" i="1"/>
  <c r="Q484" i="1"/>
  <c r="Q260" i="1"/>
  <c r="T260" i="1"/>
  <c r="Q625" i="1"/>
  <c r="T625" i="1"/>
  <c r="Q250" i="1"/>
  <c r="T250" i="1"/>
  <c r="U216" i="1"/>
  <c r="F216" i="1" s="1"/>
  <c r="T239" i="1"/>
  <c r="Q239" i="1"/>
  <c r="T365" i="1"/>
  <c r="Q365" i="1"/>
  <c r="U397" i="1"/>
  <c r="F397" i="1" s="1"/>
  <c r="T174" i="1"/>
  <c r="Q174" i="1"/>
  <c r="U215" i="1"/>
  <c r="F215" i="1" s="1"/>
  <c r="U398" i="1"/>
  <c r="F398" i="1" s="1"/>
  <c r="T403" i="1"/>
  <c r="Q403" i="1"/>
  <c r="T254" i="1"/>
  <c r="Q254" i="1"/>
  <c r="U424" i="1"/>
  <c r="F424" i="1" s="1"/>
  <c r="U310" i="1"/>
  <c r="U277" i="1"/>
  <c r="F277" i="1" s="1"/>
  <c r="U201" i="1"/>
  <c r="F201" i="1" s="1"/>
  <c r="T411" i="1"/>
  <c r="Q411" i="1"/>
  <c r="Q672" i="1"/>
  <c r="T672" i="1"/>
  <c r="U444" i="1"/>
  <c r="F444" i="1" s="1"/>
  <c r="U271" i="1"/>
  <c r="T541" i="1"/>
  <c r="Q541" i="1"/>
  <c r="Q631" i="1"/>
  <c r="T631" i="1"/>
  <c r="U669" i="1"/>
  <c r="F669" i="1" s="1"/>
  <c r="Q652" i="1"/>
  <c r="T652" i="1"/>
  <c r="U251" i="1"/>
  <c r="F251" i="1" s="1"/>
  <c r="Q500" i="1"/>
  <c r="T500" i="1"/>
  <c r="U662" i="1"/>
  <c r="F662" i="1" s="1"/>
  <c r="Q159" i="1"/>
  <c r="T159" i="1"/>
  <c r="T348" i="1"/>
  <c r="Q348" i="1"/>
  <c r="T255" i="1"/>
  <c r="Q255" i="1"/>
  <c r="U482" i="1"/>
  <c r="F482" i="1" s="1"/>
  <c r="T351" i="1"/>
  <c r="Q351" i="1"/>
  <c r="U223" i="1"/>
  <c r="F223" i="1" s="1"/>
  <c r="U353" i="1"/>
  <c r="F353" i="1" s="1"/>
  <c r="T464" i="1"/>
  <c r="Q464" i="1"/>
  <c r="U413" i="1"/>
  <c r="F413" i="1" s="1"/>
  <c r="U200" i="1"/>
  <c r="F200" i="1" s="1"/>
  <c r="U664" i="1"/>
  <c r="F664" i="1" s="1"/>
  <c r="U328" i="1"/>
  <c r="F328" i="1" s="1"/>
  <c r="T564" i="1"/>
  <c r="Q564" i="1"/>
  <c r="Q616" i="1"/>
  <c r="T616" i="1"/>
  <c r="T489" i="1"/>
  <c r="Q489" i="1"/>
  <c r="U196" i="1"/>
  <c r="F196" i="1" s="1"/>
  <c r="T425" i="1"/>
  <c r="Q425" i="1"/>
  <c r="U364" i="1"/>
  <c r="F364" i="1" s="1"/>
  <c r="U639" i="1"/>
  <c r="F639" i="1" s="1"/>
  <c r="T327" i="1"/>
  <c r="Q327" i="1"/>
  <c r="Q276" i="1"/>
  <c r="T276" i="1"/>
  <c r="U408" i="1"/>
  <c r="F408" i="1" s="1"/>
  <c r="T373" i="1"/>
  <c r="Q373" i="1"/>
  <c r="U292" i="1"/>
  <c r="F292" i="1" s="1"/>
  <c r="T434" i="1"/>
  <c r="Q434" i="1"/>
  <c r="U445" i="1"/>
  <c r="F445" i="1" s="1"/>
  <c r="U298" i="1"/>
  <c r="F298" i="1" s="1"/>
  <c r="U206" i="1"/>
  <c r="F206" i="1" s="1"/>
  <c r="T386" i="1"/>
  <c r="Q386" i="1"/>
  <c r="Q162" i="1"/>
  <c r="T162" i="1"/>
  <c r="U280" i="1"/>
  <c r="F280" i="1" s="1"/>
  <c r="U275" i="1"/>
  <c r="F275" i="1" s="1"/>
  <c r="Q314" i="1"/>
  <c r="T314" i="1"/>
  <c r="U436" i="1"/>
  <c r="F436" i="1" s="1"/>
  <c r="Q412" i="1"/>
  <c r="T412" i="1"/>
  <c r="T480" i="1"/>
  <c r="Q480" i="1"/>
  <c r="U246" i="1"/>
  <c r="F246" i="1" s="1"/>
  <c r="T407" i="1"/>
  <c r="Q407" i="1"/>
  <c r="U640" i="1"/>
  <c r="F640" i="1" s="1"/>
  <c r="Q445" i="1"/>
  <c r="T445" i="1"/>
  <c r="T298" i="1"/>
  <c r="Q298" i="1"/>
  <c r="T216" i="1"/>
  <c r="Q216" i="1"/>
  <c r="Q206" i="1"/>
  <c r="T206" i="1"/>
  <c r="U365" i="1"/>
  <c r="F365" i="1" s="1"/>
  <c r="U386" i="1"/>
  <c r="T521" i="1"/>
  <c r="Q521" i="1"/>
  <c r="U162" i="1"/>
  <c r="F162" i="1" s="1"/>
  <c r="T397" i="1"/>
  <c r="Q397" i="1"/>
  <c r="Q284" i="1"/>
  <c r="T284" i="1"/>
  <c r="U320" i="1"/>
  <c r="F320" i="1" s="1"/>
  <c r="Q671" i="1"/>
  <c r="T671" i="1"/>
  <c r="Q635" i="1"/>
  <c r="T635" i="1"/>
  <c r="Q275" i="1"/>
  <c r="T275" i="1"/>
  <c r="T215" i="1"/>
  <c r="Q215" i="1"/>
  <c r="T178" i="1"/>
  <c r="Q178" i="1"/>
  <c r="Q595" i="1"/>
  <c r="T595" i="1"/>
  <c r="T398" i="1"/>
  <c r="Q398" i="1"/>
  <c r="U403" i="1"/>
  <c r="F403" i="1" s="1"/>
  <c r="Q424" i="1"/>
  <c r="T424" i="1"/>
  <c r="T613" i="1"/>
  <c r="Q613" i="1"/>
  <c r="S644" i="1"/>
  <c r="U440" i="1"/>
  <c r="F440" i="1" s="1"/>
  <c r="T277" i="1"/>
  <c r="Q277" i="1"/>
  <c r="U369" i="1"/>
  <c r="F369" i="1" s="1"/>
  <c r="U329" i="1"/>
  <c r="F329" i="1" s="1"/>
  <c r="U467" i="1"/>
  <c r="F467" i="1" s="1"/>
  <c r="U631" i="1"/>
  <c r="F631" i="1" s="1"/>
  <c r="Q669" i="1"/>
  <c r="T669" i="1"/>
  <c r="U652" i="1"/>
  <c r="T483" i="1"/>
  <c r="Q483" i="1"/>
  <c r="U183" i="1"/>
  <c r="F183" i="1" s="1"/>
  <c r="U299" i="1"/>
  <c r="F299" i="1" s="1"/>
  <c r="U623" i="1"/>
  <c r="F623" i="1" s="1"/>
  <c r="U348" i="1"/>
  <c r="F348" i="1" s="1"/>
  <c r="Q525" i="1"/>
  <c r="T525" i="1"/>
  <c r="T482" i="1"/>
  <c r="Q482" i="1"/>
  <c r="U387" i="1"/>
  <c r="F387" i="1" s="1"/>
  <c r="T223" i="1"/>
  <c r="Q223" i="1"/>
  <c r="U841" i="1"/>
  <c r="U464" i="1"/>
  <c r="F464" i="1" s="1"/>
  <c r="Q432" i="1"/>
  <c r="T432" i="1"/>
  <c r="Q462" i="1"/>
  <c r="T462" i="1"/>
  <c r="T163" i="1"/>
  <c r="Q163" i="1"/>
  <c r="T195" i="1"/>
  <c r="Q195" i="1"/>
  <c r="S226" i="1"/>
  <c r="Q200" i="1"/>
  <c r="T200" i="1"/>
  <c r="T664" i="1"/>
  <c r="Q664" i="1"/>
  <c r="T168" i="1"/>
  <c r="Q168" i="1"/>
  <c r="U489" i="1"/>
  <c r="F489" i="1" s="1"/>
  <c r="T356" i="1"/>
  <c r="Q356" i="1"/>
  <c r="T364" i="1"/>
  <c r="Q364" i="1"/>
  <c r="S682" i="1"/>
  <c r="Q679" i="1"/>
  <c r="T679" i="1"/>
  <c r="U272" i="1"/>
  <c r="F272" i="1" s="1"/>
  <c r="U466" i="1"/>
  <c r="F466" i="1" s="1"/>
  <c r="Q433" i="1"/>
  <c r="T433" i="1"/>
  <c r="T661" i="1"/>
  <c r="Q661" i="1"/>
  <c r="U428" i="1"/>
  <c r="F428" i="1" s="1"/>
  <c r="Q449" i="1"/>
  <c r="T449" i="1"/>
  <c r="Q471" i="1"/>
  <c r="T471" i="1"/>
  <c r="U679" i="1"/>
  <c r="F679" i="1" s="1"/>
  <c r="T388" i="1"/>
  <c r="Q388" i="1"/>
  <c r="U176" i="1"/>
  <c r="F176" i="1" s="1"/>
  <c r="U433" i="1"/>
  <c r="F433" i="1" s="1"/>
  <c r="Q368" i="1"/>
  <c r="T368" i="1"/>
  <c r="U412" i="1"/>
  <c r="F412" i="1" s="1"/>
  <c r="T395" i="1"/>
  <c r="Q395" i="1"/>
  <c r="Q640" i="1"/>
  <c r="T640" i="1"/>
  <c r="U326" i="1"/>
  <c r="F326" i="1" s="1"/>
  <c r="S492" i="1"/>
  <c r="T320" i="1"/>
  <c r="Q320" i="1"/>
  <c r="U671" i="1"/>
  <c r="F671" i="1" s="1"/>
  <c r="T335" i="1"/>
  <c r="Q335" i="1"/>
  <c r="U178" i="1"/>
  <c r="F178" i="1" s="1"/>
  <c r="Q357" i="1"/>
  <c r="T357" i="1"/>
  <c r="Q654" i="1"/>
  <c r="T654" i="1"/>
  <c r="Q440" i="1"/>
  <c r="T440" i="1"/>
  <c r="T369" i="1"/>
  <c r="Q369" i="1"/>
  <c r="Q618" i="1"/>
  <c r="T618" i="1"/>
  <c r="U672" i="1"/>
  <c r="F672" i="1" s="1"/>
  <c r="Q329" i="1"/>
  <c r="T329" i="1"/>
  <c r="U350" i="1"/>
  <c r="F350" i="1" s="1"/>
  <c r="T467" i="1"/>
  <c r="Q467" i="1"/>
  <c r="Q322" i="1"/>
  <c r="T322" i="1"/>
  <c r="U483" i="1"/>
  <c r="F483" i="1" s="1"/>
  <c r="Q183" i="1"/>
  <c r="T183" i="1"/>
  <c r="T299" i="1"/>
  <c r="Q299" i="1"/>
  <c r="U238" i="1"/>
  <c r="F238" i="1" s="1"/>
  <c r="U159" i="1"/>
  <c r="F159" i="1" s="1"/>
  <c r="U182" i="1"/>
  <c r="F182" i="1" s="1"/>
  <c r="Q387" i="1"/>
  <c r="T387" i="1"/>
  <c r="Q617" i="1"/>
  <c r="T617" i="1"/>
  <c r="U432" i="1"/>
  <c r="F432" i="1" s="1"/>
  <c r="U374" i="1"/>
  <c r="F374" i="1" s="1"/>
  <c r="U462" i="1"/>
  <c r="U195" i="1"/>
  <c r="Q446" i="1"/>
  <c r="T446" i="1"/>
  <c r="Q673" i="1"/>
  <c r="T673" i="1"/>
  <c r="U356" i="1"/>
  <c r="F356" i="1" s="1"/>
  <c r="Q565" i="1"/>
  <c r="T565" i="1"/>
  <c r="U472" i="1"/>
  <c r="F472" i="1" s="1"/>
  <c r="Q221" i="1"/>
  <c r="T221" i="1"/>
  <c r="U636" i="1"/>
  <c r="F636" i="1" s="1"/>
  <c r="T245" i="1"/>
  <c r="Q245" i="1"/>
  <c r="Q632" i="1"/>
  <c r="T632" i="1"/>
  <c r="U221" i="1"/>
  <c r="F221" i="1" s="1"/>
  <c r="T173" i="1"/>
  <c r="Q173" i="1"/>
  <c r="T331" i="1"/>
  <c r="Q331" i="1"/>
  <c r="T217" i="1"/>
  <c r="Q217" i="1"/>
  <c r="U429" i="1"/>
  <c r="F429" i="1" s="1"/>
  <c r="T394" i="1"/>
  <c r="Q394" i="1"/>
  <c r="T172" i="1"/>
  <c r="Q172" i="1"/>
  <c r="Q246" i="1"/>
  <c r="T246" i="1"/>
  <c r="T236" i="1"/>
  <c r="Q236" i="1"/>
  <c r="U233" i="1"/>
  <c r="U243" i="1"/>
  <c r="F243" i="1" s="1"/>
  <c r="U335" i="1"/>
  <c r="F335" i="1" s="1"/>
  <c r="T677" i="1"/>
  <c r="Q677" i="1"/>
  <c r="Q252" i="1"/>
  <c r="T252" i="1"/>
  <c r="U357" i="1"/>
  <c r="F357" i="1" s="1"/>
  <c r="Q330" i="1"/>
  <c r="T330" i="1"/>
  <c r="U654" i="1"/>
  <c r="F654" i="1" s="1"/>
  <c r="T309" i="1"/>
  <c r="S340" i="1"/>
  <c r="Q309" i="1"/>
  <c r="U359" i="1"/>
  <c r="F359" i="1" s="1"/>
  <c r="T622" i="1"/>
  <c r="Q622" i="1"/>
  <c r="U450" i="1"/>
  <c r="F450" i="1" s="1"/>
  <c r="U618" i="1"/>
  <c r="F618" i="1" s="1"/>
  <c r="T350" i="1"/>
  <c r="Q350" i="1"/>
  <c r="U336" i="1"/>
  <c r="F336" i="1" s="1"/>
  <c r="T585" i="1"/>
  <c r="Q585" i="1"/>
  <c r="U322" i="1"/>
  <c r="F322" i="1" s="1"/>
  <c r="U614" i="1"/>
  <c r="Q238" i="1"/>
  <c r="T238" i="1"/>
  <c r="Q204" i="1"/>
  <c r="T204" i="1"/>
  <c r="U315" i="1"/>
  <c r="F315" i="1" s="1"/>
  <c r="T182" i="1"/>
  <c r="Q182" i="1"/>
  <c r="Q370" i="1"/>
  <c r="T370" i="1"/>
  <c r="U617" i="1"/>
  <c r="F617" i="1" s="1"/>
  <c r="T841" i="1"/>
  <c r="S872" i="1"/>
  <c r="Q841" i="1"/>
  <c r="U294" i="1"/>
  <c r="F294" i="1" s="1"/>
  <c r="Q242" i="1"/>
  <c r="T242" i="1"/>
  <c r="T374" i="1"/>
  <c r="Q374" i="1"/>
  <c r="T426" i="1"/>
  <c r="Q426" i="1"/>
  <c r="U208" i="1"/>
  <c r="F208" i="1" s="1"/>
  <c r="U657" i="1"/>
  <c r="F657" i="1" s="1"/>
  <c r="T197" i="1"/>
  <c r="Q197" i="1"/>
  <c r="U446" i="1"/>
  <c r="F446" i="1" s="1"/>
  <c r="F158" i="1"/>
  <c r="U673" i="1"/>
  <c r="F673" i="1" s="1"/>
  <c r="T623" i="1"/>
  <c r="Q623" i="1"/>
  <c r="U360" i="1"/>
  <c r="F360" i="1" s="1"/>
  <c r="U674" i="1"/>
  <c r="F674" i="1" s="1"/>
  <c r="T472" i="1"/>
  <c r="Q472" i="1"/>
  <c r="U388" i="1"/>
  <c r="F388" i="1" s="1"/>
  <c r="Q670" i="1"/>
  <c r="T670" i="1"/>
  <c r="T404" i="1"/>
  <c r="Q404" i="1"/>
  <c r="U368" i="1"/>
  <c r="F368" i="1" s="1"/>
  <c r="U390" i="1"/>
  <c r="F390" i="1" s="1"/>
  <c r="U479" i="1"/>
  <c r="F479" i="1" s="1"/>
  <c r="Q293" i="1"/>
  <c r="T293" i="1"/>
  <c r="U668" i="1"/>
  <c r="F668" i="1" s="1"/>
  <c r="U478" i="1"/>
  <c r="F478" i="1" s="1"/>
  <c r="U273" i="1"/>
  <c r="F273" i="1" s="1"/>
  <c r="T636" i="1"/>
  <c r="Q636" i="1"/>
  <c r="T406" i="1"/>
  <c r="Q406" i="1"/>
  <c r="T660" i="1"/>
  <c r="Q660" i="1"/>
  <c r="U407" i="1"/>
  <c r="F407" i="1" s="1"/>
  <c r="T290" i="1"/>
  <c r="Q290" i="1"/>
  <c r="T347" i="1"/>
  <c r="S378" i="1"/>
  <c r="Q347" i="1"/>
  <c r="U274" i="1"/>
  <c r="F274" i="1" s="1"/>
  <c r="Q282" i="1"/>
  <c r="T282" i="1"/>
  <c r="T321" i="1"/>
  <c r="Q321" i="1"/>
  <c r="Q655" i="1"/>
  <c r="T655" i="1"/>
  <c r="Q291" i="1"/>
  <c r="T291" i="1"/>
  <c r="U284" i="1"/>
  <c r="F284" i="1" s="1"/>
  <c r="U635" i="1"/>
  <c r="F635" i="1" s="1"/>
  <c r="U252" i="1"/>
  <c r="F252" i="1" s="1"/>
  <c r="U253" i="1"/>
  <c r="F253" i="1" s="1"/>
  <c r="U678" i="1"/>
  <c r="F678" i="1" s="1"/>
  <c r="T405" i="1"/>
  <c r="Q405" i="1"/>
  <c r="U487" i="1"/>
  <c r="F487" i="1" s="1"/>
  <c r="U394" i="1"/>
  <c r="F394" i="1" s="1"/>
  <c r="U391" i="1"/>
  <c r="F391" i="1" s="1"/>
  <c r="U177" i="1"/>
  <c r="F177" i="1" s="1"/>
  <c r="U172" i="1"/>
  <c r="F172" i="1" s="1"/>
  <c r="U366" i="1"/>
  <c r="F366" i="1" s="1"/>
  <c r="U463" i="1"/>
  <c r="F463" i="1" s="1"/>
  <c r="T235" i="1"/>
  <c r="Q235" i="1"/>
  <c r="U236" i="1"/>
  <c r="F236" i="1" s="1"/>
  <c r="U347" i="1"/>
  <c r="Q326" i="1"/>
  <c r="T326" i="1"/>
  <c r="Q274" i="1"/>
  <c r="T274" i="1"/>
  <c r="U282" i="1"/>
  <c r="F282" i="1" s="1"/>
  <c r="U321" i="1"/>
  <c r="F321" i="1" s="1"/>
  <c r="U655" i="1"/>
  <c r="F655" i="1" s="1"/>
  <c r="U291" i="1"/>
  <c r="F291" i="1" s="1"/>
  <c r="S416" i="1"/>
  <c r="T656" i="1"/>
  <c r="Q656" i="1"/>
  <c r="U313" i="1"/>
  <c r="F313" i="1" s="1"/>
  <c r="U405" i="1"/>
  <c r="F405" i="1" s="1"/>
  <c r="T487" i="1"/>
  <c r="Q487" i="1"/>
  <c r="T391" i="1"/>
  <c r="Q391" i="1"/>
  <c r="Q177" i="1"/>
  <c r="T177" i="1"/>
  <c r="T272" i="1"/>
  <c r="Q272" i="1"/>
  <c r="T366" i="1"/>
  <c r="Q366" i="1"/>
  <c r="Q463" i="1"/>
  <c r="T463" i="1"/>
  <c r="U235" i="1"/>
  <c r="F235" i="1" s="1"/>
  <c r="U290" i="1"/>
  <c r="F290" i="1" s="1"/>
  <c r="U181" i="1"/>
  <c r="F181" i="1" s="1"/>
  <c r="U404" i="1"/>
  <c r="F404" i="1" s="1"/>
  <c r="T466" i="1"/>
  <c r="Q466" i="1"/>
  <c r="U311" i="1"/>
  <c r="F311" i="1" s="1"/>
  <c r="U473" i="1"/>
  <c r="F473" i="1" s="1"/>
  <c r="U677" i="1"/>
  <c r="F677" i="1" s="1"/>
  <c r="U661" i="1"/>
  <c r="F661" i="1" s="1"/>
  <c r="U656" i="1"/>
  <c r="F656" i="1" s="1"/>
  <c r="Q352" i="1"/>
  <c r="T352" i="1"/>
  <c r="Q313" i="1"/>
  <c r="T313" i="1"/>
  <c r="T281" i="1"/>
  <c r="Q281" i="1"/>
  <c r="T233" i="1"/>
  <c r="S264" i="1"/>
  <c r="Q233" i="1"/>
  <c r="Q243" i="1"/>
  <c r="T243" i="1"/>
  <c r="U212" i="1"/>
  <c r="F212" i="1" s="1"/>
  <c r="U449" i="1"/>
  <c r="F449" i="1" s="1"/>
  <c r="U395" i="1"/>
  <c r="F395" i="1" s="1"/>
  <c r="U330" i="1"/>
  <c r="F330" i="1" s="1"/>
  <c r="T164" i="1"/>
  <c r="Q164" i="1"/>
  <c r="Q359" i="1"/>
  <c r="T359" i="1"/>
  <c r="Q427" i="1"/>
  <c r="T427" i="1"/>
  <c r="U622" i="1"/>
  <c r="F622" i="1" s="1"/>
  <c r="T198" i="1"/>
  <c r="Q198" i="1"/>
  <c r="U175" i="1"/>
  <c r="F175" i="1" s="1"/>
  <c r="Q450" i="1"/>
  <c r="T450" i="1"/>
  <c r="U222" i="1"/>
  <c r="F222" i="1" s="1"/>
  <c r="U624" i="1"/>
  <c r="F624" i="1" s="1"/>
  <c r="U619" i="1"/>
  <c r="F619" i="1" s="1"/>
  <c r="U218" i="1"/>
  <c r="F218" i="1" s="1"/>
  <c r="U205" i="1"/>
  <c r="F205" i="1" s="1"/>
  <c r="T663" i="1"/>
  <c r="Q663" i="1"/>
  <c r="Q614" i="1"/>
  <c r="T614" i="1"/>
  <c r="T349" i="1"/>
  <c r="Q349" i="1"/>
  <c r="U615" i="1"/>
  <c r="F615" i="1" s="1"/>
  <c r="U204" i="1"/>
  <c r="F204" i="1" s="1"/>
  <c r="T315" i="1"/>
  <c r="Q315" i="1"/>
  <c r="U199" i="1"/>
  <c r="F199" i="1" s="1"/>
  <c r="U630" i="1"/>
  <c r="F630" i="1" s="1"/>
  <c r="U370" i="1"/>
  <c r="F370" i="1" s="1"/>
  <c r="U367" i="1"/>
  <c r="F367" i="1" s="1"/>
  <c r="T294" i="1"/>
  <c r="Q294" i="1"/>
  <c r="U242" i="1"/>
  <c r="F242" i="1" s="1"/>
  <c r="U426" i="1"/>
  <c r="F426" i="1" s="1"/>
  <c r="T402" i="1"/>
  <c r="Q402" i="1"/>
  <c r="Q208" i="1"/>
  <c r="T208" i="1"/>
  <c r="Q657" i="1"/>
  <c r="T657" i="1"/>
  <c r="U197" i="1"/>
  <c r="F197" i="1" s="1"/>
  <c r="U641" i="1"/>
  <c r="F641" i="1" s="1"/>
  <c r="Q360" i="1"/>
  <c r="T360" i="1"/>
  <c r="U261" i="1"/>
  <c r="F261" i="1" s="1"/>
  <c r="U297" i="1"/>
  <c r="F297" i="1" s="1"/>
  <c r="Q674" i="1"/>
  <c r="T674" i="1"/>
  <c r="T212" i="1"/>
  <c r="Q212" i="1"/>
  <c r="T639" i="1"/>
  <c r="Q639" i="1"/>
  <c r="U427" i="1"/>
  <c r="F427" i="1" s="1"/>
  <c r="T319" i="1"/>
  <c r="Q319" i="1"/>
  <c r="U198" i="1"/>
  <c r="F198" i="1" s="1"/>
  <c r="Q175" i="1"/>
  <c r="T175" i="1"/>
  <c r="U276" i="1"/>
  <c r="F276" i="1" s="1"/>
  <c r="T222" i="1"/>
  <c r="Q222" i="1"/>
  <c r="U214" i="1"/>
  <c r="F214" i="1" s="1"/>
  <c r="T624" i="1"/>
  <c r="Q624" i="1"/>
  <c r="T619" i="1"/>
  <c r="Q619" i="1"/>
  <c r="T218" i="1"/>
  <c r="Q218" i="1"/>
  <c r="T205" i="1"/>
  <c r="Q205" i="1"/>
  <c r="U373" i="1"/>
  <c r="F373" i="1" s="1"/>
  <c r="Q318" i="1"/>
  <c r="T318" i="1"/>
  <c r="U349" i="1"/>
  <c r="F349" i="1" s="1"/>
  <c r="Q615" i="1"/>
  <c r="T615" i="1"/>
  <c r="Q213" i="1"/>
  <c r="T213" i="1"/>
  <c r="U180" i="1"/>
  <c r="F180" i="1" s="1"/>
  <c r="Q199" i="1"/>
  <c r="T199" i="1"/>
  <c r="Q630" i="1"/>
  <c r="T630" i="1"/>
  <c r="S188" i="1"/>
  <c r="U423" i="1"/>
  <c r="T367" i="1"/>
  <c r="Q367" i="1"/>
  <c r="U481" i="1"/>
  <c r="F481" i="1" s="1"/>
  <c r="Q165" i="1"/>
  <c r="T165" i="1"/>
  <c r="U402" i="1"/>
  <c r="F402" i="1" s="1"/>
  <c r="U234" i="1"/>
  <c r="F234" i="1" s="1"/>
  <c r="Q586" i="1"/>
  <c r="T586" i="1"/>
  <c r="T504" i="1"/>
  <c r="Q504" i="1"/>
  <c r="Q641" i="1"/>
  <c r="T641" i="1"/>
  <c r="Q283" i="1"/>
  <c r="T283" i="1"/>
  <c r="T261" i="1"/>
  <c r="Q261" i="1"/>
  <c r="Q297" i="1"/>
  <c r="T297" i="1"/>
  <c r="U18" i="5" l="1"/>
  <c r="U20" i="5"/>
  <c r="U15" i="5"/>
  <c r="T606" i="1"/>
  <c r="T568" i="1"/>
  <c r="U22" i="5"/>
  <c r="T188" i="1"/>
  <c r="T302" i="1"/>
  <c r="U12" i="5"/>
  <c r="F195" i="1"/>
  <c r="U226" i="1"/>
  <c r="V10" i="5"/>
  <c r="U27" i="5"/>
  <c r="T872" i="1"/>
  <c r="U13" i="5"/>
  <c r="T340" i="1"/>
  <c r="F233" i="1"/>
  <c r="V11" i="5"/>
  <c r="U264" i="1"/>
  <c r="U492" i="1"/>
  <c r="F462" i="1"/>
  <c r="V17" i="5"/>
  <c r="U416" i="1"/>
  <c r="F386" i="1"/>
  <c r="V15" i="5"/>
  <c r="U340" i="1"/>
  <c r="V13" i="5"/>
  <c r="F310" i="1"/>
  <c r="V21" i="5"/>
  <c r="F614" i="1"/>
  <c r="U644" i="1"/>
  <c r="U11" i="5"/>
  <c r="T264" i="1"/>
  <c r="T416" i="1"/>
  <c r="U682" i="1"/>
  <c r="F652" i="1"/>
  <c r="V22" i="5"/>
  <c r="U9" i="5"/>
  <c r="T644" i="1"/>
  <c r="U21" i="5"/>
  <c r="T682" i="1"/>
  <c r="U188" i="1"/>
  <c r="T226" i="1"/>
  <c r="U10" i="5"/>
  <c r="F841" i="1"/>
  <c r="U872" i="1"/>
  <c r="V27" i="5"/>
  <c r="U17" i="5"/>
  <c r="T492" i="1"/>
  <c r="T378" i="1"/>
  <c r="U14" i="5"/>
  <c r="V16" i="5"/>
  <c r="U454" i="1"/>
  <c r="F423" i="1"/>
  <c r="V14" i="5"/>
  <c r="F347" i="1"/>
  <c r="U378" i="1"/>
  <c r="V9" i="5"/>
  <c r="F271" i="1"/>
  <c r="U302" i="1"/>
  <c r="V12" i="5"/>
  <c r="U19" i="5"/>
  <c r="T530" i="1"/>
  <c r="U16" i="5"/>
  <c r="T454" i="1"/>
  <c r="U30" i="5" l="1"/>
  <c r="E4" i="4" s="1"/>
  <c r="E7" i="4" s="1"/>
  <c r="V30" i="5"/>
  <c r="J4" i="4" s="1"/>
  <c r="J7" i="4" s="1"/>
  <c r="J10" i="4" s="1"/>
  <c r="E10" i="4" l="1"/>
  <c r="V32" i="5" s="1"/>
  <c r="V33" i="5" s="1"/>
  <c r="V35" i="5" s="1"/>
  <c r="C12" i="4" s="1"/>
  <c r="H12" i="4" s="1"/>
</calcChain>
</file>

<file path=xl/sharedStrings.xml><?xml version="1.0" encoding="utf-8"?>
<sst xmlns="http://schemas.openxmlformats.org/spreadsheetml/2006/main" count="10933" uniqueCount="147">
  <si>
    <t xml:space="preserve">YERLİ KATKI ORANI HESAP CETVELİ                      </t>
  </si>
  <si>
    <t>Sıra No</t>
  </si>
  <si>
    <t>Malzeme adı / Faturadaki Ürün Adı</t>
  </si>
  <si>
    <t>Üretici Unvanı</t>
  </si>
  <si>
    <t xml:space="preserve">Miktar </t>
  </si>
  <si>
    <t>Birim</t>
  </si>
  <si>
    <t xml:space="preserve">Fiyatı 
(TL/Döviz)
</t>
  </si>
  <si>
    <t>Döviz Kuru               (TL ise 1 alınız)</t>
  </si>
  <si>
    <t>Fatura Tutarı (TL)</t>
  </si>
  <si>
    <t>Girdi Maliyet Yüzdesi (%)</t>
  </si>
  <si>
    <t>YKO (%) (Manuel girilmeli)</t>
  </si>
  <si>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</si>
  <si>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</si>
  <si>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</si>
  <si>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</si>
  <si>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</si>
  <si>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</si>
  <si>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</si>
  <si>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</si>
  <si>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</si>
  <si>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</si>
  <si>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</si>
  <si>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</si>
  <si>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</si>
  <si>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</si>
  <si>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</si>
  <si>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</si>
  <si>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</si>
  <si>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</si>
  <si>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</si>
  <si>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</si>
  <si>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</si>
  <si>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</si>
  <si>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</si>
  <si>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</si>
  <si>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</si>
  <si>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</si>
  <si>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</si>
  <si>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</si>
  <si>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</si>
  <si>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</si>
  <si>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</si>
  <si>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</si>
  <si>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</si>
  <si>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</si>
  <si>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</si>
  <si>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</si>
  <si>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</si>
  <si>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</si>
  <si>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</si>
  <si>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</si>
  <si>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</si>
  <si>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</si>
  <si>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</si>
  <si>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</si>
  <si>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</si>
  <si>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</si>
  <si>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</si>
  <si>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</si>
  <si>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</si>
  <si>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</si>
  <si>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</si>
  <si>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</si>
  <si>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</si>
  <si>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</si>
  <si>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</si>
  <si>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</si>
  <si>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</si>
  <si>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</si>
  <si>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</si>
  <si>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</si>
  <si>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</si>
  <si>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</si>
  <si>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</si>
  <si>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</si>
  <si>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</si>
  <si>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</si>
  <si>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</si>
  <si>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</si>
  <si>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</si>
  <si>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</si>
  <si>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</si>
  <si>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</si>
  <si>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</si>
  <si>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</si>
  <si>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</si>
  <si>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</si>
  <si>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</si>
  <si>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</si>
  <si>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</si>
  <si>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</si>
  <si>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</si>
  <si>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</si>
  <si>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</si>
  <si>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</si>
  <si>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</si>
  <si>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</si>
  <si>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</si>
  <si>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</si>
  <si>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</si>
  <si>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</si>
  <si>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</si>
  <si>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</si>
  <si>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</si>
  <si>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</si>
  <si>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</si>
  <si>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</si>
  <si>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</si>
  <si>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</si>
  <si>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</si>
  <si>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</si>
  <si>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</si>
  <si>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</si>
  <si>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</si>
  <si>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</si>
  <si>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</si>
  <si>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</si>
  <si>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</si>
  <si>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</si>
  <si>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</si>
  <si>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</si>
  <si>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</si>
  <si>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</si>
  <si>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</si>
  <si>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</si>
  <si>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</si>
  <si>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</si>
  <si>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</si>
  <si>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</si>
  <si>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</si>
  <si>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</si>
  <si>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</si>
  <si>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</si>
  <si>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</si>
  <si>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</si>
  <si>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</si>
  <si>
    <r>
      <t xml:space="preserve">GTİP Kodu                           </t>
    </r>
    <r>
      <rPr>
        <b/>
        <sz val="14"/>
        <color rgb="FFFF0000"/>
        <rFont val="Calibri"/>
        <family val="2"/>
        <scheme val="minor"/>
      </rPr>
      <t xml:space="preserve">  (İthal girdiler için)</t>
    </r>
  </si>
  <si>
    <r>
      <t xml:space="preserve">SSB/  Müstahsil                </t>
    </r>
    <r>
      <rPr>
        <b/>
        <sz val="14"/>
        <color rgb="FFFF0000"/>
        <rFont val="Calibri"/>
        <family val="2"/>
        <scheme val="minor"/>
      </rPr>
      <t>(</t>
    </r>
    <r>
      <rPr>
        <b/>
        <sz val="14"/>
        <color rgb="FF00B050"/>
        <rFont val="Calibri"/>
        <family val="2"/>
        <scheme val="minor"/>
      </rPr>
      <t>E</t>
    </r>
    <r>
      <rPr>
        <b/>
        <sz val="14"/>
        <color rgb="FFFF0000"/>
        <rFont val="Calibri"/>
        <family val="2"/>
        <scheme val="minor"/>
      </rPr>
      <t>/H)</t>
    </r>
  </si>
  <si>
    <r>
      <t xml:space="preserve">Yerli Maliyet Tutarı </t>
    </r>
    <r>
      <rPr>
        <b/>
        <sz val="14"/>
        <color rgb="FFFF0000"/>
        <rFont val="Calibri"/>
        <family val="2"/>
        <scheme val="minor"/>
      </rPr>
      <t>(T1)</t>
    </r>
  </si>
  <si>
    <r>
      <t xml:space="preserve">İthal Maliyet Tutarı              </t>
    </r>
    <r>
      <rPr>
        <b/>
        <sz val="14"/>
        <color rgb="FFFF0000"/>
        <rFont val="Calibri"/>
        <family val="2"/>
        <scheme val="minor"/>
      </rPr>
      <t xml:space="preserve"> (T2)</t>
    </r>
  </si>
  <si>
    <r>
      <t xml:space="preserve">Sayfa Toplamı (TL)  </t>
    </r>
    <r>
      <rPr>
        <b/>
        <sz val="14"/>
        <color rgb="FFFF0000"/>
        <rFont val="Calibri"/>
        <family val="2"/>
        <scheme val="minor"/>
      </rPr>
      <t>*(</t>
    </r>
    <r>
      <rPr>
        <b/>
        <i/>
        <sz val="14"/>
        <color rgb="FFFF0000"/>
        <rFont val="Calibri"/>
        <family val="2"/>
        <scheme val="minor"/>
      </rPr>
      <t>Genel Dip Toplam Ek.3-D sayfasında otomatik hesaplanacaktır.)</t>
    </r>
  </si>
  <si>
    <r>
      <t xml:space="preserve">Yerli Maliyet Tutarı                           </t>
    </r>
    <r>
      <rPr>
        <b/>
        <sz val="14"/>
        <color rgb="FFFF0000"/>
        <rFont val="Calibri"/>
        <family val="2"/>
        <scheme val="minor"/>
      </rPr>
      <t xml:space="preserve"> (T1)</t>
    </r>
  </si>
  <si>
    <t>Geçerli Yerli Oranı (%)</t>
  </si>
  <si>
    <t>Gtip Katsayısı</t>
  </si>
  <si>
    <t>Gtip</t>
  </si>
  <si>
    <t>R02</t>
  </si>
  <si>
    <r>
      <rPr>
        <b/>
        <sz val="16"/>
        <color theme="1"/>
        <rFont val="Calibri"/>
        <family val="2"/>
        <charset val="162"/>
        <scheme val="minor"/>
      </rPr>
      <t xml:space="preserve">Doğrudan Girdi </t>
    </r>
    <r>
      <rPr>
        <b/>
        <sz val="14"/>
        <color theme="1"/>
        <rFont val="Calibri"/>
        <family val="2"/>
        <scheme val="minor"/>
      </rPr>
      <t xml:space="preserve">                                                       </t>
    </r>
    <r>
      <rPr>
        <b/>
        <sz val="12"/>
        <color theme="1"/>
        <rFont val="Calibri"/>
        <family val="2"/>
        <charset val="162"/>
        <scheme val="minor"/>
      </rPr>
      <t xml:space="preserve"> </t>
    </r>
    <r>
      <rPr>
        <b/>
        <i/>
        <sz val="12"/>
        <color rgb="FFFF0000"/>
        <rFont val="Calibri"/>
        <family val="2"/>
        <charset val="162"/>
        <scheme val="minor"/>
      </rPr>
      <t>(Dolaylı girdiniz varsa en son 25. sayfaya doldurunuz)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</si>
</sst>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34"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
      <b/>
      <sz val="14"/>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4"/>
      <color rgb="FF00B050"/>
      <name val="Calibri"/>
      <family val="2"/>
      <scheme val="minor"/>
    </font>
    <font>
      <b/>
      <i/>
      <sz val="14"/>
      <color rgb="FFFF0000"/>
      <name val="Calibri"/>
      <family val="2"/>
      <scheme val="minor"/>
    </font>
    <font>
      <sz val="11"/>
      <color rgb="FF000000"/>
      <name val="Calibri"/>
      <family val="2"/>
      <scheme val="minor"/>
    </font>
    <font>
      <b/>
      <sz val="11"/>
      <color theme="1"/>
      <name val="Calibri"/>
      <family val="2"/>
      <scheme val="minor"/>
    </font>
    <font>
      <sz val="14"/>
      <color theme="0"/>
      <name val="Calibri"/>
      <family val="2"/>
      <scheme val="minor"/>
    </font>
    <font>
      <b/>
      <sz val="12"/>
      <color theme="1"/>
      <name val="Calibri"/>
      <family val="2"/>
      <charset val="162"/>
      <scheme val="minor"/>
    </font>
    <font>
      <b/>
      <i/>
      <sz val="12"/>
      <color rgb="FFFF0000"/>
      <name val="Calibri"/>
      <family val="2"/>
      <charset val="162"/>
      <scheme val="minor"/>
    </font>
    <font>
      <b/>
      <sz val="16"/>
      <color theme="1"/>
      <name val="Calibri"/>
      <family val="2"/>
      <charset val="162"/>
      <scheme val="minor"/>
    </font>
    <font>
      <b/>
      <sz val="14"/>
      <color theme="1"/>
      <name val="Calibri"/>
      <family val="2"/>
      <charset val="162"/>
      <scheme val="minor"/>
    </font>
    <font>
      <sz val="12"/>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
      <patternFill patternType="solid">
        <fgColor theme="7"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0" fontId="1" fillId="0" borderId="0"/>
    <xf numFmtId="49" fontId="6" fillId="0" borderId="0"/>
    <xf numFmtId="0" fontId="2" fillId="0" borderId="0"/>
    <xf numFmtId="0" fontId="6" fillId="0" borderId="0"/>
    <xf numFmtId="43" fontId="2" fillId="0" borderId="0" applyFont="0" applyFill="0" applyBorder="0" applyAlignment="0" applyProtection="0"/>
  </cellStyleXfs>
  <cellXfs count="308">
    <xf numFmtId="0" fontId="0" fillId="0" borderId="0" xfId="0"/>
    <xf numFmtId="0" fontId="3" fillId="0" borderId="1" xfId="0" applyFont="1" applyBorder="1" applyAlignment="1" applyProtection="1">
      <alignment horizontal="center" vertical="center" wrapText="1"/>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Border="1" applyAlignment="1" applyProtection="1">
      <alignment horizontal="center" vertical="center" wrapText="1"/>
      <protection hidden="1"/>
    </xf>
    <xf numFmtId="165" fontId="3" fillId="0" borderId="1" xfId="0" applyNumberFormat="1" applyFont="1" applyBorder="1" applyAlignment="1" applyProtection="1">
      <alignment horizontal="center" vertical="center" wrapText="1"/>
      <protection hidden="1"/>
    </xf>
    <xf numFmtId="165" fontId="3" fillId="0" borderId="8" xfId="1" applyNumberFormat="1" applyFont="1" applyFill="1" applyBorder="1" applyAlignment="1" applyProtection="1">
      <alignment horizontal="center" vertical="center" wrapText="1"/>
      <protection hidden="1"/>
    </xf>
    <xf numFmtId="165" fontId="3" fillId="0" borderId="1" xfId="1" applyNumberFormat="1" applyFont="1" applyFill="1" applyBorder="1" applyAlignment="1" applyProtection="1">
      <alignment horizontal="center" vertical="center" wrapText="1"/>
      <protection hidden="1"/>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1"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hidden="1"/>
    </xf>
    <xf numFmtId="0" fontId="10" fillId="0" borderId="0" xfId="0" applyFont="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3" fillId="0" borderId="0" xfId="2" applyNumberFormat="1" applyFont="1" applyAlignment="1" applyProtection="1">
      <alignment horizontal="center" vertical="center"/>
      <protection locked="0"/>
    </xf>
    <xf numFmtId="166" fontId="3" fillId="0" borderId="0" xfId="2" applyNumberFormat="1" applyFont="1" applyAlignment="1">
      <alignment horizontal="center"/>
    </xf>
    <xf numFmtId="0" fontId="3" fillId="0" borderId="0" xfId="0" applyFont="1"/>
    <xf numFmtId="0" fontId="3" fillId="0" borderId="0" xfId="0" applyFont="1" applyAlignment="1">
      <alignment horizontal="center"/>
    </xf>
    <xf numFmtId="44" fontId="0" fillId="0" borderId="0" xfId="2" applyNumberFormat="1" applyFont="1" applyAlignment="1">
      <alignment horizontal="center"/>
    </xf>
    <xf numFmtId="44" fontId="10" fillId="0" borderId="22" xfId="1" applyFont="1" applyBorder="1" applyAlignment="1" applyProtection="1">
      <alignment horizontal="center" vertical="center" wrapText="1"/>
      <protection hidden="1"/>
    </xf>
    <xf numFmtId="0" fontId="11" fillId="0" borderId="0" xfId="0" applyFont="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4" fillId="0" borderId="0" xfId="0" applyNumberFormat="1" applyFont="1"/>
    <xf numFmtId="49" fontId="0" fillId="0" borderId="0" xfId="0" applyNumberFormat="1"/>
    <xf numFmtId="0" fontId="0" fillId="0" borderId="0" xfId="0" applyAlignment="1" applyProtection="1">
      <alignment vertical="center" wrapText="1"/>
      <protection locked="0"/>
    </xf>
    <xf numFmtId="0" fontId="0" fillId="0" borderId="0" xfId="0" applyProtection="1">
      <protection locked="0"/>
    </xf>
    <xf numFmtId="0" fontId="3" fillId="0" borderId="8" xfId="0" applyFont="1" applyBorder="1" applyAlignment="1" applyProtection="1">
      <alignment horizontal="center" vertical="center" wrapText="1"/>
      <protection locked="0"/>
    </xf>
    <xf numFmtId="0" fontId="0" fillId="0" borderId="0" xfId="0" applyAlignment="1" applyProtection="1">
      <alignment vertical="center"/>
      <protection locked="0"/>
    </xf>
    <xf numFmtId="165" fontId="0" fillId="0" borderId="0" xfId="0" applyNumberFormat="1" applyProtection="1">
      <protection locked="0"/>
    </xf>
    <xf numFmtId="0" fontId="3" fillId="0" borderId="0" xfId="0" applyFont="1" applyAlignment="1" applyProtection="1">
      <alignment vertical="center" wrapText="1"/>
      <protection locked="0"/>
    </xf>
    <xf numFmtId="165" fontId="0" fillId="0" borderId="0" xfId="0" applyNumberFormat="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0" borderId="0" xfId="0" applyFont="1" applyProtection="1">
      <protection locked="0"/>
    </xf>
    <xf numFmtId="0" fontId="10"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44" fontId="9" fillId="0" borderId="1" xfId="1" applyFont="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Protection="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44" fontId="9" fillId="0" borderId="1" xfId="1"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44" fontId="9" fillId="0" borderId="8" xfId="1"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3" fillId="7" borderId="1" xfId="0" applyFont="1" applyFill="1" applyBorder="1" applyAlignment="1" applyProtection="1">
      <alignment vertical="center" wrapText="1"/>
      <protection hidden="1"/>
    </xf>
    <xf numFmtId="0" fontId="3" fillId="7" borderId="7" xfId="0" applyFont="1" applyFill="1" applyBorder="1" applyAlignment="1" applyProtection="1">
      <alignment vertical="center" wrapText="1"/>
      <protection hidden="1"/>
    </xf>
    <xf numFmtId="0" fontId="3" fillId="7" borderId="8" xfId="0" applyFont="1" applyFill="1" applyBorder="1" applyAlignment="1" applyProtection="1">
      <alignment vertical="center" wrapText="1"/>
      <protection hidden="1"/>
    </xf>
    <xf numFmtId="44" fontId="3" fillId="0" borderId="0" xfId="0" applyNumberFormat="1" applyFont="1" applyAlignment="1">
      <alignment horizontal="left"/>
    </xf>
    <xf numFmtId="44" fontId="3" fillId="0" borderId="0" xfId="1" applyFont="1"/>
    <xf numFmtId="44" fontId="3" fillId="7" borderId="1" xfId="1" applyFont="1" applyFill="1" applyBorder="1" applyAlignment="1" applyProtection="1">
      <alignment vertical="center" wrapText="1"/>
      <protection hidden="1"/>
    </xf>
    <xf numFmtId="0" fontId="9" fillId="0" borderId="1" xfId="1" applyNumberFormat="1" applyFont="1" applyBorder="1" applyAlignment="1" applyProtection="1">
      <alignment horizontal="center" vertical="center" wrapText="1"/>
      <protection locked="0"/>
    </xf>
    <xf numFmtId="165" fontId="0" fillId="0" borderId="8" xfId="0" applyNumberFormat="1" applyBorder="1" applyAlignment="1" applyProtection="1">
      <alignment horizontal="center" vertical="center" wrapText="1"/>
      <protection hidden="1"/>
    </xf>
    <xf numFmtId="0" fontId="7" fillId="0" borderId="44" xfId="0" applyFont="1" applyBorder="1" applyAlignment="1" applyProtection="1">
      <alignment vertical="center" wrapText="1"/>
      <protection locked="0"/>
    </xf>
    <xf numFmtId="0" fontId="3"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9" fillId="0" borderId="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ill="1" applyBorder="1" applyAlignment="1">
      <alignment horizontal="center" vertical="center"/>
    </xf>
    <xf numFmtId="1" fontId="0" fillId="0" borderId="11" xfId="0" applyNumberFormat="1" applyBorder="1" applyAlignment="1">
      <alignment horizontal="center" vertical="center"/>
    </xf>
    <xf numFmtId="1" fontId="0" fillId="10" borderId="15" xfId="0" applyNumberFormat="1" applyFill="1" applyBorder="1" applyAlignment="1">
      <alignment horizontal="center" vertical="center"/>
    </xf>
    <xf numFmtId="1" fontId="0" fillId="8" borderId="47" xfId="0" applyNumberFormat="1" applyFill="1" applyBorder="1" applyAlignment="1">
      <alignment horizontal="center" vertical="center"/>
    </xf>
    <xf numFmtId="1" fontId="0" fillId="0" borderId="45" xfId="0" applyNumberFormat="1" applyBorder="1" applyAlignment="1">
      <alignment horizontal="center" vertical="center"/>
    </xf>
    <xf numFmtId="1" fontId="0" fillId="5" borderId="11" xfId="0" applyNumberFormat="1" applyFill="1" applyBorder="1" applyAlignment="1">
      <alignment horizontal="center" vertical="center"/>
    </xf>
    <xf numFmtId="1" fontId="0" fillId="8" borderId="45" xfId="0" applyNumberFormat="1" applyFill="1" applyBorder="1" applyAlignment="1">
      <alignment horizontal="center" vertical="center"/>
    </xf>
    <xf numFmtId="1" fontId="0" fillId="9" borderId="11" xfId="0" applyNumberFormat="1" applyFill="1" applyBorder="1" applyAlignment="1">
      <alignment horizontal="center" vertical="center"/>
    </xf>
    <xf numFmtId="1" fontId="0" fillId="11" borderId="15" xfId="0" applyNumberFormat="1" applyFill="1" applyBorder="1" applyAlignment="1">
      <alignment horizontal="center" vertical="center"/>
    </xf>
    <xf numFmtId="1" fontId="0" fillId="9" borderId="45" xfId="0" applyNumberFormat="1" applyFill="1" applyBorder="1" applyAlignment="1">
      <alignment horizontal="center" vertical="center"/>
    </xf>
    <xf numFmtId="1" fontId="0" fillId="5" borderId="45" xfId="0" applyNumberFormat="1" applyFill="1" applyBorder="1" applyAlignment="1">
      <alignment horizontal="center" vertical="center"/>
    </xf>
    <xf numFmtId="1" fontId="0" fillId="8" borderId="48" xfId="0" applyNumberFormat="1" applyFill="1" applyBorder="1" applyAlignment="1">
      <alignment horizontal="center" vertical="center"/>
    </xf>
    <xf numFmtId="0" fontId="19" fillId="7" borderId="1" xfId="0" applyFont="1" applyFill="1" applyBorder="1" applyAlignment="1" applyProtection="1">
      <alignment vertical="center" wrapText="1"/>
      <protection hidden="1"/>
    </xf>
    <xf numFmtId="0" fontId="20" fillId="0" borderId="1" xfId="0" applyFont="1" applyBorder="1" applyAlignment="1" applyProtection="1">
      <alignment horizontal="left" vertical="center" wrapText="1"/>
      <protection locked="0"/>
    </xf>
    <xf numFmtId="1" fontId="20" fillId="0" borderId="45" xfId="8"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44" fontId="20" fillId="0" borderId="1" xfId="1" applyFont="1" applyBorder="1" applyAlignment="1" applyProtection="1">
      <alignment horizontal="center" vertical="center" wrapText="1"/>
      <protection hidden="1"/>
    </xf>
    <xf numFmtId="10" fontId="20" fillId="0" borderId="1" xfId="2"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hidden="1"/>
    </xf>
    <xf numFmtId="44" fontId="20" fillId="0" borderId="1" xfId="0" applyNumberFormat="1" applyFont="1" applyBorder="1" applyAlignment="1" applyProtection="1">
      <alignment horizontal="center" vertical="center" wrapText="1"/>
      <protection hidden="1"/>
    </xf>
    <xf numFmtId="44" fontId="19" fillId="0" borderId="1" xfId="0"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locked="0"/>
    </xf>
    <xf numFmtId="0" fontId="25" fillId="0" borderId="0" xfId="0" applyFont="1"/>
    <xf numFmtId="0" fontId="25" fillId="0" borderId="0" xfId="0" applyFont="1" applyAlignment="1">
      <alignment horizontal="center"/>
    </xf>
    <xf numFmtId="44" fontId="25" fillId="0" borderId="0" xfId="0" applyNumberFormat="1" applyFont="1" applyAlignment="1">
      <alignment horizontal="center"/>
    </xf>
    <xf numFmtId="166" fontId="25" fillId="0" borderId="0" xfId="0" applyNumberFormat="1" applyFont="1" applyAlignment="1">
      <alignment horizontal="center"/>
    </xf>
    <xf numFmtId="9" fontId="25" fillId="0" borderId="0" xfId="0" applyNumberFormat="1" applyFont="1"/>
    <xf numFmtId="1" fontId="0" fillId="0" borderId="0" xfId="0" applyNumberFormat="1" applyAlignment="1">
      <alignment horizontal="center" vertical="center"/>
    </xf>
    <xf numFmtId="0" fontId="26" fillId="0" borderId="0" xfId="0" applyFont="1" applyAlignment="1">
      <alignment horizontal="center" vertical="center"/>
    </xf>
    <xf numFmtId="44" fontId="27" fillId="0" borderId="0" xfId="1" applyFont="1" applyBorder="1" applyAlignment="1" applyProtection="1">
      <alignment horizontal="center" vertical="center" wrapText="1"/>
      <protection hidden="1"/>
    </xf>
    <xf numFmtId="0" fontId="20" fillId="0" borderId="0" xfId="0" applyFont="1" applyAlignment="1" applyProtection="1">
      <alignment vertical="center"/>
      <protection locked="0"/>
    </xf>
    <xf numFmtId="0" fontId="19" fillId="7" borderId="14" xfId="0" applyFont="1" applyFill="1" applyBorder="1" applyAlignment="1" applyProtection="1">
      <alignment vertical="center" wrapText="1"/>
      <protection locked="0"/>
    </xf>
    <xf numFmtId="0" fontId="19" fillId="7" borderId="13" xfId="0" applyFont="1" applyFill="1" applyBorder="1" applyAlignment="1" applyProtection="1">
      <alignment vertical="center" wrapText="1"/>
      <protection locked="0"/>
    </xf>
    <xf numFmtId="0" fontId="21" fillId="7" borderId="15" xfId="0" applyFont="1" applyFill="1" applyBorder="1" applyAlignment="1" applyProtection="1">
      <alignment horizontal="right" vertical="center" wrapText="1"/>
      <protection locked="0"/>
    </xf>
    <xf numFmtId="0" fontId="21" fillId="7" borderId="14" xfId="0" applyFont="1" applyFill="1" applyBorder="1" applyAlignment="1" applyProtection="1">
      <alignment horizontal="left" vertical="center" wrapText="1"/>
      <protection locked="0"/>
    </xf>
    <xf numFmtId="0" fontId="19" fillId="0" borderId="0" xfId="0" applyFont="1" applyAlignment="1" applyProtection="1">
      <alignment vertical="center"/>
      <protection locked="0"/>
    </xf>
    <xf numFmtId="0" fontId="19" fillId="3" borderId="34" xfId="0" applyFont="1" applyFill="1" applyBorder="1" applyAlignment="1" applyProtection="1">
      <alignment horizontal="center" vertical="center" wrapText="1"/>
      <protection locked="0"/>
    </xf>
    <xf numFmtId="0" fontId="22" fillId="0" borderId="2" xfId="0" applyFont="1" applyBorder="1" applyAlignment="1" applyProtection="1">
      <alignment vertical="center" wrapText="1"/>
      <protection locked="0"/>
    </xf>
    <xf numFmtId="0" fontId="19" fillId="7" borderId="1" xfId="0" applyFont="1" applyFill="1" applyBorder="1" applyAlignment="1" applyProtection="1">
      <alignment vertical="center" wrapText="1"/>
      <protection locked="0"/>
    </xf>
    <xf numFmtId="1" fontId="20" fillId="0" borderId="45" xfId="0" applyNumberFormat="1" applyFont="1" applyBorder="1" applyAlignment="1" applyProtection="1">
      <alignment horizontal="center" vertical="center"/>
      <protection locked="0"/>
    </xf>
    <xf numFmtId="1" fontId="20" fillId="0" borderId="45" xfId="8" applyNumberFormat="1" applyFont="1" applyFill="1" applyBorder="1" applyAlignment="1" applyProtection="1">
      <alignment horizontal="center" vertical="center"/>
      <protection locked="0"/>
    </xf>
    <xf numFmtId="1" fontId="20" fillId="0" borderId="47" xfId="8" applyNumberFormat="1" applyFont="1" applyFill="1" applyBorder="1" applyAlignment="1" applyProtection="1">
      <alignment horizontal="center" vertical="center"/>
      <protection locked="0"/>
    </xf>
    <xf numFmtId="1" fontId="20" fillId="0" borderId="47" xfId="0" applyNumberFormat="1" applyFont="1" applyBorder="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164" fontId="20" fillId="0" borderId="0" xfId="0" applyNumberFormat="1" applyFont="1" applyAlignment="1" applyProtection="1">
      <alignment horizontal="center" vertical="center" wrapText="1"/>
      <protection locked="0"/>
    </xf>
    <xf numFmtId="10" fontId="20" fillId="0" borderId="0" xfId="2" applyNumberFormat="1"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44" fontId="20" fillId="0" borderId="0" xfId="1"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44" fontId="19" fillId="0" borderId="1" xfId="0" applyNumberFormat="1" applyFont="1" applyBorder="1" applyAlignment="1" applyProtection="1">
      <alignment horizontal="center" vertical="center" wrapText="1"/>
      <protection locked="0"/>
    </xf>
    <xf numFmtId="0" fontId="20" fillId="0" borderId="0" xfId="0" applyFont="1" applyProtection="1">
      <protection locked="0"/>
    </xf>
    <xf numFmtId="44" fontId="20" fillId="0" borderId="0" xfId="0" applyNumberFormat="1" applyFont="1" applyAlignment="1" applyProtection="1">
      <alignment horizontal="center" vertical="center"/>
      <protection locked="0"/>
    </xf>
    <xf numFmtId="44" fontId="20" fillId="0" borderId="0" xfId="0" applyNumberFormat="1" applyFont="1" applyAlignment="1" applyProtection="1">
      <alignment vertical="center"/>
      <protection locked="0"/>
    </xf>
    <xf numFmtId="44" fontId="19" fillId="0" borderId="1" xfId="1" applyFont="1" applyBorder="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0" xfId="2" applyNumberFormat="1" applyFont="1" applyBorder="1" applyAlignment="1" applyProtection="1">
      <alignment vertical="center" wrapText="1"/>
      <protection locked="0"/>
    </xf>
    <xf numFmtId="0" fontId="20" fillId="0" borderId="1" xfId="2" applyNumberFormat="1" applyFont="1" applyFill="1" applyBorder="1" applyAlignment="1" applyProtection="1">
      <alignment horizontal="center" vertical="center"/>
      <protection hidden="1"/>
    </xf>
    <xf numFmtId="0" fontId="19" fillId="12"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left" vertical="center" wrapText="1"/>
      <protection locked="0"/>
    </xf>
    <xf numFmtId="0" fontId="19" fillId="12" borderId="34" xfId="0" applyFont="1" applyFill="1" applyBorder="1" applyAlignment="1" applyProtection="1">
      <alignment horizontal="center" vertical="center" wrapText="1"/>
      <protection locked="0"/>
    </xf>
    <xf numFmtId="0" fontId="19" fillId="12" borderId="1" xfId="2" applyNumberFormat="1" applyFont="1" applyFill="1" applyBorder="1" applyAlignment="1" applyProtection="1">
      <alignment horizontal="center" vertical="center" wrapText="1"/>
      <protection locked="0"/>
    </xf>
    <xf numFmtId="0" fontId="22" fillId="12" borderId="1" xfId="2"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1" fontId="32" fillId="0" borderId="45" xfId="0" applyNumberFormat="1" applyFont="1" applyBorder="1" applyAlignment="1" applyProtection="1">
      <alignment horizontal="center" vertical="center"/>
      <protection locked="0"/>
    </xf>
    <xf numFmtId="0" fontId="32" fillId="0" borderId="1" xfId="2" applyNumberFormat="1" applyFont="1" applyFill="1" applyBorder="1" applyAlignment="1" applyProtection="1">
      <alignment horizontal="center" vertical="center"/>
      <protection hidden="1"/>
    </xf>
    <xf numFmtId="0" fontId="32" fillId="0" borderId="1" xfId="0" applyFont="1" applyBorder="1" applyAlignment="1" applyProtection="1">
      <alignment horizontal="center" vertical="center" wrapText="1"/>
      <protection locked="0"/>
    </xf>
    <xf numFmtId="44" fontId="32" fillId="0" borderId="1" xfId="1" applyFont="1" applyBorder="1" applyAlignment="1" applyProtection="1">
      <alignment horizontal="center" vertical="center" wrapText="1"/>
      <protection hidden="1"/>
    </xf>
    <xf numFmtId="10" fontId="32" fillId="0" borderId="1" xfId="2" applyNumberFormat="1" applyFont="1" applyBorder="1" applyAlignment="1" applyProtection="1">
      <alignment horizontal="center" vertical="center" wrapText="1"/>
      <protection hidden="1"/>
    </xf>
    <xf numFmtId="10" fontId="32" fillId="0" borderId="1" xfId="2" applyNumberFormat="1"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9" fontId="32" fillId="0" borderId="1" xfId="0" applyNumberFormat="1" applyFont="1" applyBorder="1" applyAlignment="1" applyProtection="1">
      <alignment horizontal="center" vertical="center"/>
      <protection locked="0"/>
    </xf>
    <xf numFmtId="9" fontId="32" fillId="0" borderId="1" xfId="0" applyNumberFormat="1" applyFont="1" applyBorder="1" applyAlignment="1" applyProtection="1">
      <alignment horizontal="center" vertical="center"/>
      <protection hidden="1"/>
    </xf>
    <xf numFmtId="44" fontId="32" fillId="0" borderId="1" xfId="1" applyFont="1" applyBorder="1" applyAlignment="1" applyProtection="1">
      <alignment horizontal="center" vertical="center" wrapText="1"/>
      <protection locked="0"/>
    </xf>
    <xf numFmtId="44" fontId="32" fillId="0" borderId="1" xfId="0" applyNumberFormat="1" applyFont="1" applyBorder="1" applyAlignment="1" applyProtection="1">
      <alignment horizontal="center" vertical="center" wrapText="1"/>
      <protection hidden="1"/>
    </xf>
    <xf numFmtId="1" fontId="32" fillId="0" borderId="45" xfId="8" applyNumberFormat="1" applyFont="1" applyFill="1" applyBorder="1" applyAlignment="1" applyProtection="1">
      <alignment horizontal="center" vertical="center"/>
      <protection locked="0"/>
    </xf>
    <xf numFmtId="1" fontId="32" fillId="0" borderId="47" xfId="8" applyNumberFormat="1" applyFont="1" applyFill="1" applyBorder="1" applyAlignment="1" applyProtection="1">
      <alignment horizontal="center" vertical="center"/>
      <protection locked="0"/>
    </xf>
    <xf numFmtId="0" fontId="33" fillId="7" borderId="1" xfId="0" applyFont="1" applyFill="1" applyBorder="1" applyAlignment="1" applyProtection="1">
      <alignment vertical="center" wrapText="1"/>
      <protection locked="0"/>
    </xf>
    <xf numFmtId="0" fontId="33" fillId="7" borderId="1" xfId="0" applyFont="1" applyFill="1" applyBorder="1" applyAlignment="1" applyProtection="1">
      <alignment vertical="center" wrapText="1"/>
      <protection hidden="1"/>
    </xf>
    <xf numFmtId="1" fontId="32" fillId="0" borderId="47"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hidden="1"/>
    </xf>
    <xf numFmtId="0" fontId="22" fillId="0" borderId="2" xfId="0" applyFont="1" applyBorder="1" applyAlignment="1" applyProtection="1">
      <alignment vertical="center" wrapText="1"/>
      <protection hidden="1"/>
    </xf>
    <xf numFmtId="0" fontId="10" fillId="6" borderId="39" xfId="0"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8" xfId="0" applyFont="1" applyFill="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0" xfId="0" applyFont="1" applyBorder="1" applyAlignment="1" applyProtection="1">
      <alignment horizontal="right" vertical="center" wrapText="1"/>
      <protection locked="0"/>
    </xf>
    <xf numFmtId="0" fontId="10" fillId="0" borderId="21" xfId="0" applyFont="1" applyBorder="1" applyAlignment="1" applyProtection="1">
      <alignment horizontal="right" vertical="center" wrapText="1"/>
      <protection locked="0"/>
    </xf>
    <xf numFmtId="0" fontId="10" fillId="0" borderId="38" xfId="0" applyFont="1" applyBorder="1" applyAlignment="1" applyProtection="1">
      <alignment horizontal="right" vertical="center" wrapText="1"/>
      <protection locked="0"/>
    </xf>
    <xf numFmtId="0" fontId="10" fillId="0" borderId="35" xfId="0" applyFont="1" applyBorder="1" applyAlignment="1" applyProtection="1">
      <alignment horizontal="right" vertical="center" wrapText="1"/>
      <protection locked="0"/>
    </xf>
    <xf numFmtId="0" fontId="10" fillId="0" borderId="36" xfId="0" applyFont="1" applyBorder="1" applyAlignment="1" applyProtection="1">
      <alignment horizontal="right" vertical="center" wrapText="1"/>
      <protection locked="0"/>
    </xf>
    <xf numFmtId="0" fontId="9" fillId="0" borderId="0" xfId="0" applyFont="1" applyAlignment="1" applyProtection="1">
      <alignment horizontal="left" vertical="center" wrapText="1"/>
      <protection locked="0"/>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11" fillId="7" borderId="27" xfId="0" applyFont="1" applyFill="1" applyBorder="1" applyAlignment="1" applyProtection="1">
      <alignment horizontal="left" vertical="center" wrapText="1"/>
      <protection locked="0"/>
    </xf>
    <xf numFmtId="0" fontId="11" fillId="7" borderId="28" xfId="0" applyFont="1" applyFill="1" applyBorder="1" applyAlignment="1" applyProtection="1">
      <alignment horizontal="left" vertical="center" wrapText="1"/>
      <protection locked="0"/>
    </xf>
    <xf numFmtId="0" fontId="11" fillId="7" borderId="29" xfId="0" applyFont="1" applyFill="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8" xfId="0" applyFont="1" applyBorder="1" applyAlignment="1" applyProtection="1">
      <alignment horizontal="right" vertical="center" wrapText="1"/>
      <protection locked="0"/>
    </xf>
    <xf numFmtId="0" fontId="11" fillId="0" borderId="35" xfId="0" applyFont="1" applyBorder="1" applyAlignment="1" applyProtection="1">
      <alignment horizontal="right" vertical="center" wrapText="1"/>
      <protection locked="0"/>
    </xf>
    <xf numFmtId="0" fontId="11" fillId="0" borderId="36" xfId="0" applyFont="1" applyBorder="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19" fillId="0" borderId="0" xfId="2" applyNumberFormat="1" applyFont="1" applyBorder="1" applyAlignment="1" applyProtection="1">
      <alignment horizontal="right" vertical="center" wrapText="1"/>
      <protection locked="0"/>
    </xf>
    <xf numFmtId="0" fontId="19" fillId="0" borderId="0" xfId="0" applyFont="1" applyAlignment="1" applyProtection="1">
      <alignment horizontal="right" vertical="center"/>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19" fillId="0" borderId="1" xfId="0" applyFont="1" applyBorder="1" applyAlignment="1" applyProtection="1">
      <alignment horizontal="right" vertical="center" wrapText="1"/>
      <protection locked="0"/>
    </xf>
    <xf numFmtId="0" fontId="19" fillId="7" borderId="1" xfId="0" applyFont="1" applyFill="1" applyBorder="1" applyAlignment="1" applyProtection="1">
      <alignment horizontal="left" vertical="center" wrapText="1"/>
      <protection locked="0"/>
    </xf>
    <xf numFmtId="0" fontId="19" fillId="7" borderId="1" xfId="0" applyFont="1" applyFill="1" applyBorder="1" applyAlignment="1" applyProtection="1">
      <alignment horizontal="left" vertical="center" wrapText="1"/>
      <protection hidden="1"/>
    </xf>
    <xf numFmtId="0" fontId="19" fillId="6" borderId="1" xfId="0" applyFont="1" applyFill="1" applyBorder="1" applyAlignment="1" applyProtection="1">
      <alignment horizontal="center" vertical="center" wrapText="1"/>
      <protection locked="0"/>
    </xf>
    <xf numFmtId="0" fontId="19" fillId="7" borderId="2" xfId="0" applyFont="1" applyFill="1" applyBorder="1" applyAlignment="1" applyProtection="1">
      <alignment horizontal="left" vertical="center" wrapText="1"/>
      <protection locked="0"/>
    </xf>
    <xf numFmtId="0" fontId="19" fillId="7" borderId="28"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19" fillId="12" borderId="2" xfId="0" applyFont="1" applyFill="1" applyBorder="1" applyAlignment="1" applyProtection="1">
      <alignment horizontal="left" vertical="center" wrapText="1"/>
      <protection locked="0"/>
    </xf>
    <xf numFmtId="0" fontId="19" fillId="12" borderId="3"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hidden="1"/>
    </xf>
    <xf numFmtId="0" fontId="19" fillId="7" borderId="3" xfId="0" applyFont="1" applyFill="1" applyBorder="1" applyAlignment="1" applyProtection="1">
      <alignment horizontal="left" vertical="center" wrapText="1"/>
      <protection hidden="1"/>
    </xf>
    <xf numFmtId="0" fontId="31" fillId="7" borderId="1"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center" vertical="center" wrapText="1"/>
      <protection locked="0"/>
    </xf>
    <xf numFmtId="0" fontId="19" fillId="6" borderId="28"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0" borderId="2" xfId="0" applyFont="1" applyBorder="1" applyAlignment="1" applyProtection="1">
      <alignment horizontal="right" vertical="center" wrapText="1"/>
      <protection locked="0"/>
    </xf>
    <xf numFmtId="0" fontId="19" fillId="0" borderId="28" xfId="0" applyFont="1" applyBorder="1" applyAlignment="1" applyProtection="1">
      <alignment horizontal="right" vertical="center" wrapText="1"/>
      <protection locked="0"/>
    </xf>
    <xf numFmtId="0" fontId="19" fillId="0" borderId="3" xfId="0" applyFont="1" applyBorder="1" applyAlignment="1" applyProtection="1">
      <alignment horizontal="right" vertical="center" wrapText="1"/>
      <protection locked="0"/>
    </xf>
    <xf numFmtId="0" fontId="33" fillId="7" borderId="1" xfId="0" applyFont="1" applyFill="1" applyBorder="1" applyAlignment="1" applyProtection="1">
      <alignment horizontal="left" vertical="center" wrapText="1"/>
      <protection hidden="1"/>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3" fillId="7" borderId="1" xfId="0" applyFont="1" applyFill="1" applyBorder="1" applyAlignment="1" applyProtection="1">
      <alignment horizontal="left" vertical="center" wrapText="1"/>
      <protection locked="0"/>
    </xf>
    <xf numFmtId="0" fontId="31" fillId="7" borderId="2"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3" fillId="6" borderId="39" xfId="0" applyFont="1" applyFill="1" applyBorder="1" applyAlignment="1" applyProtection="1">
      <alignment horizontal="center" vertical="center" wrapText="1"/>
      <protection locked="0"/>
    </xf>
    <xf numFmtId="0" fontId="3" fillId="6" borderId="40" xfId="0"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textRotation="90" wrapText="1"/>
      <protection locked="0"/>
    </xf>
    <xf numFmtId="0" fontId="0" fillId="0" borderId="1" xfId="0" applyBorder="1" applyAlignment="1" applyProtection="1">
      <alignment horizontal="left" vertical="center" wrapText="1"/>
      <protection locked="0"/>
    </xf>
    <xf numFmtId="0" fontId="3" fillId="0" borderId="1" xfId="0" applyFont="1" applyBorder="1" applyAlignment="1" applyProtection="1">
      <alignment horizontal="center" vertical="center" textRotation="90" wrapText="1"/>
      <protection locked="0"/>
    </xf>
    <xf numFmtId="0" fontId="3" fillId="0" borderId="1" xfId="0" applyFont="1" applyBorder="1" applyAlignment="1" applyProtection="1">
      <alignment horizontal="left" vertical="center" wrapText="1"/>
      <protection locked="0"/>
    </xf>
    <xf numFmtId="0" fontId="3" fillId="6" borderId="7"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3" fillId="0" borderId="1" xfId="2" applyNumberFormat="1" applyFont="1" applyFill="1" applyBorder="1" applyAlignment="1" applyProtection="1">
      <alignment horizontal="center" vertical="center" wrapText="1"/>
      <protection locked="0"/>
    </xf>
    <xf numFmtId="0" fontId="3" fillId="0" borderId="8" xfId="2" applyNumberFormat="1"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5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tabSelected="1" zoomScaleNormal="100" zoomScalePageLayoutView="90" workbookViewId="0">
      <selection activeCell="F7" sqref="F7"/>
    </sheetView>
  </sheetViews>
  <sheetFormatPr defaultColWidth="9.140625" defaultRowHeight="15" x14ac:dyDescent="0.25"/>
  <cols>
    <col min="1" max="1" width="4.42578125" style="13" customWidth="1"/>
    <col min="2" max="2" width="38" style="55" customWidth="1"/>
    <col min="3" max="3" width="12.42578125" style="13" customWidth="1"/>
    <col min="4" max="4" width="7" style="13" customWidth="1"/>
    <col min="5" max="5" width="10.7109375" style="13" customWidth="1"/>
    <col min="6" max="6" width="12.7109375" style="13" customWidth="1"/>
    <col min="7" max="7" width="3.42578125" style="13" customWidth="1"/>
    <col min="8" max="8" width="4.42578125" style="13" customWidth="1"/>
    <col min="9" max="9" width="38" style="55" customWidth="1"/>
    <col min="10" max="10" width="10.7109375" style="13" customWidth="1"/>
    <col min="11" max="11" width="7" style="13" customWidth="1"/>
    <col min="12" max="12" width="12.85546875" style="13" customWidth="1"/>
    <col min="13" max="13" width="9.7109375" style="13" bestFit="1" customWidth="1"/>
    <col min="14" max="14" width="15.42578125" style="13" customWidth="1"/>
    <col min="15" max="16384" width="9.140625" style="43"/>
  </cols>
  <sheetData>
    <row r="1" spans="1:14" s="15" customFormat="1" ht="12.75" thickBot="1" x14ac:dyDescent="0.3">
      <c r="A1" s="13"/>
      <c r="B1" s="55"/>
      <c r="C1" s="13"/>
      <c r="D1" s="13"/>
      <c r="E1" s="13"/>
      <c r="F1" s="13"/>
      <c r="G1" s="13"/>
      <c r="H1" s="13"/>
      <c r="I1" s="55"/>
      <c r="J1" s="13"/>
      <c r="K1" s="13"/>
      <c r="L1" s="13"/>
      <c r="M1" s="13"/>
      <c r="N1" s="14" t="s">
        <v>66</v>
      </c>
    </row>
    <row r="2" spans="1:14" s="15" customFormat="1" ht="31.5" customHeight="1" x14ac:dyDescent="0.25">
      <c r="A2" s="188" t="s">
        <v>67</v>
      </c>
      <c r="B2" s="189"/>
      <c r="C2" s="189"/>
      <c r="D2" s="189"/>
      <c r="E2" s="189"/>
      <c r="F2" s="189"/>
      <c r="G2" s="189"/>
      <c r="H2" s="189"/>
      <c r="I2" s="189"/>
      <c r="J2" s="189"/>
      <c r="K2" s="189"/>
      <c r="L2" s="189"/>
      <c r="M2" s="189"/>
      <c r="N2" s="190"/>
    </row>
    <row r="3" spans="1:14" s="16" customFormat="1" ht="12" customHeight="1" x14ac:dyDescent="0.25">
      <c r="A3" s="191" t="s">
        <v>78</v>
      </c>
      <c r="B3" s="192"/>
      <c r="C3" s="192"/>
      <c r="D3" s="192"/>
      <c r="E3" s="192"/>
      <c r="F3" s="192"/>
      <c r="G3" s="192"/>
      <c r="H3" s="192"/>
      <c r="I3" s="192"/>
      <c r="J3" s="192"/>
      <c r="K3" s="192"/>
      <c r="L3" s="192"/>
      <c r="M3" s="192"/>
      <c r="N3" s="193"/>
    </row>
    <row r="4" spans="1:14" s="15" customFormat="1" ht="15" customHeight="1" x14ac:dyDescent="0.25">
      <c r="A4" s="194" t="s">
        <v>1</v>
      </c>
      <c r="B4" s="195" t="s">
        <v>28</v>
      </c>
      <c r="C4" s="195"/>
      <c r="D4" s="195"/>
      <c r="E4" s="195"/>
      <c r="F4" s="195"/>
      <c r="G4" s="196"/>
      <c r="H4" s="195" t="s">
        <v>1</v>
      </c>
      <c r="I4" s="195" t="s">
        <v>30</v>
      </c>
      <c r="J4" s="195"/>
      <c r="K4" s="195"/>
      <c r="L4" s="195"/>
      <c r="M4" s="195"/>
      <c r="N4" s="198"/>
    </row>
    <row r="5" spans="1:14" s="15" customFormat="1" ht="48" x14ac:dyDescent="0.25">
      <c r="A5" s="194"/>
      <c r="B5" s="57" t="s">
        <v>132</v>
      </c>
      <c r="C5" s="17" t="s">
        <v>57</v>
      </c>
      <c r="D5" s="17" t="s">
        <v>5</v>
      </c>
      <c r="E5" s="17" t="s">
        <v>58</v>
      </c>
      <c r="F5" s="17" t="s">
        <v>133</v>
      </c>
      <c r="G5" s="196"/>
      <c r="H5" s="195"/>
      <c r="I5" s="57" t="s">
        <v>134</v>
      </c>
      <c r="J5" s="17" t="s">
        <v>57</v>
      </c>
      <c r="K5" s="17" t="s">
        <v>5</v>
      </c>
      <c r="L5" s="17" t="s">
        <v>68</v>
      </c>
      <c r="M5" s="17" t="s">
        <v>61</v>
      </c>
      <c r="N5" s="18" t="s">
        <v>135</v>
      </c>
    </row>
    <row r="6" spans="1:14" s="15" customFormat="1" ht="27.75" customHeight="1" x14ac:dyDescent="0.25">
      <c r="A6" s="71"/>
      <c r="B6" s="79" t="s">
        <v>11</v>
      </c>
      <c r="C6" s="70"/>
      <c r="D6" s="70"/>
      <c r="E6" s="70"/>
      <c r="F6" s="70"/>
      <c r="G6" s="196"/>
      <c r="H6" s="70"/>
      <c r="I6" s="79" t="s">
        <v>11</v>
      </c>
      <c r="J6" s="70"/>
      <c r="K6" s="70"/>
      <c r="L6" s="70"/>
      <c r="M6" s="70"/>
      <c r="N6" s="72"/>
    </row>
    <row r="7" spans="1:14" s="15" customFormat="1" ht="22.5" customHeight="1" x14ac:dyDescent="0.25">
      <c r="A7" s="69">
        <v>1</v>
      </c>
      <c r="B7" s="82"/>
      <c r="C7" s="39"/>
      <c r="D7" s="39"/>
      <c r="E7" s="60"/>
      <c r="F7" s="66" t="str">
        <f>IF(C7*E7 = 0, "", C7*E7)</f>
        <v/>
      </c>
      <c r="G7" s="196"/>
      <c r="H7" s="20">
        <v>1</v>
      </c>
      <c r="I7" s="82"/>
      <c r="J7" s="39"/>
      <c r="K7" s="39"/>
      <c r="L7" s="76"/>
      <c r="M7" s="60"/>
      <c r="N7" s="68" t="str">
        <f t="shared" ref="N7:N31" si="0">IF(J7*L7*M7 = 0, "", J7*L7*M7)</f>
        <v/>
      </c>
    </row>
    <row r="8" spans="1:14" s="15" customFormat="1" ht="22.5" customHeight="1" x14ac:dyDescent="0.25">
      <c r="A8" s="69">
        <v>2</v>
      </c>
      <c r="B8" s="82"/>
      <c r="C8" s="39"/>
      <c r="D8" s="39"/>
      <c r="E8" s="60"/>
      <c r="F8" s="66" t="str">
        <f t="shared" ref="F8:F18" si="1">IF(C8*E8 = 0, "", C8*E8)</f>
        <v/>
      </c>
      <c r="G8" s="196"/>
      <c r="H8" s="20">
        <v>2</v>
      </c>
      <c r="I8" s="82"/>
      <c r="J8" s="39"/>
      <c r="K8" s="39"/>
      <c r="L8" s="76"/>
      <c r="M8" s="60"/>
      <c r="N8" s="68" t="str">
        <f t="shared" si="0"/>
        <v/>
      </c>
    </row>
    <row r="9" spans="1:14" s="15" customFormat="1" ht="22.5" customHeight="1" x14ac:dyDescent="0.25">
      <c r="A9" s="69">
        <v>3</v>
      </c>
      <c r="B9" s="82"/>
      <c r="C9" s="39"/>
      <c r="D9" s="39"/>
      <c r="E9" s="60"/>
      <c r="F9" s="66" t="str">
        <f t="shared" si="1"/>
        <v/>
      </c>
      <c r="G9" s="196"/>
      <c r="H9" s="20">
        <v>3</v>
      </c>
      <c r="I9" s="82"/>
      <c r="J9" s="39"/>
      <c r="K9" s="39"/>
      <c r="L9" s="76"/>
      <c r="M9" s="60"/>
      <c r="N9" s="68" t="str">
        <f t="shared" si="0"/>
        <v/>
      </c>
    </row>
    <row r="10" spans="1:14" s="15" customFormat="1" ht="22.5" customHeight="1" x14ac:dyDescent="0.25">
      <c r="A10" s="69">
        <v>4</v>
      </c>
      <c r="B10" s="82"/>
      <c r="C10" s="39"/>
      <c r="D10" s="39"/>
      <c r="E10" s="60"/>
      <c r="F10" s="66" t="str">
        <f t="shared" si="1"/>
        <v/>
      </c>
      <c r="G10" s="196"/>
      <c r="H10" s="20">
        <v>4</v>
      </c>
      <c r="I10" s="82"/>
      <c r="J10" s="39"/>
      <c r="K10" s="39"/>
      <c r="L10" s="76"/>
      <c r="M10" s="60"/>
      <c r="N10" s="68" t="str">
        <f t="shared" si="0"/>
        <v/>
      </c>
    </row>
    <row r="11" spans="1:14" s="15" customFormat="1" ht="22.5" customHeight="1" x14ac:dyDescent="0.25">
      <c r="A11" s="69">
        <v>5</v>
      </c>
      <c r="B11" s="82"/>
      <c r="C11" s="39"/>
      <c r="D11" s="39"/>
      <c r="E11" s="60"/>
      <c r="F11" s="66" t="str">
        <f t="shared" si="1"/>
        <v/>
      </c>
      <c r="G11" s="196"/>
      <c r="H11" s="20">
        <v>5</v>
      </c>
      <c r="I11" s="82"/>
      <c r="J11" s="39"/>
      <c r="K11" s="39"/>
      <c r="L11" s="76"/>
      <c r="M11" s="60"/>
      <c r="N11" s="68" t="str">
        <f t="shared" si="0"/>
        <v/>
      </c>
    </row>
    <row r="12" spans="1:14" s="15" customFormat="1" ht="22.5" customHeight="1" x14ac:dyDescent="0.25">
      <c r="A12" s="69">
        <v>6</v>
      </c>
      <c r="B12" s="82"/>
      <c r="C12" s="39"/>
      <c r="D12" s="39"/>
      <c r="E12" s="60"/>
      <c r="F12" s="66" t="str">
        <f t="shared" si="1"/>
        <v/>
      </c>
      <c r="G12" s="196"/>
      <c r="H12" s="20">
        <v>6</v>
      </c>
      <c r="I12" s="82"/>
      <c r="J12" s="39"/>
      <c r="K12" s="39"/>
      <c r="L12" s="76"/>
      <c r="M12" s="60"/>
      <c r="N12" s="68" t="str">
        <f t="shared" si="0"/>
        <v/>
      </c>
    </row>
    <row r="13" spans="1:14" s="15" customFormat="1" ht="22.5" customHeight="1" x14ac:dyDescent="0.25">
      <c r="A13" s="69">
        <v>7</v>
      </c>
      <c r="B13" s="82"/>
      <c r="C13" s="39"/>
      <c r="D13" s="39"/>
      <c r="E13" s="60"/>
      <c r="F13" s="66" t="str">
        <f t="shared" si="1"/>
        <v/>
      </c>
      <c r="G13" s="196"/>
      <c r="H13" s="20">
        <v>7</v>
      </c>
      <c r="I13" s="82"/>
      <c r="J13" s="39"/>
      <c r="K13" s="39"/>
      <c r="L13" s="76"/>
      <c r="M13" s="60"/>
      <c r="N13" s="68" t="str">
        <f t="shared" si="0"/>
        <v/>
      </c>
    </row>
    <row r="14" spans="1:14" s="15" customFormat="1" ht="22.5" customHeight="1" x14ac:dyDescent="0.25">
      <c r="A14" s="69">
        <v>8</v>
      </c>
      <c r="B14" s="82"/>
      <c r="C14" s="39"/>
      <c r="D14" s="39"/>
      <c r="E14" s="60"/>
      <c r="F14" s="66" t="str">
        <f t="shared" si="1"/>
        <v/>
      </c>
      <c r="G14" s="196"/>
      <c r="H14" s="20">
        <v>8</v>
      </c>
      <c r="I14" s="82"/>
      <c r="J14" s="39"/>
      <c r="K14" s="39"/>
      <c r="L14" s="76"/>
      <c r="M14" s="60"/>
      <c r="N14" s="68" t="str">
        <f t="shared" si="0"/>
        <v/>
      </c>
    </row>
    <row r="15" spans="1:14" s="15" customFormat="1" ht="22.5" customHeight="1" x14ac:dyDescent="0.25">
      <c r="A15" s="69">
        <v>9</v>
      </c>
      <c r="B15" s="82"/>
      <c r="C15" s="39"/>
      <c r="D15" s="39"/>
      <c r="E15" s="60"/>
      <c r="F15" s="66" t="str">
        <f t="shared" si="1"/>
        <v/>
      </c>
      <c r="G15" s="196"/>
      <c r="H15" s="20">
        <v>9</v>
      </c>
      <c r="I15" s="82"/>
      <c r="J15" s="39"/>
      <c r="K15" s="39"/>
      <c r="L15" s="76"/>
      <c r="M15" s="60"/>
      <c r="N15" s="68" t="str">
        <f t="shared" si="0"/>
        <v/>
      </c>
    </row>
    <row r="16" spans="1:14" s="15" customFormat="1" ht="22.5" customHeight="1" x14ac:dyDescent="0.25">
      <c r="A16" s="69">
        <v>10</v>
      </c>
      <c r="B16" s="82"/>
      <c r="C16" s="39"/>
      <c r="D16" s="39"/>
      <c r="E16" s="60"/>
      <c r="F16" s="66" t="str">
        <f t="shared" si="1"/>
        <v/>
      </c>
      <c r="G16" s="196"/>
      <c r="H16" s="20">
        <v>10</v>
      </c>
      <c r="I16" s="82"/>
      <c r="J16" s="39"/>
      <c r="K16" s="39"/>
      <c r="L16" s="76"/>
      <c r="M16" s="60"/>
      <c r="N16" s="68" t="str">
        <f t="shared" si="0"/>
        <v/>
      </c>
    </row>
    <row r="17" spans="1:14" s="15" customFormat="1" ht="22.5" customHeight="1" x14ac:dyDescent="0.25">
      <c r="A17" s="69">
        <v>11</v>
      </c>
      <c r="B17" s="82"/>
      <c r="C17" s="39"/>
      <c r="D17" s="39"/>
      <c r="E17" s="60"/>
      <c r="F17" s="66" t="str">
        <f t="shared" si="1"/>
        <v/>
      </c>
      <c r="G17" s="196"/>
      <c r="H17" s="20">
        <v>11</v>
      </c>
      <c r="I17" s="82"/>
      <c r="J17" s="39"/>
      <c r="K17" s="39"/>
      <c r="L17" s="76"/>
      <c r="M17" s="60"/>
      <c r="N17" s="68" t="str">
        <f t="shared" si="0"/>
        <v/>
      </c>
    </row>
    <row r="18" spans="1:14" s="15" customFormat="1" ht="22.5" customHeight="1" x14ac:dyDescent="0.25">
      <c r="A18" s="69">
        <v>12</v>
      </c>
      <c r="B18" s="82"/>
      <c r="C18" s="39"/>
      <c r="D18" s="39"/>
      <c r="E18" s="60"/>
      <c r="F18" s="66" t="str">
        <f t="shared" si="1"/>
        <v/>
      </c>
      <c r="G18" s="196"/>
      <c r="H18" s="20">
        <v>12</v>
      </c>
      <c r="I18" s="82"/>
      <c r="J18" s="39"/>
      <c r="K18" s="39"/>
      <c r="L18" s="76"/>
      <c r="M18" s="60"/>
      <c r="N18" s="68" t="str">
        <f t="shared" si="0"/>
        <v/>
      </c>
    </row>
    <row r="19" spans="1:14" s="15" customFormat="1" ht="27.75" customHeight="1" x14ac:dyDescent="0.25">
      <c r="A19" s="71"/>
      <c r="B19" s="79" t="s">
        <v>13</v>
      </c>
      <c r="C19" s="70"/>
      <c r="D19" s="70"/>
      <c r="E19" s="75"/>
      <c r="F19" s="75"/>
      <c r="G19" s="196"/>
      <c r="H19" s="70"/>
      <c r="I19" s="79" t="s">
        <v>13</v>
      </c>
      <c r="J19" s="70"/>
      <c r="K19" s="70"/>
      <c r="L19" s="70"/>
      <c r="M19" s="70"/>
      <c r="N19" s="72"/>
    </row>
    <row r="20" spans="1:14" s="15" customFormat="1" ht="22.5" customHeight="1" x14ac:dyDescent="0.25">
      <c r="A20" s="69">
        <v>1</v>
      </c>
      <c r="B20" s="82"/>
      <c r="C20" s="39"/>
      <c r="D20" s="39"/>
      <c r="E20" s="60"/>
      <c r="F20" s="66" t="str">
        <f>IF(C20*E20 = 0, "", C20*E20)</f>
        <v/>
      </c>
      <c r="G20" s="196"/>
      <c r="H20" s="20">
        <v>1</v>
      </c>
      <c r="I20" s="82"/>
      <c r="J20" s="39"/>
      <c r="K20" s="39"/>
      <c r="L20" s="76"/>
      <c r="M20" s="60"/>
      <c r="N20" s="68" t="str">
        <f t="shared" si="0"/>
        <v/>
      </c>
    </row>
    <row r="21" spans="1:14" s="15" customFormat="1" ht="22.5" customHeight="1" x14ac:dyDescent="0.25">
      <c r="A21" s="69">
        <v>2</v>
      </c>
      <c r="B21" s="82"/>
      <c r="C21" s="39"/>
      <c r="D21" s="39"/>
      <c r="E21" s="60"/>
      <c r="F21" s="66" t="str">
        <f t="shared" ref="F21:F31" si="2">IF(C21*E21 = 0, "", C21*E21)</f>
        <v/>
      </c>
      <c r="G21" s="196"/>
      <c r="H21" s="20">
        <v>2</v>
      </c>
      <c r="I21" s="82"/>
      <c r="J21" s="39"/>
      <c r="K21" s="39"/>
      <c r="L21" s="76"/>
      <c r="M21" s="60"/>
      <c r="N21" s="68" t="str">
        <f t="shared" si="0"/>
        <v/>
      </c>
    </row>
    <row r="22" spans="1:14" s="15" customFormat="1" ht="22.5" customHeight="1" x14ac:dyDescent="0.25">
      <c r="A22" s="69">
        <v>3</v>
      </c>
      <c r="B22" s="82"/>
      <c r="C22" s="39"/>
      <c r="D22" s="39"/>
      <c r="E22" s="60"/>
      <c r="F22" s="66" t="str">
        <f t="shared" si="2"/>
        <v/>
      </c>
      <c r="G22" s="196"/>
      <c r="H22" s="20">
        <v>3</v>
      </c>
      <c r="I22" s="82"/>
      <c r="J22" s="39"/>
      <c r="K22" s="39"/>
      <c r="L22" s="76"/>
      <c r="M22" s="60"/>
      <c r="N22" s="68" t="str">
        <f t="shared" si="0"/>
        <v/>
      </c>
    </row>
    <row r="23" spans="1:14" s="15" customFormat="1" ht="22.5" customHeight="1" x14ac:dyDescent="0.25">
      <c r="A23" s="69">
        <v>4</v>
      </c>
      <c r="B23" s="82"/>
      <c r="C23" s="39"/>
      <c r="D23" s="39"/>
      <c r="E23" s="60"/>
      <c r="F23" s="66" t="str">
        <f t="shared" si="2"/>
        <v/>
      </c>
      <c r="G23" s="196"/>
      <c r="H23" s="20">
        <v>4</v>
      </c>
      <c r="I23" s="82"/>
      <c r="J23" s="39"/>
      <c r="K23" s="39"/>
      <c r="L23" s="76"/>
      <c r="M23" s="60"/>
      <c r="N23" s="68" t="str">
        <f t="shared" si="0"/>
        <v/>
      </c>
    </row>
    <row r="24" spans="1:14" s="15" customFormat="1" ht="22.5" customHeight="1" x14ac:dyDescent="0.25">
      <c r="A24" s="69">
        <v>5</v>
      </c>
      <c r="B24" s="82"/>
      <c r="C24" s="39"/>
      <c r="D24" s="39"/>
      <c r="E24" s="60"/>
      <c r="F24" s="66" t="str">
        <f t="shared" si="2"/>
        <v/>
      </c>
      <c r="G24" s="196"/>
      <c r="H24" s="20">
        <v>5</v>
      </c>
      <c r="I24" s="82"/>
      <c r="J24" s="39"/>
      <c r="K24" s="39"/>
      <c r="L24" s="76"/>
      <c r="M24" s="60"/>
      <c r="N24" s="68" t="str">
        <f t="shared" si="0"/>
        <v/>
      </c>
    </row>
    <row r="25" spans="1:14" s="15" customFormat="1" ht="22.5" customHeight="1" x14ac:dyDescent="0.25">
      <c r="A25" s="69">
        <v>6</v>
      </c>
      <c r="B25" s="82"/>
      <c r="C25" s="39"/>
      <c r="D25" s="39"/>
      <c r="E25" s="60"/>
      <c r="F25" s="66" t="str">
        <f t="shared" si="2"/>
        <v/>
      </c>
      <c r="G25" s="196"/>
      <c r="H25" s="20">
        <v>6</v>
      </c>
      <c r="I25" s="82"/>
      <c r="J25" s="39"/>
      <c r="K25" s="39"/>
      <c r="L25" s="76"/>
      <c r="M25" s="60"/>
      <c r="N25" s="68" t="str">
        <f t="shared" si="0"/>
        <v/>
      </c>
    </row>
    <row r="26" spans="1:14" s="15" customFormat="1" ht="22.5" customHeight="1" x14ac:dyDescent="0.25">
      <c r="A26" s="69">
        <v>7</v>
      </c>
      <c r="B26" s="82"/>
      <c r="C26" s="39"/>
      <c r="D26" s="39"/>
      <c r="E26" s="60"/>
      <c r="F26" s="66" t="str">
        <f t="shared" si="2"/>
        <v/>
      </c>
      <c r="G26" s="196"/>
      <c r="H26" s="20">
        <v>7</v>
      </c>
      <c r="I26" s="82"/>
      <c r="J26" s="39"/>
      <c r="K26" s="39"/>
      <c r="L26" s="76"/>
      <c r="M26" s="60"/>
      <c r="N26" s="68" t="str">
        <f t="shared" si="0"/>
        <v/>
      </c>
    </row>
    <row r="27" spans="1:14" s="15" customFormat="1" ht="22.5" customHeight="1" x14ac:dyDescent="0.25">
      <c r="A27" s="69">
        <v>8</v>
      </c>
      <c r="B27" s="82"/>
      <c r="C27" s="39"/>
      <c r="D27" s="39"/>
      <c r="E27" s="60"/>
      <c r="F27" s="66" t="str">
        <f t="shared" si="2"/>
        <v/>
      </c>
      <c r="G27" s="196"/>
      <c r="H27" s="20">
        <v>8</v>
      </c>
      <c r="I27" s="82"/>
      <c r="J27" s="39"/>
      <c r="K27" s="39"/>
      <c r="L27" s="76"/>
      <c r="M27" s="60"/>
      <c r="N27" s="68" t="str">
        <f t="shared" si="0"/>
        <v/>
      </c>
    </row>
    <row r="28" spans="1:14" s="15" customFormat="1" ht="22.5" customHeight="1" x14ac:dyDescent="0.25">
      <c r="A28" s="69">
        <v>9</v>
      </c>
      <c r="B28" s="82"/>
      <c r="C28" s="39"/>
      <c r="D28" s="39"/>
      <c r="E28" s="60"/>
      <c r="F28" s="66" t="str">
        <f t="shared" si="2"/>
        <v/>
      </c>
      <c r="G28" s="196"/>
      <c r="H28" s="20">
        <v>9</v>
      </c>
      <c r="I28" s="82"/>
      <c r="J28" s="39"/>
      <c r="K28" s="39"/>
      <c r="L28" s="76"/>
      <c r="M28" s="60"/>
      <c r="N28" s="68" t="str">
        <f t="shared" si="0"/>
        <v/>
      </c>
    </row>
    <row r="29" spans="1:14" s="15" customFormat="1" ht="22.5" customHeight="1" x14ac:dyDescent="0.25">
      <c r="A29" s="69">
        <v>10</v>
      </c>
      <c r="B29" s="82"/>
      <c r="C29" s="39"/>
      <c r="D29" s="39"/>
      <c r="E29" s="60"/>
      <c r="F29" s="66" t="str">
        <f t="shared" si="2"/>
        <v/>
      </c>
      <c r="G29" s="196"/>
      <c r="H29" s="20">
        <v>10</v>
      </c>
      <c r="I29" s="82"/>
      <c r="J29" s="39"/>
      <c r="K29" s="39"/>
      <c r="L29" s="76"/>
      <c r="M29" s="60"/>
      <c r="N29" s="68" t="str">
        <f t="shared" si="0"/>
        <v/>
      </c>
    </row>
    <row r="30" spans="1:14" s="15" customFormat="1" ht="22.5" customHeight="1" x14ac:dyDescent="0.25">
      <c r="A30" s="69">
        <v>11</v>
      </c>
      <c r="B30" s="82"/>
      <c r="C30" s="39"/>
      <c r="D30" s="39"/>
      <c r="E30" s="60"/>
      <c r="F30" s="66" t="str">
        <f t="shared" si="2"/>
        <v/>
      </c>
      <c r="G30" s="196"/>
      <c r="H30" s="20">
        <v>11</v>
      </c>
      <c r="I30" s="82"/>
      <c r="J30" s="39"/>
      <c r="K30" s="39"/>
      <c r="L30" s="76"/>
      <c r="M30" s="60"/>
      <c r="N30" s="68" t="str">
        <f t="shared" si="0"/>
        <v/>
      </c>
    </row>
    <row r="31" spans="1:14" s="15" customFormat="1" ht="22.5" customHeight="1" x14ac:dyDescent="0.25">
      <c r="A31" s="69">
        <v>12</v>
      </c>
      <c r="B31" s="82"/>
      <c r="C31" s="39"/>
      <c r="D31" s="39"/>
      <c r="E31" s="60"/>
      <c r="F31" s="66" t="str">
        <f t="shared" si="2"/>
        <v/>
      </c>
      <c r="G31" s="196"/>
      <c r="H31" s="20">
        <v>12</v>
      </c>
      <c r="I31" s="82"/>
      <c r="J31" s="39"/>
      <c r="K31" s="39"/>
      <c r="L31" s="76"/>
      <c r="M31" s="60"/>
      <c r="N31" s="68" t="str">
        <f t="shared" si="0"/>
        <v/>
      </c>
    </row>
    <row r="32" spans="1:14" s="15" customFormat="1" ht="23.25" customHeight="1" thickBot="1" x14ac:dyDescent="0.3">
      <c r="A32" s="199" t="s">
        <v>104</v>
      </c>
      <c r="B32" s="200"/>
      <c r="C32" s="200"/>
      <c r="D32" s="200"/>
      <c r="E32" s="200"/>
      <c r="F32" s="36" t="str">
        <f>IF(SUM(F7:F18,F20:F31)=0," ",SUM(F7:F18,F20:F31))</f>
        <v xml:space="preserve"> </v>
      </c>
      <c r="G32" s="197"/>
      <c r="H32" s="201" t="s">
        <v>105</v>
      </c>
      <c r="I32" s="202"/>
      <c r="J32" s="202"/>
      <c r="K32" s="202"/>
      <c r="L32" s="202"/>
      <c r="M32" s="203"/>
      <c r="N32" s="36" t="str">
        <f>IF(SUM(N7:N18,N20:N31)=0," ",SUM(N7:N18,N20:N31))</f>
        <v xml:space="preserve"> </v>
      </c>
    </row>
    <row r="33" spans="1:14" s="15" customFormat="1" ht="12" x14ac:dyDescent="0.25">
      <c r="A33" s="21"/>
      <c r="B33" s="83"/>
      <c r="C33" s="21"/>
      <c r="D33" s="21"/>
      <c r="E33" s="21"/>
      <c r="F33" s="22"/>
      <c r="G33" s="23"/>
      <c r="H33" s="23"/>
      <c r="I33" s="83"/>
      <c r="J33" s="21"/>
      <c r="K33" s="21"/>
      <c r="L33" s="21"/>
      <c r="M33" s="21"/>
      <c r="N33" s="22"/>
    </row>
    <row r="34" spans="1:14" s="15" customFormat="1" ht="12" x14ac:dyDescent="0.25">
      <c r="A34" s="13"/>
      <c r="B34" s="55"/>
      <c r="C34" s="13"/>
      <c r="D34" s="13"/>
      <c r="E34" s="13"/>
      <c r="F34" s="13"/>
      <c r="G34" s="13"/>
      <c r="H34" s="13"/>
      <c r="I34" s="55"/>
      <c r="J34" s="13"/>
      <c r="K34" s="13"/>
      <c r="L34" s="13"/>
      <c r="M34" s="13"/>
      <c r="N34" s="14"/>
    </row>
    <row r="35" spans="1:14" s="15" customFormat="1" ht="12.75" thickBot="1" x14ac:dyDescent="0.3">
      <c r="A35" s="13"/>
      <c r="B35" s="55"/>
      <c r="C35" s="13"/>
      <c r="D35" s="13"/>
      <c r="E35" s="13"/>
      <c r="F35" s="13"/>
      <c r="G35" s="13"/>
      <c r="H35" s="13"/>
      <c r="I35" s="55"/>
      <c r="J35" s="13"/>
      <c r="K35" s="13"/>
      <c r="L35" s="13"/>
      <c r="M35" s="13"/>
      <c r="N35" s="14"/>
    </row>
    <row r="36" spans="1:14" s="15" customFormat="1" ht="31.5" customHeight="1" x14ac:dyDescent="0.25">
      <c r="A36" s="188" t="s">
        <v>67</v>
      </c>
      <c r="B36" s="189"/>
      <c r="C36" s="189"/>
      <c r="D36" s="189"/>
      <c r="E36" s="189"/>
      <c r="F36" s="189"/>
      <c r="G36" s="189"/>
      <c r="H36" s="189"/>
      <c r="I36" s="189"/>
      <c r="J36" s="189"/>
      <c r="K36" s="189"/>
      <c r="L36" s="189"/>
      <c r="M36" s="189"/>
      <c r="N36" s="190"/>
    </row>
    <row r="37" spans="1:14" s="16" customFormat="1" ht="12" customHeight="1" x14ac:dyDescent="0.25">
      <c r="A37" s="191" t="s">
        <v>79</v>
      </c>
      <c r="B37" s="192"/>
      <c r="C37" s="192"/>
      <c r="D37" s="192"/>
      <c r="E37" s="192"/>
      <c r="F37" s="192"/>
      <c r="G37" s="192"/>
      <c r="H37" s="192"/>
      <c r="I37" s="192"/>
      <c r="J37" s="192"/>
      <c r="K37" s="192"/>
      <c r="L37" s="192"/>
      <c r="M37" s="192"/>
      <c r="N37" s="193"/>
    </row>
    <row r="38" spans="1:14" s="15" customFormat="1" ht="15" customHeight="1" x14ac:dyDescent="0.25">
      <c r="A38" s="194" t="s">
        <v>1</v>
      </c>
      <c r="B38" s="195" t="s">
        <v>28</v>
      </c>
      <c r="C38" s="195"/>
      <c r="D38" s="195"/>
      <c r="E38" s="195"/>
      <c r="F38" s="195"/>
      <c r="G38" s="196"/>
      <c r="H38" s="195" t="s">
        <v>1</v>
      </c>
      <c r="I38" s="195" t="s">
        <v>30</v>
      </c>
      <c r="J38" s="195"/>
      <c r="K38" s="195"/>
      <c r="L38" s="195"/>
      <c r="M38" s="195"/>
      <c r="N38" s="198"/>
    </row>
    <row r="39" spans="1:14" s="15" customFormat="1" ht="48" x14ac:dyDescent="0.25">
      <c r="A39" s="194"/>
      <c r="B39" s="57" t="s">
        <v>132</v>
      </c>
      <c r="C39" s="17" t="s">
        <v>57</v>
      </c>
      <c r="D39" s="17" t="s">
        <v>5</v>
      </c>
      <c r="E39" s="17" t="s">
        <v>58</v>
      </c>
      <c r="F39" s="17" t="s">
        <v>133</v>
      </c>
      <c r="G39" s="196"/>
      <c r="H39" s="195"/>
      <c r="I39" s="57" t="s">
        <v>134</v>
      </c>
      <c r="J39" s="17" t="s">
        <v>57</v>
      </c>
      <c r="K39" s="17" t="s">
        <v>5</v>
      </c>
      <c r="L39" s="17" t="s">
        <v>68</v>
      </c>
      <c r="M39" s="17" t="s">
        <v>61</v>
      </c>
      <c r="N39" s="18" t="s">
        <v>135</v>
      </c>
    </row>
    <row r="40" spans="1:14" s="15" customFormat="1" ht="27.75" customHeight="1" x14ac:dyDescent="0.25">
      <c r="A40" s="71"/>
      <c r="B40" s="79" t="s">
        <v>11</v>
      </c>
      <c r="C40" s="70"/>
      <c r="D40" s="70"/>
      <c r="E40" s="70"/>
      <c r="F40" s="70"/>
      <c r="G40" s="196"/>
      <c r="H40" s="70"/>
      <c r="I40" s="79" t="s">
        <v>11</v>
      </c>
      <c r="J40" s="70"/>
      <c r="K40" s="70"/>
      <c r="L40" s="70"/>
      <c r="M40" s="70"/>
      <c r="N40" s="72"/>
    </row>
    <row r="41" spans="1:14" s="15" customFormat="1" ht="22.5" customHeight="1" x14ac:dyDescent="0.25">
      <c r="A41" s="69">
        <f>A31+1</f>
        <v>13</v>
      </c>
      <c r="B41" s="82"/>
      <c r="C41" s="39"/>
      <c r="D41" s="39"/>
      <c r="E41" s="60"/>
      <c r="F41" s="66" t="str">
        <f>IF(C41*E41 = 0, "", C41*E41)</f>
        <v/>
      </c>
      <c r="G41" s="196"/>
      <c r="H41" s="69">
        <f>H31+1</f>
        <v>13</v>
      </c>
      <c r="I41" s="82"/>
      <c r="J41" s="39"/>
      <c r="K41" s="39"/>
      <c r="L41" s="76"/>
      <c r="M41" s="60"/>
      <c r="N41" s="68" t="str">
        <f t="shared" ref="N41:N65" si="3">IF(J41*L41*M41 = 0, "", J41*L41*M41)</f>
        <v/>
      </c>
    </row>
    <row r="42" spans="1:14" s="15" customFormat="1" ht="22.5" customHeight="1" x14ac:dyDescent="0.25">
      <c r="A42" s="69">
        <f>A41+1</f>
        <v>14</v>
      </c>
      <c r="B42" s="82"/>
      <c r="C42" s="39"/>
      <c r="D42" s="39"/>
      <c r="E42" s="60"/>
      <c r="F42" s="66" t="str">
        <f t="shared" ref="F42:F52" si="4">IF(C42*E42 = 0, "", C42*E42)</f>
        <v/>
      </c>
      <c r="G42" s="196"/>
      <c r="H42" s="69">
        <f>H41+1</f>
        <v>14</v>
      </c>
      <c r="I42" s="82"/>
      <c r="J42" s="39"/>
      <c r="K42" s="39"/>
      <c r="L42" s="76"/>
      <c r="M42" s="60"/>
      <c r="N42" s="68" t="str">
        <f t="shared" si="3"/>
        <v/>
      </c>
    </row>
    <row r="43" spans="1:14" s="15" customFormat="1" ht="22.5" customHeight="1" x14ac:dyDescent="0.25">
      <c r="A43" s="69">
        <f>A42+1</f>
        <v>15</v>
      </c>
      <c r="B43" s="82"/>
      <c r="C43" s="39"/>
      <c r="D43" s="39"/>
      <c r="E43" s="60"/>
      <c r="F43" s="66" t="str">
        <f t="shared" si="4"/>
        <v/>
      </c>
      <c r="G43" s="196"/>
      <c r="H43" s="69">
        <f>H42+1</f>
        <v>15</v>
      </c>
      <c r="I43" s="82"/>
      <c r="J43" s="39"/>
      <c r="K43" s="39"/>
      <c r="L43" s="76"/>
      <c r="M43" s="60"/>
      <c r="N43" s="68" t="str">
        <f t="shared" si="3"/>
        <v/>
      </c>
    </row>
    <row r="44" spans="1:14" s="15" customFormat="1" ht="22.5" customHeight="1" x14ac:dyDescent="0.25">
      <c r="A44" s="69">
        <f t="shared" ref="A44:A52" si="5">A43+1</f>
        <v>16</v>
      </c>
      <c r="B44" s="82"/>
      <c r="C44" s="39"/>
      <c r="D44" s="39"/>
      <c r="E44" s="60"/>
      <c r="F44" s="66" t="str">
        <f t="shared" si="4"/>
        <v/>
      </c>
      <c r="G44" s="196"/>
      <c r="H44" s="69">
        <f t="shared" ref="H44:H52" si="6">H43+1</f>
        <v>16</v>
      </c>
      <c r="I44" s="82"/>
      <c r="J44" s="39"/>
      <c r="K44" s="39"/>
      <c r="L44" s="76"/>
      <c r="M44" s="60"/>
      <c r="N44" s="68" t="str">
        <f t="shared" si="3"/>
        <v/>
      </c>
    </row>
    <row r="45" spans="1:14" s="15" customFormat="1" ht="22.5" customHeight="1" x14ac:dyDescent="0.25">
      <c r="A45" s="69">
        <f t="shared" si="5"/>
        <v>17</v>
      </c>
      <c r="B45" s="82"/>
      <c r="C45" s="39"/>
      <c r="D45" s="39"/>
      <c r="E45" s="60"/>
      <c r="F45" s="66" t="str">
        <f t="shared" si="4"/>
        <v/>
      </c>
      <c r="G45" s="196"/>
      <c r="H45" s="69">
        <f t="shared" si="6"/>
        <v>17</v>
      </c>
      <c r="I45" s="82"/>
      <c r="J45" s="39"/>
      <c r="K45" s="39"/>
      <c r="L45" s="76"/>
      <c r="M45" s="60"/>
      <c r="N45" s="68" t="str">
        <f t="shared" si="3"/>
        <v/>
      </c>
    </row>
    <row r="46" spans="1:14" s="15" customFormat="1" ht="22.5" customHeight="1" x14ac:dyDescent="0.25">
      <c r="A46" s="69">
        <f t="shared" si="5"/>
        <v>18</v>
      </c>
      <c r="B46" s="82"/>
      <c r="C46" s="39"/>
      <c r="D46" s="39"/>
      <c r="E46" s="60"/>
      <c r="F46" s="66" t="str">
        <f t="shared" si="4"/>
        <v/>
      </c>
      <c r="G46" s="196"/>
      <c r="H46" s="69">
        <f t="shared" si="6"/>
        <v>18</v>
      </c>
      <c r="I46" s="82"/>
      <c r="J46" s="39"/>
      <c r="K46" s="39"/>
      <c r="L46" s="76"/>
      <c r="M46" s="60"/>
      <c r="N46" s="68" t="str">
        <f t="shared" si="3"/>
        <v/>
      </c>
    </row>
    <row r="47" spans="1:14" s="15" customFormat="1" ht="22.5" customHeight="1" x14ac:dyDescent="0.25">
      <c r="A47" s="69">
        <f t="shared" si="5"/>
        <v>19</v>
      </c>
      <c r="B47" s="82"/>
      <c r="C47" s="39"/>
      <c r="D47" s="39"/>
      <c r="E47" s="60"/>
      <c r="F47" s="66" t="str">
        <f t="shared" si="4"/>
        <v/>
      </c>
      <c r="G47" s="196"/>
      <c r="H47" s="69">
        <f t="shared" si="6"/>
        <v>19</v>
      </c>
      <c r="I47" s="82"/>
      <c r="J47" s="39"/>
      <c r="K47" s="39"/>
      <c r="L47" s="76"/>
      <c r="M47" s="60"/>
      <c r="N47" s="68" t="str">
        <f t="shared" si="3"/>
        <v/>
      </c>
    </row>
    <row r="48" spans="1:14" s="15" customFormat="1" ht="22.5" customHeight="1" x14ac:dyDescent="0.25">
      <c r="A48" s="69">
        <f t="shared" si="5"/>
        <v>20</v>
      </c>
      <c r="B48" s="82"/>
      <c r="C48" s="39"/>
      <c r="D48" s="39"/>
      <c r="E48" s="60"/>
      <c r="F48" s="66" t="str">
        <f t="shared" si="4"/>
        <v/>
      </c>
      <c r="G48" s="196"/>
      <c r="H48" s="69">
        <f t="shared" si="6"/>
        <v>20</v>
      </c>
      <c r="I48" s="82"/>
      <c r="J48" s="39"/>
      <c r="K48" s="39"/>
      <c r="L48" s="76"/>
      <c r="M48" s="60"/>
      <c r="N48" s="68" t="str">
        <f t="shared" si="3"/>
        <v/>
      </c>
    </row>
    <row r="49" spans="1:14" s="15" customFormat="1" ht="22.5" customHeight="1" x14ac:dyDescent="0.25">
      <c r="A49" s="69">
        <f t="shared" si="5"/>
        <v>21</v>
      </c>
      <c r="B49" s="82"/>
      <c r="C49" s="39"/>
      <c r="D49" s="39"/>
      <c r="E49" s="60"/>
      <c r="F49" s="66" t="str">
        <f t="shared" si="4"/>
        <v/>
      </c>
      <c r="G49" s="196"/>
      <c r="H49" s="69">
        <f t="shared" si="6"/>
        <v>21</v>
      </c>
      <c r="I49" s="82"/>
      <c r="J49" s="39"/>
      <c r="K49" s="39"/>
      <c r="L49" s="76"/>
      <c r="M49" s="60"/>
      <c r="N49" s="68" t="str">
        <f t="shared" si="3"/>
        <v/>
      </c>
    </row>
    <row r="50" spans="1:14" s="15" customFormat="1" ht="22.5" customHeight="1" x14ac:dyDescent="0.25">
      <c r="A50" s="69">
        <f t="shared" si="5"/>
        <v>22</v>
      </c>
      <c r="B50" s="82"/>
      <c r="C50" s="39"/>
      <c r="D50" s="39"/>
      <c r="E50" s="60"/>
      <c r="F50" s="66" t="str">
        <f t="shared" si="4"/>
        <v/>
      </c>
      <c r="G50" s="196"/>
      <c r="H50" s="69">
        <f t="shared" si="6"/>
        <v>22</v>
      </c>
      <c r="I50" s="82"/>
      <c r="J50" s="39"/>
      <c r="K50" s="39"/>
      <c r="L50" s="76"/>
      <c r="M50" s="60"/>
      <c r="N50" s="68" t="str">
        <f t="shared" si="3"/>
        <v/>
      </c>
    </row>
    <row r="51" spans="1:14" s="15" customFormat="1" ht="22.5" customHeight="1" x14ac:dyDescent="0.25">
      <c r="A51" s="69">
        <f t="shared" si="5"/>
        <v>23</v>
      </c>
      <c r="B51" s="82"/>
      <c r="C51" s="39"/>
      <c r="D51" s="39"/>
      <c r="E51" s="60"/>
      <c r="F51" s="66" t="str">
        <f t="shared" si="4"/>
        <v/>
      </c>
      <c r="G51" s="196"/>
      <c r="H51" s="69">
        <f t="shared" si="6"/>
        <v>23</v>
      </c>
      <c r="I51" s="82"/>
      <c r="J51" s="39"/>
      <c r="K51" s="39"/>
      <c r="L51" s="76"/>
      <c r="M51" s="60"/>
      <c r="N51" s="68" t="str">
        <f t="shared" si="3"/>
        <v/>
      </c>
    </row>
    <row r="52" spans="1:14" s="15" customFormat="1" ht="22.5" customHeight="1" x14ac:dyDescent="0.25">
      <c r="A52" s="69">
        <f t="shared" si="5"/>
        <v>24</v>
      </c>
      <c r="B52" s="82"/>
      <c r="C52" s="39"/>
      <c r="D52" s="39"/>
      <c r="E52" s="60"/>
      <c r="F52" s="66" t="str">
        <f t="shared" si="4"/>
        <v/>
      </c>
      <c r="G52" s="196"/>
      <c r="H52" s="69">
        <f t="shared" si="6"/>
        <v>24</v>
      </c>
      <c r="I52" s="82"/>
      <c r="J52" s="39"/>
      <c r="K52" s="39"/>
      <c r="L52" s="76"/>
      <c r="M52" s="60"/>
      <c r="N52" s="68" t="str">
        <f t="shared" si="3"/>
        <v/>
      </c>
    </row>
    <row r="53" spans="1:14" s="15" customFormat="1" ht="27.75" customHeight="1" x14ac:dyDescent="0.25">
      <c r="A53" s="71"/>
      <c r="B53" s="79" t="s">
        <v>13</v>
      </c>
      <c r="C53" s="70"/>
      <c r="D53" s="70"/>
      <c r="E53" s="70"/>
      <c r="F53" s="70"/>
      <c r="G53" s="196"/>
      <c r="H53" s="70"/>
      <c r="I53" s="79" t="s">
        <v>13</v>
      </c>
      <c r="J53" s="70"/>
      <c r="K53" s="70"/>
      <c r="L53" s="70"/>
      <c r="M53" s="70"/>
      <c r="N53" s="72"/>
    </row>
    <row r="54" spans="1:14" s="15" customFormat="1" ht="22.5" customHeight="1" x14ac:dyDescent="0.25">
      <c r="A54" s="69">
        <f>A31+1</f>
        <v>13</v>
      </c>
      <c r="B54" s="82"/>
      <c r="C54" s="39"/>
      <c r="D54" s="39"/>
      <c r="E54" s="60"/>
      <c r="F54" s="66" t="str">
        <f>IF(C54*E54 = 0, "", C54*E54)</f>
        <v/>
      </c>
      <c r="G54" s="196"/>
      <c r="H54" s="69">
        <f>H31+1</f>
        <v>13</v>
      </c>
      <c r="I54" s="82"/>
      <c r="J54" s="39"/>
      <c r="K54" s="39"/>
      <c r="L54" s="76"/>
      <c r="M54" s="60"/>
      <c r="N54" s="68" t="str">
        <f t="shared" si="3"/>
        <v/>
      </c>
    </row>
    <row r="55" spans="1:14" s="15" customFormat="1" ht="22.5" customHeight="1" x14ac:dyDescent="0.25">
      <c r="A55" s="69">
        <f>A54+1</f>
        <v>14</v>
      </c>
      <c r="B55" s="82"/>
      <c r="C55" s="39"/>
      <c r="D55" s="39"/>
      <c r="E55" s="60"/>
      <c r="F55" s="66" t="str">
        <f t="shared" ref="F55:F65" si="7">IF(C55*E55 = 0, "", C55*E55)</f>
        <v/>
      </c>
      <c r="G55" s="196"/>
      <c r="H55" s="69">
        <f>H54+1</f>
        <v>14</v>
      </c>
      <c r="I55" s="82"/>
      <c r="J55" s="39"/>
      <c r="K55" s="39"/>
      <c r="L55" s="76"/>
      <c r="M55" s="60"/>
      <c r="N55" s="68" t="str">
        <f t="shared" si="3"/>
        <v/>
      </c>
    </row>
    <row r="56" spans="1:14" s="15" customFormat="1" ht="22.5" customHeight="1" x14ac:dyDescent="0.25">
      <c r="A56" s="69">
        <f>A55+1</f>
        <v>15</v>
      </c>
      <c r="B56" s="82"/>
      <c r="C56" s="39"/>
      <c r="D56" s="39"/>
      <c r="E56" s="60"/>
      <c r="F56" s="66" t="str">
        <f t="shared" si="7"/>
        <v/>
      </c>
      <c r="G56" s="196"/>
      <c r="H56" s="69">
        <f>H55+1</f>
        <v>15</v>
      </c>
      <c r="I56" s="82"/>
      <c r="J56" s="39"/>
      <c r="K56" s="39"/>
      <c r="L56" s="76"/>
      <c r="M56" s="60"/>
      <c r="N56" s="68" t="str">
        <f t="shared" si="3"/>
        <v/>
      </c>
    </row>
    <row r="57" spans="1:14" s="15" customFormat="1" ht="22.5" customHeight="1" x14ac:dyDescent="0.25">
      <c r="A57" s="69">
        <f t="shared" ref="A57:A65" si="8">A56+1</f>
        <v>16</v>
      </c>
      <c r="B57" s="82"/>
      <c r="C57" s="39"/>
      <c r="D57" s="39"/>
      <c r="E57" s="60"/>
      <c r="F57" s="66" t="str">
        <f t="shared" si="7"/>
        <v/>
      </c>
      <c r="G57" s="196"/>
      <c r="H57" s="69">
        <f t="shared" ref="H57:H65" si="9">H56+1</f>
        <v>16</v>
      </c>
      <c r="I57" s="82"/>
      <c r="J57" s="39"/>
      <c r="K57" s="39"/>
      <c r="L57" s="76"/>
      <c r="M57" s="60"/>
      <c r="N57" s="68" t="str">
        <f t="shared" si="3"/>
        <v/>
      </c>
    </row>
    <row r="58" spans="1:14" s="15" customFormat="1" ht="22.5" customHeight="1" x14ac:dyDescent="0.25">
      <c r="A58" s="69">
        <f t="shared" si="8"/>
        <v>17</v>
      </c>
      <c r="B58" s="82"/>
      <c r="C58" s="39"/>
      <c r="D58" s="39"/>
      <c r="E58" s="60"/>
      <c r="F58" s="66" t="str">
        <f t="shared" si="7"/>
        <v/>
      </c>
      <c r="G58" s="196"/>
      <c r="H58" s="69">
        <f t="shared" si="9"/>
        <v>17</v>
      </c>
      <c r="I58" s="82"/>
      <c r="J58" s="39"/>
      <c r="K58" s="39"/>
      <c r="L58" s="76"/>
      <c r="M58" s="60"/>
      <c r="N58" s="68" t="str">
        <f t="shared" si="3"/>
        <v/>
      </c>
    </row>
    <row r="59" spans="1:14" s="15" customFormat="1" ht="22.5" customHeight="1" x14ac:dyDescent="0.25">
      <c r="A59" s="69">
        <f t="shared" si="8"/>
        <v>18</v>
      </c>
      <c r="B59" s="82"/>
      <c r="C59" s="39"/>
      <c r="D59" s="39"/>
      <c r="E59" s="60"/>
      <c r="F59" s="66" t="str">
        <f t="shared" si="7"/>
        <v/>
      </c>
      <c r="G59" s="196"/>
      <c r="H59" s="69">
        <f t="shared" si="9"/>
        <v>18</v>
      </c>
      <c r="I59" s="82"/>
      <c r="J59" s="39"/>
      <c r="K59" s="39"/>
      <c r="L59" s="76"/>
      <c r="M59" s="60"/>
      <c r="N59" s="68" t="str">
        <f t="shared" si="3"/>
        <v/>
      </c>
    </row>
    <row r="60" spans="1:14" s="15" customFormat="1" ht="22.5" customHeight="1" x14ac:dyDescent="0.25">
      <c r="A60" s="69">
        <f t="shared" si="8"/>
        <v>19</v>
      </c>
      <c r="B60" s="82"/>
      <c r="C60" s="39"/>
      <c r="D60" s="39"/>
      <c r="E60" s="60"/>
      <c r="F60" s="66" t="str">
        <f t="shared" si="7"/>
        <v/>
      </c>
      <c r="G60" s="196"/>
      <c r="H60" s="69">
        <f t="shared" si="9"/>
        <v>19</v>
      </c>
      <c r="I60" s="82"/>
      <c r="J60" s="39"/>
      <c r="K60" s="39"/>
      <c r="L60" s="76"/>
      <c r="M60" s="60"/>
      <c r="N60" s="68" t="str">
        <f t="shared" si="3"/>
        <v/>
      </c>
    </row>
    <row r="61" spans="1:14" s="15" customFormat="1" ht="22.5" customHeight="1" x14ac:dyDescent="0.25">
      <c r="A61" s="69">
        <f t="shared" si="8"/>
        <v>20</v>
      </c>
      <c r="B61" s="82"/>
      <c r="C61" s="39"/>
      <c r="D61" s="39"/>
      <c r="E61" s="60"/>
      <c r="F61" s="66" t="str">
        <f t="shared" si="7"/>
        <v/>
      </c>
      <c r="G61" s="196"/>
      <c r="H61" s="69">
        <f t="shared" si="9"/>
        <v>20</v>
      </c>
      <c r="I61" s="82"/>
      <c r="J61" s="39"/>
      <c r="K61" s="39"/>
      <c r="L61" s="76"/>
      <c r="M61" s="60"/>
      <c r="N61" s="68" t="str">
        <f t="shared" si="3"/>
        <v/>
      </c>
    </row>
    <row r="62" spans="1:14" s="15" customFormat="1" ht="22.5" customHeight="1" x14ac:dyDescent="0.25">
      <c r="A62" s="69">
        <f t="shared" si="8"/>
        <v>21</v>
      </c>
      <c r="B62" s="82"/>
      <c r="C62" s="39"/>
      <c r="D62" s="39"/>
      <c r="E62" s="60"/>
      <c r="F62" s="66" t="str">
        <f t="shared" si="7"/>
        <v/>
      </c>
      <c r="G62" s="196"/>
      <c r="H62" s="69">
        <f t="shared" si="9"/>
        <v>21</v>
      </c>
      <c r="I62" s="82"/>
      <c r="J62" s="39"/>
      <c r="K62" s="39"/>
      <c r="L62" s="76"/>
      <c r="M62" s="60"/>
      <c r="N62" s="68" t="str">
        <f t="shared" si="3"/>
        <v/>
      </c>
    </row>
    <row r="63" spans="1:14" s="15" customFormat="1" ht="22.5" customHeight="1" x14ac:dyDescent="0.25">
      <c r="A63" s="69">
        <f t="shared" si="8"/>
        <v>22</v>
      </c>
      <c r="B63" s="82"/>
      <c r="C63" s="39"/>
      <c r="D63" s="39"/>
      <c r="E63" s="60"/>
      <c r="F63" s="66" t="str">
        <f t="shared" si="7"/>
        <v/>
      </c>
      <c r="G63" s="196"/>
      <c r="H63" s="69">
        <f t="shared" si="9"/>
        <v>22</v>
      </c>
      <c r="I63" s="82"/>
      <c r="J63" s="39"/>
      <c r="K63" s="39"/>
      <c r="L63" s="76"/>
      <c r="M63" s="60"/>
      <c r="N63" s="68" t="str">
        <f t="shared" si="3"/>
        <v/>
      </c>
    </row>
    <row r="64" spans="1:14" s="15" customFormat="1" ht="22.5" customHeight="1" x14ac:dyDescent="0.25">
      <c r="A64" s="69">
        <f t="shared" si="8"/>
        <v>23</v>
      </c>
      <c r="B64" s="82"/>
      <c r="C64" s="39"/>
      <c r="D64" s="39"/>
      <c r="E64" s="60"/>
      <c r="F64" s="66" t="str">
        <f t="shared" si="7"/>
        <v/>
      </c>
      <c r="G64" s="196"/>
      <c r="H64" s="69">
        <f t="shared" si="9"/>
        <v>23</v>
      </c>
      <c r="I64" s="82"/>
      <c r="J64" s="39"/>
      <c r="K64" s="39"/>
      <c r="L64" s="76"/>
      <c r="M64" s="60"/>
      <c r="N64" s="68" t="str">
        <f t="shared" si="3"/>
        <v/>
      </c>
    </row>
    <row r="65" spans="1:14" s="15" customFormat="1" ht="22.5" customHeight="1" x14ac:dyDescent="0.25">
      <c r="A65" s="69">
        <f t="shared" si="8"/>
        <v>24</v>
      </c>
      <c r="B65" s="82"/>
      <c r="C65" s="39"/>
      <c r="D65" s="39"/>
      <c r="E65" s="60"/>
      <c r="F65" s="66" t="str">
        <f t="shared" si="7"/>
        <v/>
      </c>
      <c r="G65" s="196"/>
      <c r="H65" s="69">
        <f t="shared" si="9"/>
        <v>24</v>
      </c>
      <c r="I65" s="82"/>
      <c r="J65" s="39"/>
      <c r="K65" s="39"/>
      <c r="L65" s="76"/>
      <c r="M65" s="60"/>
      <c r="N65" s="68" t="str">
        <f t="shared" si="3"/>
        <v/>
      </c>
    </row>
    <row r="66" spans="1:14" s="15" customFormat="1" ht="23.25" customHeight="1" thickBot="1" x14ac:dyDescent="0.3">
      <c r="A66" s="199" t="s">
        <v>104</v>
      </c>
      <c r="B66" s="200"/>
      <c r="C66" s="200"/>
      <c r="D66" s="200"/>
      <c r="E66" s="200"/>
      <c r="F66" s="36" t="str">
        <f>IF(SUM(F41:F52,F54:F65)=0," ",SUM(F41:F52,F54:F65))</f>
        <v xml:space="preserve"> </v>
      </c>
      <c r="G66" s="197"/>
      <c r="H66" s="201" t="s">
        <v>105</v>
      </c>
      <c r="I66" s="202"/>
      <c r="J66" s="202"/>
      <c r="K66" s="202"/>
      <c r="L66" s="202"/>
      <c r="M66" s="203"/>
      <c r="N66" s="36" t="str">
        <f>IF(SUM(N41:N52,N54:N65)=0," ",SUM(N41:N52,N54:N65))</f>
        <v xml:space="preserve"> </v>
      </c>
    </row>
    <row r="67" spans="1:14" s="15" customFormat="1" ht="12" x14ac:dyDescent="0.25">
      <c r="A67" s="21"/>
      <c r="B67" s="83"/>
      <c r="C67" s="21"/>
      <c r="D67" s="21"/>
      <c r="E67" s="21"/>
      <c r="F67" s="22"/>
      <c r="G67" s="23"/>
      <c r="H67" s="23"/>
      <c r="I67" s="83"/>
      <c r="J67" s="21"/>
      <c r="K67" s="21"/>
      <c r="L67" s="21"/>
      <c r="M67" s="21"/>
      <c r="N67" s="22"/>
    </row>
    <row r="68" spans="1:14" s="15" customFormat="1" ht="12" x14ac:dyDescent="0.25">
      <c r="A68" s="13"/>
      <c r="B68" s="55"/>
      <c r="C68" s="13"/>
      <c r="D68" s="13"/>
      <c r="E68" s="13"/>
      <c r="F68" s="13"/>
      <c r="G68" s="13"/>
      <c r="H68" s="13"/>
      <c r="I68" s="55"/>
      <c r="J68" s="13"/>
      <c r="K68" s="13"/>
      <c r="L68" s="13"/>
      <c r="M68" s="13"/>
      <c r="N68" s="13"/>
    </row>
    <row r="69" spans="1:14" ht="15.75" thickBot="1" x14ac:dyDescent="0.3">
      <c r="N69" s="14"/>
    </row>
    <row r="70" spans="1:14" s="15" customFormat="1" ht="31.5" customHeight="1" x14ac:dyDescent="0.25">
      <c r="A70" s="188" t="s">
        <v>67</v>
      </c>
      <c r="B70" s="189"/>
      <c r="C70" s="189"/>
      <c r="D70" s="189"/>
      <c r="E70" s="189"/>
      <c r="F70" s="189"/>
      <c r="G70" s="189"/>
      <c r="H70" s="189"/>
      <c r="I70" s="189"/>
      <c r="J70" s="189"/>
      <c r="K70" s="189"/>
      <c r="L70" s="189"/>
      <c r="M70" s="189"/>
      <c r="N70" s="190"/>
    </row>
    <row r="71" spans="1:14" s="16" customFormat="1" ht="12" customHeight="1" x14ac:dyDescent="0.25">
      <c r="A71" s="191" t="s">
        <v>80</v>
      </c>
      <c r="B71" s="192"/>
      <c r="C71" s="192"/>
      <c r="D71" s="192"/>
      <c r="E71" s="192"/>
      <c r="F71" s="192"/>
      <c r="G71" s="192"/>
      <c r="H71" s="192"/>
      <c r="I71" s="192"/>
      <c r="J71" s="192"/>
      <c r="K71" s="192"/>
      <c r="L71" s="192"/>
      <c r="M71" s="192"/>
      <c r="N71" s="193"/>
    </row>
    <row r="72" spans="1:14" s="15" customFormat="1" ht="15" customHeight="1" x14ac:dyDescent="0.25">
      <c r="A72" s="194" t="s">
        <v>1</v>
      </c>
      <c r="B72" s="195" t="s">
        <v>28</v>
      </c>
      <c r="C72" s="195"/>
      <c r="D72" s="195"/>
      <c r="E72" s="195"/>
      <c r="F72" s="195"/>
      <c r="G72" s="196"/>
      <c r="H72" s="195" t="s">
        <v>1</v>
      </c>
      <c r="I72" s="195" t="s">
        <v>30</v>
      </c>
      <c r="J72" s="195"/>
      <c r="K72" s="195"/>
      <c r="L72" s="195"/>
      <c r="M72" s="195"/>
      <c r="N72" s="198"/>
    </row>
    <row r="73" spans="1:14" s="15" customFormat="1" ht="48" x14ac:dyDescent="0.25">
      <c r="A73" s="194"/>
      <c r="B73" s="57" t="s">
        <v>132</v>
      </c>
      <c r="C73" s="17" t="s">
        <v>57</v>
      </c>
      <c r="D73" s="17" t="s">
        <v>5</v>
      </c>
      <c r="E73" s="17" t="s">
        <v>58</v>
      </c>
      <c r="F73" s="17" t="s">
        <v>133</v>
      </c>
      <c r="G73" s="196"/>
      <c r="H73" s="195"/>
      <c r="I73" s="57" t="s">
        <v>134</v>
      </c>
      <c r="J73" s="17" t="s">
        <v>57</v>
      </c>
      <c r="K73" s="17" t="s">
        <v>5</v>
      </c>
      <c r="L73" s="17" t="s">
        <v>68</v>
      </c>
      <c r="M73" s="17" t="s">
        <v>61</v>
      </c>
      <c r="N73" s="18" t="s">
        <v>135</v>
      </c>
    </row>
    <row r="74" spans="1:14" s="15" customFormat="1" ht="27.75" customHeight="1" x14ac:dyDescent="0.25">
      <c r="A74" s="71"/>
      <c r="B74" s="79" t="s">
        <v>11</v>
      </c>
      <c r="C74" s="70"/>
      <c r="D74" s="70"/>
      <c r="E74" s="70"/>
      <c r="F74" s="70"/>
      <c r="G74" s="196"/>
      <c r="H74" s="70"/>
      <c r="I74" s="79" t="s">
        <v>11</v>
      </c>
      <c r="J74" s="70"/>
      <c r="K74" s="70"/>
      <c r="L74" s="70"/>
      <c r="M74" s="70"/>
      <c r="N74" s="72"/>
    </row>
    <row r="75" spans="1:14" s="15" customFormat="1" ht="22.5" customHeight="1" x14ac:dyDescent="0.25">
      <c r="A75" s="69">
        <f>A65+1</f>
        <v>25</v>
      </c>
      <c r="B75" s="82"/>
      <c r="C75" s="39"/>
      <c r="D75" s="39"/>
      <c r="E75" s="60"/>
      <c r="F75" s="66" t="str">
        <f t="shared" ref="F75:F85" si="10">IF(C75*E75 = 0, "", C75*E75)</f>
        <v/>
      </c>
      <c r="G75" s="196"/>
      <c r="H75" s="69">
        <f>H65+1</f>
        <v>25</v>
      </c>
      <c r="I75" s="82"/>
      <c r="J75" s="39"/>
      <c r="K75" s="39"/>
      <c r="L75" s="76"/>
      <c r="M75" s="60"/>
      <c r="N75" s="68" t="str">
        <f t="shared" ref="N75:N99" si="11">IF(J75*L75*M75 = 0, "", J75*L75*M75)</f>
        <v/>
      </c>
    </row>
    <row r="76" spans="1:14" s="15" customFormat="1" ht="22.5" customHeight="1" x14ac:dyDescent="0.25">
      <c r="A76" s="69">
        <f>A75+1</f>
        <v>26</v>
      </c>
      <c r="B76" s="82"/>
      <c r="C76" s="39"/>
      <c r="D76" s="39"/>
      <c r="E76" s="60"/>
      <c r="F76" s="66" t="str">
        <f t="shared" si="10"/>
        <v/>
      </c>
      <c r="G76" s="196"/>
      <c r="H76" s="69">
        <f>H75+1</f>
        <v>26</v>
      </c>
      <c r="I76" s="82"/>
      <c r="J76" s="39"/>
      <c r="K76" s="39"/>
      <c r="L76" s="76"/>
      <c r="M76" s="60"/>
      <c r="N76" s="68" t="str">
        <f t="shared" si="11"/>
        <v/>
      </c>
    </row>
    <row r="77" spans="1:14" s="15" customFormat="1" ht="22.5" customHeight="1" x14ac:dyDescent="0.25">
      <c r="A77" s="69">
        <f>A76+1</f>
        <v>27</v>
      </c>
      <c r="B77" s="82"/>
      <c r="C77" s="39"/>
      <c r="D77" s="39"/>
      <c r="E77" s="60"/>
      <c r="F77" s="66" t="str">
        <f t="shared" si="10"/>
        <v/>
      </c>
      <c r="G77" s="196"/>
      <c r="H77" s="69">
        <f>H76+1</f>
        <v>27</v>
      </c>
      <c r="I77" s="82"/>
      <c r="J77" s="39"/>
      <c r="K77" s="39"/>
      <c r="L77" s="76"/>
      <c r="M77" s="60"/>
      <c r="N77" s="68" t="str">
        <f t="shared" si="11"/>
        <v/>
      </c>
    </row>
    <row r="78" spans="1:14" s="15" customFormat="1" ht="22.5" customHeight="1" x14ac:dyDescent="0.25">
      <c r="A78" s="69">
        <f t="shared" ref="A78:A86" si="12">A77+1</f>
        <v>28</v>
      </c>
      <c r="B78" s="82"/>
      <c r="C78" s="39"/>
      <c r="D78" s="39"/>
      <c r="E78" s="60"/>
      <c r="F78" s="66" t="str">
        <f t="shared" si="10"/>
        <v/>
      </c>
      <c r="G78" s="196"/>
      <c r="H78" s="69">
        <f t="shared" ref="H78:H86" si="13">H77+1</f>
        <v>28</v>
      </c>
      <c r="I78" s="82"/>
      <c r="J78" s="39"/>
      <c r="K78" s="39"/>
      <c r="L78" s="76"/>
      <c r="M78" s="60"/>
      <c r="N78" s="68" t="str">
        <f t="shared" si="11"/>
        <v/>
      </c>
    </row>
    <row r="79" spans="1:14" s="15" customFormat="1" ht="22.5" customHeight="1" x14ac:dyDescent="0.25">
      <c r="A79" s="69">
        <f t="shared" si="12"/>
        <v>29</v>
      </c>
      <c r="B79" s="82"/>
      <c r="C79" s="39"/>
      <c r="D79" s="39"/>
      <c r="E79" s="60"/>
      <c r="F79" s="66" t="str">
        <f t="shared" si="10"/>
        <v/>
      </c>
      <c r="G79" s="196"/>
      <c r="H79" s="69">
        <f t="shared" si="13"/>
        <v>29</v>
      </c>
      <c r="I79" s="82"/>
      <c r="J79" s="39"/>
      <c r="K79" s="39"/>
      <c r="L79" s="76"/>
      <c r="M79" s="60"/>
      <c r="N79" s="68" t="str">
        <f t="shared" si="11"/>
        <v/>
      </c>
    </row>
    <row r="80" spans="1:14" s="15" customFormat="1" ht="22.5" customHeight="1" x14ac:dyDescent="0.25">
      <c r="A80" s="69">
        <f t="shared" si="12"/>
        <v>30</v>
      </c>
      <c r="B80" s="82"/>
      <c r="C80" s="39"/>
      <c r="D80" s="39"/>
      <c r="E80" s="60"/>
      <c r="F80" s="66" t="str">
        <f t="shared" si="10"/>
        <v/>
      </c>
      <c r="G80" s="196"/>
      <c r="H80" s="69">
        <f t="shared" si="13"/>
        <v>30</v>
      </c>
      <c r="I80" s="82"/>
      <c r="J80" s="39"/>
      <c r="K80" s="39"/>
      <c r="L80" s="76"/>
      <c r="M80" s="60"/>
      <c r="N80" s="68" t="str">
        <f t="shared" si="11"/>
        <v/>
      </c>
    </row>
    <row r="81" spans="1:14" s="15" customFormat="1" ht="22.5" customHeight="1" x14ac:dyDescent="0.25">
      <c r="A81" s="69">
        <f t="shared" si="12"/>
        <v>31</v>
      </c>
      <c r="B81" s="82"/>
      <c r="C81" s="39"/>
      <c r="D81" s="39"/>
      <c r="E81" s="60"/>
      <c r="F81" s="66" t="str">
        <f t="shared" si="10"/>
        <v/>
      </c>
      <c r="G81" s="196"/>
      <c r="H81" s="69">
        <f t="shared" si="13"/>
        <v>31</v>
      </c>
      <c r="I81" s="82"/>
      <c r="J81" s="39"/>
      <c r="K81" s="39"/>
      <c r="L81" s="76"/>
      <c r="M81" s="60"/>
      <c r="N81" s="68" t="str">
        <f t="shared" si="11"/>
        <v/>
      </c>
    </row>
    <row r="82" spans="1:14" s="15" customFormat="1" ht="22.5" customHeight="1" x14ac:dyDescent="0.25">
      <c r="A82" s="69">
        <f t="shared" si="12"/>
        <v>32</v>
      </c>
      <c r="B82" s="82"/>
      <c r="C82" s="39"/>
      <c r="D82" s="39"/>
      <c r="E82" s="60"/>
      <c r="F82" s="66" t="str">
        <f t="shared" si="10"/>
        <v/>
      </c>
      <c r="G82" s="196"/>
      <c r="H82" s="69">
        <f t="shared" si="13"/>
        <v>32</v>
      </c>
      <c r="I82" s="82"/>
      <c r="J82" s="39"/>
      <c r="K82" s="39"/>
      <c r="L82" s="76"/>
      <c r="M82" s="60"/>
      <c r="N82" s="68" t="str">
        <f t="shared" si="11"/>
        <v/>
      </c>
    </row>
    <row r="83" spans="1:14" s="15" customFormat="1" ht="22.5" customHeight="1" x14ac:dyDescent="0.25">
      <c r="A83" s="69">
        <f t="shared" si="12"/>
        <v>33</v>
      </c>
      <c r="B83" s="82"/>
      <c r="C83" s="39"/>
      <c r="D83" s="39"/>
      <c r="E83" s="60"/>
      <c r="F83" s="66" t="str">
        <f t="shared" si="10"/>
        <v/>
      </c>
      <c r="G83" s="196"/>
      <c r="H83" s="69">
        <f t="shared" si="13"/>
        <v>33</v>
      </c>
      <c r="I83" s="82"/>
      <c r="J83" s="39"/>
      <c r="K83" s="39"/>
      <c r="L83" s="76"/>
      <c r="M83" s="60"/>
      <c r="N83" s="68" t="str">
        <f t="shared" si="11"/>
        <v/>
      </c>
    </row>
    <row r="84" spans="1:14" s="15" customFormat="1" ht="22.5" customHeight="1" x14ac:dyDescent="0.25">
      <c r="A84" s="69">
        <f t="shared" si="12"/>
        <v>34</v>
      </c>
      <c r="B84" s="82"/>
      <c r="C84" s="39"/>
      <c r="D84" s="39"/>
      <c r="E84" s="60"/>
      <c r="F84" s="66" t="str">
        <f t="shared" si="10"/>
        <v/>
      </c>
      <c r="G84" s="196"/>
      <c r="H84" s="69">
        <f t="shared" si="13"/>
        <v>34</v>
      </c>
      <c r="I84" s="82"/>
      <c r="J84" s="39"/>
      <c r="K84" s="39"/>
      <c r="L84" s="76"/>
      <c r="M84" s="60"/>
      <c r="N84" s="68" t="str">
        <f t="shared" si="11"/>
        <v/>
      </c>
    </row>
    <row r="85" spans="1:14" s="15" customFormat="1" ht="22.5" customHeight="1" x14ac:dyDescent="0.25">
      <c r="A85" s="69">
        <f t="shared" si="12"/>
        <v>35</v>
      </c>
      <c r="B85" s="82"/>
      <c r="C85" s="39"/>
      <c r="D85" s="39"/>
      <c r="E85" s="60"/>
      <c r="F85" s="66" t="str">
        <f t="shared" si="10"/>
        <v/>
      </c>
      <c r="G85" s="196"/>
      <c r="H85" s="69">
        <f t="shared" si="13"/>
        <v>35</v>
      </c>
      <c r="I85" s="82"/>
      <c r="J85" s="39"/>
      <c r="K85" s="39"/>
      <c r="L85" s="76"/>
      <c r="M85" s="60"/>
      <c r="N85" s="68" t="str">
        <f t="shared" si="11"/>
        <v/>
      </c>
    </row>
    <row r="86" spans="1:14" s="15" customFormat="1" ht="22.5" customHeight="1" x14ac:dyDescent="0.25">
      <c r="A86" s="69">
        <f t="shared" si="12"/>
        <v>36</v>
      </c>
      <c r="B86" s="82"/>
      <c r="C86" s="39"/>
      <c r="D86" s="39"/>
      <c r="E86" s="60"/>
      <c r="F86" s="66"/>
      <c r="G86" s="196"/>
      <c r="H86" s="69">
        <f t="shared" si="13"/>
        <v>36</v>
      </c>
      <c r="I86" s="82"/>
      <c r="J86" s="39"/>
      <c r="K86" s="39"/>
      <c r="L86" s="76"/>
      <c r="M86" s="60"/>
      <c r="N86" s="68" t="str">
        <f t="shared" si="11"/>
        <v/>
      </c>
    </row>
    <row r="87" spans="1:14" s="15" customFormat="1" ht="27.75" customHeight="1" x14ac:dyDescent="0.25">
      <c r="A87" s="71"/>
      <c r="B87" s="79" t="s">
        <v>13</v>
      </c>
      <c r="C87" s="70"/>
      <c r="D87" s="70"/>
      <c r="E87" s="70"/>
      <c r="F87" s="70"/>
      <c r="G87" s="196"/>
      <c r="H87" s="70"/>
      <c r="I87" s="79" t="s">
        <v>13</v>
      </c>
      <c r="J87" s="70"/>
      <c r="K87" s="70"/>
      <c r="L87" s="70"/>
      <c r="M87" s="70"/>
      <c r="N87" s="72"/>
    </row>
    <row r="88" spans="1:14" s="15" customFormat="1" ht="22.5" customHeight="1" x14ac:dyDescent="0.25">
      <c r="A88" s="69">
        <f>A65+1</f>
        <v>25</v>
      </c>
      <c r="B88" s="82"/>
      <c r="C88" s="39"/>
      <c r="D88" s="39"/>
      <c r="E88" s="60"/>
      <c r="F88" s="66" t="str">
        <f t="shared" ref="F88:F99" si="14">IF(C88*E88 = 0, "", C88*E88)</f>
        <v/>
      </c>
      <c r="G88" s="196"/>
      <c r="H88" s="69">
        <f>H65+1</f>
        <v>25</v>
      </c>
      <c r="I88" s="82"/>
      <c r="J88" s="39"/>
      <c r="K88" s="39"/>
      <c r="L88" s="76"/>
      <c r="M88" s="60"/>
      <c r="N88" s="68" t="str">
        <f t="shared" si="11"/>
        <v/>
      </c>
    </row>
    <row r="89" spans="1:14" s="15" customFormat="1" ht="22.5" customHeight="1" x14ac:dyDescent="0.25">
      <c r="A89" s="69">
        <f>A88+1</f>
        <v>26</v>
      </c>
      <c r="B89" s="82"/>
      <c r="C89" s="39"/>
      <c r="D89" s="39"/>
      <c r="E89" s="60"/>
      <c r="F89" s="66" t="str">
        <f t="shared" si="14"/>
        <v/>
      </c>
      <c r="G89" s="196"/>
      <c r="H89" s="69">
        <f>H88+1</f>
        <v>26</v>
      </c>
      <c r="I89" s="82"/>
      <c r="J89" s="39"/>
      <c r="K89" s="39"/>
      <c r="L89" s="76"/>
      <c r="M89" s="60"/>
      <c r="N89" s="68" t="str">
        <f t="shared" si="11"/>
        <v/>
      </c>
    </row>
    <row r="90" spans="1:14" s="15" customFormat="1" ht="22.5" customHeight="1" x14ac:dyDescent="0.25">
      <c r="A90" s="69">
        <f>A89+1</f>
        <v>27</v>
      </c>
      <c r="B90" s="82"/>
      <c r="C90" s="39"/>
      <c r="D90" s="39"/>
      <c r="E90" s="60"/>
      <c r="F90" s="66" t="str">
        <f t="shared" si="14"/>
        <v/>
      </c>
      <c r="G90" s="196"/>
      <c r="H90" s="69">
        <f>H89+1</f>
        <v>27</v>
      </c>
      <c r="I90" s="82"/>
      <c r="J90" s="39"/>
      <c r="K90" s="39"/>
      <c r="L90" s="76"/>
      <c r="M90" s="60"/>
      <c r="N90" s="68" t="str">
        <f t="shared" si="11"/>
        <v/>
      </c>
    </row>
    <row r="91" spans="1:14" s="15" customFormat="1" ht="22.5" customHeight="1" x14ac:dyDescent="0.25">
      <c r="A91" s="69">
        <f t="shared" ref="A91:A99" si="15">A90+1</f>
        <v>28</v>
      </c>
      <c r="B91" s="82"/>
      <c r="C91" s="39"/>
      <c r="D91" s="39"/>
      <c r="E91" s="60"/>
      <c r="F91" s="66" t="str">
        <f t="shared" si="14"/>
        <v/>
      </c>
      <c r="G91" s="196"/>
      <c r="H91" s="69">
        <f t="shared" ref="H91:H99" si="16">H90+1</f>
        <v>28</v>
      </c>
      <c r="I91" s="82"/>
      <c r="J91" s="39"/>
      <c r="K91" s="39"/>
      <c r="L91" s="76"/>
      <c r="M91" s="60"/>
      <c r="N91" s="68" t="str">
        <f t="shared" si="11"/>
        <v/>
      </c>
    </row>
    <row r="92" spans="1:14" s="15" customFormat="1" ht="22.5" customHeight="1" x14ac:dyDescent="0.25">
      <c r="A92" s="69">
        <f t="shared" si="15"/>
        <v>29</v>
      </c>
      <c r="B92" s="82"/>
      <c r="C92" s="39"/>
      <c r="D92" s="39"/>
      <c r="E92" s="60"/>
      <c r="F92" s="66" t="str">
        <f t="shared" si="14"/>
        <v/>
      </c>
      <c r="G92" s="196"/>
      <c r="H92" s="69">
        <f t="shared" si="16"/>
        <v>29</v>
      </c>
      <c r="I92" s="82"/>
      <c r="J92" s="39"/>
      <c r="K92" s="39"/>
      <c r="L92" s="76"/>
      <c r="M92" s="60"/>
      <c r="N92" s="68" t="str">
        <f t="shared" si="11"/>
        <v/>
      </c>
    </row>
    <row r="93" spans="1:14" s="15" customFormat="1" ht="22.5" customHeight="1" x14ac:dyDescent="0.25">
      <c r="A93" s="69">
        <f t="shared" si="15"/>
        <v>30</v>
      </c>
      <c r="B93" s="82"/>
      <c r="C93" s="39"/>
      <c r="D93" s="39"/>
      <c r="E93" s="60"/>
      <c r="F93" s="66" t="str">
        <f t="shared" si="14"/>
        <v/>
      </c>
      <c r="G93" s="196"/>
      <c r="H93" s="69">
        <f t="shared" si="16"/>
        <v>30</v>
      </c>
      <c r="I93" s="82"/>
      <c r="J93" s="39"/>
      <c r="K93" s="39"/>
      <c r="L93" s="76"/>
      <c r="M93" s="60"/>
      <c r="N93" s="68" t="str">
        <f t="shared" si="11"/>
        <v/>
      </c>
    </row>
    <row r="94" spans="1:14" s="15" customFormat="1" ht="22.5" customHeight="1" x14ac:dyDescent="0.25">
      <c r="A94" s="69">
        <f t="shared" si="15"/>
        <v>31</v>
      </c>
      <c r="B94" s="82"/>
      <c r="C94" s="39"/>
      <c r="D94" s="39"/>
      <c r="E94" s="60"/>
      <c r="F94" s="66" t="str">
        <f t="shared" si="14"/>
        <v/>
      </c>
      <c r="G94" s="196"/>
      <c r="H94" s="69">
        <f t="shared" si="16"/>
        <v>31</v>
      </c>
      <c r="I94" s="82"/>
      <c r="J94" s="39"/>
      <c r="K94" s="39"/>
      <c r="L94" s="76"/>
      <c r="M94" s="60"/>
      <c r="N94" s="68" t="str">
        <f t="shared" si="11"/>
        <v/>
      </c>
    </row>
    <row r="95" spans="1:14" s="15" customFormat="1" ht="22.5" customHeight="1" x14ac:dyDescent="0.25">
      <c r="A95" s="69">
        <f t="shared" si="15"/>
        <v>32</v>
      </c>
      <c r="B95" s="82"/>
      <c r="C95" s="39"/>
      <c r="D95" s="39"/>
      <c r="E95" s="60"/>
      <c r="F95" s="66" t="str">
        <f t="shared" si="14"/>
        <v/>
      </c>
      <c r="G95" s="196"/>
      <c r="H95" s="69">
        <f t="shared" si="16"/>
        <v>32</v>
      </c>
      <c r="I95" s="82"/>
      <c r="J95" s="39"/>
      <c r="K95" s="39"/>
      <c r="L95" s="76"/>
      <c r="M95" s="60"/>
      <c r="N95" s="68" t="str">
        <f t="shared" si="11"/>
        <v/>
      </c>
    </row>
    <row r="96" spans="1:14" s="15" customFormat="1" ht="22.5" customHeight="1" x14ac:dyDescent="0.25">
      <c r="A96" s="69">
        <f t="shared" si="15"/>
        <v>33</v>
      </c>
      <c r="B96" s="82"/>
      <c r="C96" s="39"/>
      <c r="D96" s="39"/>
      <c r="E96" s="60"/>
      <c r="F96" s="66" t="str">
        <f t="shared" si="14"/>
        <v/>
      </c>
      <c r="G96" s="196"/>
      <c r="H96" s="69">
        <f t="shared" si="16"/>
        <v>33</v>
      </c>
      <c r="I96" s="82"/>
      <c r="J96" s="39"/>
      <c r="K96" s="39"/>
      <c r="L96" s="76"/>
      <c r="M96" s="60"/>
      <c r="N96" s="68" t="str">
        <f t="shared" si="11"/>
        <v/>
      </c>
    </row>
    <row r="97" spans="1:14" s="15" customFormat="1" ht="22.5" customHeight="1" x14ac:dyDescent="0.25">
      <c r="A97" s="69">
        <f t="shared" si="15"/>
        <v>34</v>
      </c>
      <c r="B97" s="82"/>
      <c r="C97" s="39"/>
      <c r="D97" s="39"/>
      <c r="E97" s="60"/>
      <c r="F97" s="66" t="str">
        <f t="shared" si="14"/>
        <v/>
      </c>
      <c r="G97" s="196"/>
      <c r="H97" s="69">
        <f t="shared" si="16"/>
        <v>34</v>
      </c>
      <c r="I97" s="82"/>
      <c r="J97" s="39"/>
      <c r="K97" s="39"/>
      <c r="L97" s="76"/>
      <c r="M97" s="60"/>
      <c r="N97" s="68" t="str">
        <f t="shared" si="11"/>
        <v/>
      </c>
    </row>
    <row r="98" spans="1:14" s="15" customFormat="1" ht="22.5" customHeight="1" x14ac:dyDescent="0.25">
      <c r="A98" s="69">
        <f t="shared" si="15"/>
        <v>35</v>
      </c>
      <c r="B98" s="82"/>
      <c r="C98" s="39"/>
      <c r="D98" s="39"/>
      <c r="E98" s="60"/>
      <c r="F98" s="66" t="str">
        <f t="shared" si="14"/>
        <v/>
      </c>
      <c r="G98" s="196"/>
      <c r="H98" s="69">
        <f t="shared" si="16"/>
        <v>35</v>
      </c>
      <c r="I98" s="82"/>
      <c r="J98" s="39"/>
      <c r="K98" s="39"/>
      <c r="L98" s="76"/>
      <c r="M98" s="60"/>
      <c r="N98" s="68" t="str">
        <f t="shared" si="11"/>
        <v/>
      </c>
    </row>
    <row r="99" spans="1:14" s="15" customFormat="1" ht="22.5" customHeight="1" x14ac:dyDescent="0.25">
      <c r="A99" s="69">
        <f t="shared" si="15"/>
        <v>36</v>
      </c>
      <c r="B99" s="82"/>
      <c r="C99" s="39"/>
      <c r="D99" s="39"/>
      <c r="E99" s="60"/>
      <c r="F99" s="66" t="str">
        <f t="shared" si="14"/>
        <v/>
      </c>
      <c r="G99" s="196"/>
      <c r="H99" s="69">
        <f t="shared" si="16"/>
        <v>36</v>
      </c>
      <c r="I99" s="82"/>
      <c r="J99" s="39"/>
      <c r="K99" s="39"/>
      <c r="L99" s="76"/>
      <c r="M99" s="60"/>
      <c r="N99" s="68" t="str">
        <f t="shared" si="11"/>
        <v/>
      </c>
    </row>
    <row r="100" spans="1:14" s="15" customFormat="1" ht="23.25" customHeight="1" thickBot="1" x14ac:dyDescent="0.3">
      <c r="A100" s="199" t="s">
        <v>104</v>
      </c>
      <c r="B100" s="200"/>
      <c r="C100" s="200"/>
      <c r="D100" s="200"/>
      <c r="E100" s="200"/>
      <c r="F100" s="36" t="str">
        <f>IF(SUM(F75:F86,F88:F99)=0," ",SUM(F75:F86,F88:F99))</f>
        <v xml:space="preserve"> </v>
      </c>
      <c r="G100" s="197"/>
      <c r="H100" s="201" t="s">
        <v>105</v>
      </c>
      <c r="I100" s="202"/>
      <c r="J100" s="202"/>
      <c r="K100" s="202"/>
      <c r="L100" s="202"/>
      <c r="M100" s="203"/>
      <c r="N100" s="36" t="str">
        <f>IF(SUM(N75:N86,N88:N99)=0," ",SUM(N75:N86,N88:N99))</f>
        <v xml:space="preserve"> </v>
      </c>
    </row>
    <row r="101" spans="1:14" x14ac:dyDescent="0.25">
      <c r="A101" s="21"/>
      <c r="B101" s="83"/>
      <c r="C101" s="21"/>
      <c r="D101" s="21"/>
      <c r="E101" s="21"/>
      <c r="F101" s="22"/>
      <c r="G101" s="23"/>
      <c r="H101" s="23"/>
      <c r="I101" s="83"/>
      <c r="J101" s="21"/>
      <c r="K101" s="21"/>
      <c r="L101" s="21"/>
      <c r="M101" s="21"/>
      <c r="N101" s="22"/>
    </row>
    <row r="103" spans="1:14" ht="15.75" thickBot="1" x14ac:dyDescent="0.3">
      <c r="N103" s="14"/>
    </row>
    <row r="104" spans="1:14" s="15" customFormat="1" ht="31.5" customHeight="1" x14ac:dyDescent="0.25">
      <c r="A104" s="188" t="s">
        <v>67</v>
      </c>
      <c r="B104" s="189"/>
      <c r="C104" s="189"/>
      <c r="D104" s="189"/>
      <c r="E104" s="189"/>
      <c r="F104" s="189"/>
      <c r="G104" s="189"/>
      <c r="H104" s="189"/>
      <c r="I104" s="189"/>
      <c r="J104" s="189"/>
      <c r="K104" s="189"/>
      <c r="L104" s="189"/>
      <c r="M104" s="189"/>
      <c r="N104" s="190"/>
    </row>
    <row r="105" spans="1:14" s="16" customFormat="1" ht="12" customHeight="1" x14ac:dyDescent="0.25">
      <c r="A105" s="191" t="s">
        <v>81</v>
      </c>
      <c r="B105" s="192"/>
      <c r="C105" s="192"/>
      <c r="D105" s="192"/>
      <c r="E105" s="192"/>
      <c r="F105" s="192"/>
      <c r="G105" s="192"/>
      <c r="H105" s="192"/>
      <c r="I105" s="192"/>
      <c r="J105" s="192"/>
      <c r="K105" s="192"/>
      <c r="L105" s="192"/>
      <c r="M105" s="192"/>
      <c r="N105" s="193"/>
    </row>
    <row r="106" spans="1:14" s="15" customFormat="1" ht="15" customHeight="1" x14ac:dyDescent="0.25">
      <c r="A106" s="194" t="s">
        <v>1</v>
      </c>
      <c r="B106" s="195" t="s">
        <v>28</v>
      </c>
      <c r="C106" s="195"/>
      <c r="D106" s="195"/>
      <c r="E106" s="195"/>
      <c r="F106" s="195"/>
      <c r="G106" s="196"/>
      <c r="H106" s="195" t="s">
        <v>1</v>
      </c>
      <c r="I106" s="195" t="s">
        <v>30</v>
      </c>
      <c r="J106" s="195"/>
      <c r="K106" s="195"/>
      <c r="L106" s="195"/>
      <c r="M106" s="195"/>
      <c r="N106" s="198"/>
    </row>
    <row r="107" spans="1:14" s="15" customFormat="1" ht="48" x14ac:dyDescent="0.25">
      <c r="A107" s="194"/>
      <c r="B107" s="57" t="s">
        <v>132</v>
      </c>
      <c r="C107" s="17" t="s">
        <v>57</v>
      </c>
      <c r="D107" s="17" t="s">
        <v>5</v>
      </c>
      <c r="E107" s="17" t="s">
        <v>58</v>
      </c>
      <c r="F107" s="17" t="s">
        <v>133</v>
      </c>
      <c r="G107" s="196"/>
      <c r="H107" s="195"/>
      <c r="I107" s="57" t="s">
        <v>134</v>
      </c>
      <c r="J107" s="17" t="s">
        <v>57</v>
      </c>
      <c r="K107" s="17" t="s">
        <v>5</v>
      </c>
      <c r="L107" s="17" t="s">
        <v>68</v>
      </c>
      <c r="M107" s="17" t="s">
        <v>61</v>
      </c>
      <c r="N107" s="18" t="s">
        <v>135</v>
      </c>
    </row>
    <row r="108" spans="1:14" s="15" customFormat="1" ht="27.75" customHeight="1" x14ac:dyDescent="0.25">
      <c r="A108" s="71"/>
      <c r="B108" s="79" t="s">
        <v>11</v>
      </c>
      <c r="C108" s="70"/>
      <c r="D108" s="70"/>
      <c r="E108" s="70"/>
      <c r="F108" s="70"/>
      <c r="G108" s="196"/>
      <c r="H108" s="70"/>
      <c r="I108" s="79" t="s">
        <v>11</v>
      </c>
      <c r="J108" s="70"/>
      <c r="K108" s="70"/>
      <c r="L108" s="70"/>
      <c r="M108" s="70"/>
      <c r="N108" s="72"/>
    </row>
    <row r="109" spans="1:14" s="15" customFormat="1" ht="22.5" customHeight="1" x14ac:dyDescent="0.25">
      <c r="A109" s="69">
        <f>A99+1</f>
        <v>37</v>
      </c>
      <c r="B109" s="82"/>
      <c r="C109" s="39"/>
      <c r="D109" s="39"/>
      <c r="E109" s="60"/>
      <c r="F109" s="66" t="str">
        <f t="shared" ref="F109:F119" si="17">IF(C109*E109 = 0, "", C109*E109)</f>
        <v/>
      </c>
      <c r="G109" s="196"/>
      <c r="H109" s="69">
        <f>H99+1</f>
        <v>37</v>
      </c>
      <c r="I109" s="82"/>
      <c r="J109" s="39"/>
      <c r="K109" s="39"/>
      <c r="L109" s="76"/>
      <c r="M109" s="60"/>
      <c r="N109" s="68" t="str">
        <f t="shared" ref="N109:N133" si="18">IF(J109*L109*M109 = 0, "", J109*L109*M109)</f>
        <v/>
      </c>
    </row>
    <row r="110" spans="1:14" s="15" customFormat="1" ht="22.5" customHeight="1" x14ac:dyDescent="0.25">
      <c r="A110" s="69">
        <f>A109+1</f>
        <v>38</v>
      </c>
      <c r="B110" s="82"/>
      <c r="C110" s="39"/>
      <c r="D110" s="39"/>
      <c r="E110" s="60"/>
      <c r="F110" s="66" t="str">
        <f t="shared" si="17"/>
        <v/>
      </c>
      <c r="G110" s="196"/>
      <c r="H110" s="69">
        <f>H109+1</f>
        <v>38</v>
      </c>
      <c r="I110" s="82"/>
      <c r="J110" s="39"/>
      <c r="K110" s="39"/>
      <c r="L110" s="76"/>
      <c r="M110" s="60"/>
      <c r="N110" s="68" t="str">
        <f t="shared" si="18"/>
        <v/>
      </c>
    </row>
    <row r="111" spans="1:14" s="15" customFormat="1" ht="22.5" customHeight="1" x14ac:dyDescent="0.25">
      <c r="A111" s="69">
        <f>A110+1</f>
        <v>39</v>
      </c>
      <c r="B111" s="82"/>
      <c r="C111" s="39"/>
      <c r="D111" s="39"/>
      <c r="E111" s="60"/>
      <c r="F111" s="66" t="str">
        <f t="shared" si="17"/>
        <v/>
      </c>
      <c r="G111" s="196"/>
      <c r="H111" s="69">
        <f>H110+1</f>
        <v>39</v>
      </c>
      <c r="I111" s="82"/>
      <c r="J111" s="39"/>
      <c r="K111" s="39"/>
      <c r="L111" s="76"/>
      <c r="M111" s="60"/>
      <c r="N111" s="68" t="str">
        <f t="shared" si="18"/>
        <v/>
      </c>
    </row>
    <row r="112" spans="1:14" s="15" customFormat="1" ht="22.5" customHeight="1" x14ac:dyDescent="0.25">
      <c r="A112" s="69">
        <f t="shared" ref="A112:A120" si="19">A111+1</f>
        <v>40</v>
      </c>
      <c r="B112" s="82"/>
      <c r="C112" s="39"/>
      <c r="D112" s="39"/>
      <c r="E112" s="60"/>
      <c r="F112" s="66" t="str">
        <f t="shared" si="17"/>
        <v/>
      </c>
      <c r="G112" s="196"/>
      <c r="H112" s="69">
        <f t="shared" ref="H112:H120" si="20">H111+1</f>
        <v>40</v>
      </c>
      <c r="I112" s="82"/>
      <c r="J112" s="39"/>
      <c r="K112" s="39"/>
      <c r="L112" s="76"/>
      <c r="M112" s="60"/>
      <c r="N112" s="68" t="str">
        <f t="shared" si="18"/>
        <v/>
      </c>
    </row>
    <row r="113" spans="1:14" s="15" customFormat="1" ht="22.5" customHeight="1" x14ac:dyDescent="0.25">
      <c r="A113" s="69">
        <f t="shared" si="19"/>
        <v>41</v>
      </c>
      <c r="B113" s="82"/>
      <c r="C113" s="39"/>
      <c r="D113" s="39"/>
      <c r="E113" s="60"/>
      <c r="F113" s="66" t="str">
        <f t="shared" si="17"/>
        <v/>
      </c>
      <c r="G113" s="196"/>
      <c r="H113" s="69">
        <f t="shared" si="20"/>
        <v>41</v>
      </c>
      <c r="I113" s="82"/>
      <c r="J113" s="39"/>
      <c r="K113" s="39"/>
      <c r="L113" s="76"/>
      <c r="M113" s="60"/>
      <c r="N113" s="68" t="str">
        <f t="shared" si="18"/>
        <v/>
      </c>
    </row>
    <row r="114" spans="1:14" s="15" customFormat="1" ht="22.5" customHeight="1" x14ac:dyDescent="0.25">
      <c r="A114" s="69">
        <f t="shared" si="19"/>
        <v>42</v>
      </c>
      <c r="B114" s="82"/>
      <c r="C114" s="39"/>
      <c r="D114" s="39"/>
      <c r="E114" s="60"/>
      <c r="F114" s="66" t="str">
        <f t="shared" si="17"/>
        <v/>
      </c>
      <c r="G114" s="196"/>
      <c r="H114" s="69">
        <f t="shared" si="20"/>
        <v>42</v>
      </c>
      <c r="I114" s="82"/>
      <c r="J114" s="39"/>
      <c r="K114" s="39"/>
      <c r="L114" s="76"/>
      <c r="M114" s="60"/>
      <c r="N114" s="68" t="str">
        <f t="shared" si="18"/>
        <v/>
      </c>
    </row>
    <row r="115" spans="1:14" s="15" customFormat="1" ht="22.5" customHeight="1" x14ac:dyDescent="0.25">
      <c r="A115" s="69">
        <f t="shared" si="19"/>
        <v>43</v>
      </c>
      <c r="B115" s="82"/>
      <c r="C115" s="39"/>
      <c r="D115" s="39"/>
      <c r="E115" s="60"/>
      <c r="F115" s="66" t="str">
        <f t="shared" si="17"/>
        <v/>
      </c>
      <c r="G115" s="196"/>
      <c r="H115" s="69">
        <f t="shared" si="20"/>
        <v>43</v>
      </c>
      <c r="I115" s="82"/>
      <c r="J115" s="39"/>
      <c r="K115" s="39"/>
      <c r="L115" s="76"/>
      <c r="M115" s="60"/>
      <c r="N115" s="68" t="str">
        <f t="shared" si="18"/>
        <v/>
      </c>
    </row>
    <row r="116" spans="1:14" s="15" customFormat="1" ht="22.5" customHeight="1" x14ac:dyDescent="0.25">
      <c r="A116" s="69">
        <f t="shared" si="19"/>
        <v>44</v>
      </c>
      <c r="B116" s="82"/>
      <c r="C116" s="39"/>
      <c r="D116" s="39"/>
      <c r="E116" s="60"/>
      <c r="F116" s="66" t="str">
        <f t="shared" si="17"/>
        <v/>
      </c>
      <c r="G116" s="196"/>
      <c r="H116" s="69">
        <f t="shared" si="20"/>
        <v>44</v>
      </c>
      <c r="I116" s="82"/>
      <c r="J116" s="39"/>
      <c r="K116" s="39"/>
      <c r="L116" s="76"/>
      <c r="M116" s="60"/>
      <c r="N116" s="68" t="str">
        <f t="shared" si="18"/>
        <v/>
      </c>
    </row>
    <row r="117" spans="1:14" s="15" customFormat="1" ht="22.5" customHeight="1" x14ac:dyDescent="0.25">
      <c r="A117" s="69">
        <f t="shared" si="19"/>
        <v>45</v>
      </c>
      <c r="B117" s="82"/>
      <c r="C117" s="39"/>
      <c r="D117" s="39"/>
      <c r="E117" s="60"/>
      <c r="F117" s="66" t="str">
        <f t="shared" si="17"/>
        <v/>
      </c>
      <c r="G117" s="196"/>
      <c r="H117" s="69">
        <f t="shared" si="20"/>
        <v>45</v>
      </c>
      <c r="I117" s="82"/>
      <c r="J117" s="39"/>
      <c r="K117" s="39"/>
      <c r="L117" s="76"/>
      <c r="M117" s="60"/>
      <c r="N117" s="68" t="str">
        <f t="shared" si="18"/>
        <v/>
      </c>
    </row>
    <row r="118" spans="1:14" s="15" customFormat="1" ht="22.5" customHeight="1" x14ac:dyDescent="0.25">
      <c r="A118" s="69">
        <f t="shared" si="19"/>
        <v>46</v>
      </c>
      <c r="B118" s="82"/>
      <c r="C118" s="39"/>
      <c r="D118" s="39"/>
      <c r="E118" s="60"/>
      <c r="F118" s="66" t="str">
        <f t="shared" si="17"/>
        <v/>
      </c>
      <c r="G118" s="196"/>
      <c r="H118" s="69">
        <f t="shared" si="20"/>
        <v>46</v>
      </c>
      <c r="I118" s="82"/>
      <c r="J118" s="39"/>
      <c r="K118" s="39"/>
      <c r="L118" s="76"/>
      <c r="M118" s="60"/>
      <c r="N118" s="68" t="str">
        <f t="shared" si="18"/>
        <v/>
      </c>
    </row>
    <row r="119" spans="1:14" s="15" customFormat="1" ht="22.5" customHeight="1" x14ac:dyDescent="0.25">
      <c r="A119" s="69">
        <f t="shared" si="19"/>
        <v>47</v>
      </c>
      <c r="B119" s="82"/>
      <c r="C119" s="39"/>
      <c r="D119" s="39"/>
      <c r="E119" s="60"/>
      <c r="F119" s="66" t="str">
        <f t="shared" si="17"/>
        <v/>
      </c>
      <c r="G119" s="196"/>
      <c r="H119" s="69">
        <f t="shared" si="20"/>
        <v>47</v>
      </c>
      <c r="I119" s="82"/>
      <c r="J119" s="39"/>
      <c r="K119" s="39"/>
      <c r="L119" s="76"/>
      <c r="M119" s="60"/>
      <c r="N119" s="68" t="str">
        <f t="shared" si="18"/>
        <v/>
      </c>
    </row>
    <row r="120" spans="1:14" s="15" customFormat="1" ht="22.5" customHeight="1" x14ac:dyDescent="0.25">
      <c r="A120" s="69">
        <f t="shared" si="19"/>
        <v>48</v>
      </c>
      <c r="B120" s="82"/>
      <c r="C120" s="39"/>
      <c r="D120" s="39"/>
      <c r="E120" s="60"/>
      <c r="F120" s="66"/>
      <c r="G120" s="196"/>
      <c r="H120" s="69">
        <f t="shared" si="20"/>
        <v>48</v>
      </c>
      <c r="I120" s="82"/>
      <c r="J120" s="39"/>
      <c r="K120" s="39"/>
      <c r="L120" s="76"/>
      <c r="M120" s="60"/>
      <c r="N120" s="68" t="str">
        <f t="shared" si="18"/>
        <v/>
      </c>
    </row>
    <row r="121" spans="1:14" s="15" customFormat="1" ht="27.75" customHeight="1" x14ac:dyDescent="0.25">
      <c r="A121" s="71"/>
      <c r="B121" s="79" t="s">
        <v>13</v>
      </c>
      <c r="C121" s="70"/>
      <c r="D121" s="70"/>
      <c r="E121" s="70"/>
      <c r="F121" s="70"/>
      <c r="G121" s="196"/>
      <c r="H121" s="70"/>
      <c r="I121" s="79" t="s">
        <v>13</v>
      </c>
      <c r="J121" s="70"/>
      <c r="K121" s="70"/>
      <c r="L121" s="70"/>
      <c r="M121" s="70"/>
      <c r="N121" s="72"/>
    </row>
    <row r="122" spans="1:14" s="15" customFormat="1" ht="22.5" customHeight="1" x14ac:dyDescent="0.25">
      <c r="A122" s="69">
        <f>A99+1</f>
        <v>37</v>
      </c>
      <c r="B122" s="82"/>
      <c r="C122" s="39"/>
      <c r="D122" s="39"/>
      <c r="E122" s="60"/>
      <c r="F122" s="66" t="str">
        <f t="shared" ref="F122:F133" si="21">IF(C122*E122 = 0, "", C122*E122)</f>
        <v/>
      </c>
      <c r="G122" s="196"/>
      <c r="H122" s="69">
        <f>H99+1</f>
        <v>37</v>
      </c>
      <c r="I122" s="82"/>
      <c r="J122" s="39"/>
      <c r="K122" s="39"/>
      <c r="L122" s="76"/>
      <c r="M122" s="60"/>
      <c r="N122" s="68" t="str">
        <f t="shared" si="18"/>
        <v/>
      </c>
    </row>
    <row r="123" spans="1:14" s="15" customFormat="1" ht="22.5" customHeight="1" x14ac:dyDescent="0.25">
      <c r="A123" s="69">
        <f>A122+1</f>
        <v>38</v>
      </c>
      <c r="B123" s="82"/>
      <c r="C123" s="39"/>
      <c r="D123" s="39"/>
      <c r="E123" s="60"/>
      <c r="F123" s="66" t="str">
        <f t="shared" si="21"/>
        <v/>
      </c>
      <c r="G123" s="196"/>
      <c r="H123" s="69">
        <f>H122+1</f>
        <v>38</v>
      </c>
      <c r="I123" s="82"/>
      <c r="J123" s="39"/>
      <c r="K123" s="39"/>
      <c r="L123" s="76"/>
      <c r="M123" s="60"/>
      <c r="N123" s="68" t="str">
        <f t="shared" si="18"/>
        <v/>
      </c>
    </row>
    <row r="124" spans="1:14" s="15" customFormat="1" ht="22.5" customHeight="1" x14ac:dyDescent="0.25">
      <c r="A124" s="69">
        <f>A123+1</f>
        <v>39</v>
      </c>
      <c r="B124" s="82"/>
      <c r="C124" s="39"/>
      <c r="D124" s="39"/>
      <c r="E124" s="60"/>
      <c r="F124" s="66" t="str">
        <f t="shared" si="21"/>
        <v/>
      </c>
      <c r="G124" s="196"/>
      <c r="H124" s="69">
        <f>H123+1</f>
        <v>39</v>
      </c>
      <c r="I124" s="82"/>
      <c r="J124" s="39"/>
      <c r="K124" s="39"/>
      <c r="L124" s="76"/>
      <c r="M124" s="60"/>
      <c r="N124" s="68" t="str">
        <f t="shared" si="18"/>
        <v/>
      </c>
    </row>
    <row r="125" spans="1:14" s="15" customFormat="1" ht="22.5" customHeight="1" x14ac:dyDescent="0.25">
      <c r="A125" s="69">
        <f t="shared" ref="A125:A133" si="22">A124+1</f>
        <v>40</v>
      </c>
      <c r="B125" s="82"/>
      <c r="C125" s="39"/>
      <c r="D125" s="39"/>
      <c r="E125" s="60"/>
      <c r="F125" s="66" t="str">
        <f t="shared" si="21"/>
        <v/>
      </c>
      <c r="G125" s="196"/>
      <c r="H125" s="69">
        <f t="shared" ref="H125:H133" si="23">H124+1</f>
        <v>40</v>
      </c>
      <c r="I125" s="82"/>
      <c r="J125" s="39"/>
      <c r="K125" s="39"/>
      <c r="L125" s="76"/>
      <c r="M125" s="60"/>
      <c r="N125" s="68" t="str">
        <f t="shared" si="18"/>
        <v/>
      </c>
    </row>
    <row r="126" spans="1:14" s="15" customFormat="1" ht="22.5" customHeight="1" x14ac:dyDescent="0.25">
      <c r="A126" s="69">
        <f t="shared" si="22"/>
        <v>41</v>
      </c>
      <c r="B126" s="82"/>
      <c r="C126" s="39"/>
      <c r="D126" s="39"/>
      <c r="E126" s="60"/>
      <c r="F126" s="66" t="str">
        <f t="shared" si="21"/>
        <v/>
      </c>
      <c r="G126" s="196"/>
      <c r="H126" s="69">
        <f t="shared" si="23"/>
        <v>41</v>
      </c>
      <c r="I126" s="82"/>
      <c r="J126" s="39"/>
      <c r="K126" s="39"/>
      <c r="L126" s="76"/>
      <c r="M126" s="60"/>
      <c r="N126" s="68" t="str">
        <f t="shared" si="18"/>
        <v/>
      </c>
    </row>
    <row r="127" spans="1:14" s="15" customFormat="1" ht="22.5" customHeight="1" x14ac:dyDescent="0.25">
      <c r="A127" s="69">
        <f t="shared" si="22"/>
        <v>42</v>
      </c>
      <c r="B127" s="82"/>
      <c r="C127" s="39"/>
      <c r="D127" s="39"/>
      <c r="E127" s="60"/>
      <c r="F127" s="66" t="str">
        <f t="shared" si="21"/>
        <v/>
      </c>
      <c r="G127" s="196"/>
      <c r="H127" s="69">
        <f t="shared" si="23"/>
        <v>42</v>
      </c>
      <c r="I127" s="82"/>
      <c r="J127" s="39"/>
      <c r="K127" s="39"/>
      <c r="L127" s="76"/>
      <c r="M127" s="60"/>
      <c r="N127" s="68" t="str">
        <f t="shared" si="18"/>
        <v/>
      </c>
    </row>
    <row r="128" spans="1:14" s="15" customFormat="1" ht="22.5" customHeight="1" x14ac:dyDescent="0.25">
      <c r="A128" s="69">
        <f t="shared" si="22"/>
        <v>43</v>
      </c>
      <c r="B128" s="82"/>
      <c r="C128" s="39"/>
      <c r="D128" s="39"/>
      <c r="E128" s="60"/>
      <c r="F128" s="66" t="str">
        <f t="shared" si="21"/>
        <v/>
      </c>
      <c r="G128" s="196"/>
      <c r="H128" s="69">
        <f t="shared" si="23"/>
        <v>43</v>
      </c>
      <c r="I128" s="82"/>
      <c r="J128" s="39"/>
      <c r="K128" s="39"/>
      <c r="L128" s="76"/>
      <c r="M128" s="60"/>
      <c r="N128" s="68" t="str">
        <f t="shared" si="18"/>
        <v/>
      </c>
    </row>
    <row r="129" spans="1:14" s="15" customFormat="1" ht="22.5" customHeight="1" x14ac:dyDescent="0.25">
      <c r="A129" s="69">
        <f t="shared" si="22"/>
        <v>44</v>
      </c>
      <c r="B129" s="82"/>
      <c r="C129" s="39"/>
      <c r="D129" s="39"/>
      <c r="E129" s="60"/>
      <c r="F129" s="66" t="str">
        <f t="shared" si="21"/>
        <v/>
      </c>
      <c r="G129" s="196"/>
      <c r="H129" s="69">
        <f t="shared" si="23"/>
        <v>44</v>
      </c>
      <c r="I129" s="82"/>
      <c r="J129" s="39"/>
      <c r="K129" s="39"/>
      <c r="L129" s="76"/>
      <c r="M129" s="60"/>
      <c r="N129" s="68" t="str">
        <f t="shared" si="18"/>
        <v/>
      </c>
    </row>
    <row r="130" spans="1:14" s="15" customFormat="1" ht="22.5" customHeight="1" x14ac:dyDescent="0.25">
      <c r="A130" s="69">
        <f t="shared" si="22"/>
        <v>45</v>
      </c>
      <c r="B130" s="82"/>
      <c r="C130" s="39"/>
      <c r="D130" s="39"/>
      <c r="E130" s="60"/>
      <c r="F130" s="66" t="str">
        <f t="shared" si="21"/>
        <v/>
      </c>
      <c r="G130" s="196"/>
      <c r="H130" s="69">
        <f t="shared" si="23"/>
        <v>45</v>
      </c>
      <c r="I130" s="82"/>
      <c r="J130" s="39"/>
      <c r="K130" s="39"/>
      <c r="L130" s="76"/>
      <c r="M130" s="60"/>
      <c r="N130" s="68" t="str">
        <f t="shared" si="18"/>
        <v/>
      </c>
    </row>
    <row r="131" spans="1:14" s="15" customFormat="1" ht="22.5" customHeight="1" x14ac:dyDescent="0.25">
      <c r="A131" s="69">
        <f t="shared" si="22"/>
        <v>46</v>
      </c>
      <c r="B131" s="82"/>
      <c r="C131" s="39"/>
      <c r="D131" s="39"/>
      <c r="E131" s="60"/>
      <c r="F131" s="66" t="str">
        <f t="shared" si="21"/>
        <v/>
      </c>
      <c r="G131" s="196"/>
      <c r="H131" s="69">
        <f t="shared" si="23"/>
        <v>46</v>
      </c>
      <c r="I131" s="82"/>
      <c r="J131" s="39"/>
      <c r="K131" s="39"/>
      <c r="L131" s="76"/>
      <c r="M131" s="60"/>
      <c r="N131" s="68" t="str">
        <f t="shared" si="18"/>
        <v/>
      </c>
    </row>
    <row r="132" spans="1:14" s="15" customFormat="1" ht="22.5" customHeight="1" x14ac:dyDescent="0.25">
      <c r="A132" s="69">
        <f t="shared" si="22"/>
        <v>47</v>
      </c>
      <c r="B132" s="82"/>
      <c r="C132" s="39"/>
      <c r="D132" s="39"/>
      <c r="E132" s="60"/>
      <c r="F132" s="66" t="str">
        <f t="shared" si="21"/>
        <v/>
      </c>
      <c r="G132" s="196"/>
      <c r="H132" s="69">
        <f t="shared" si="23"/>
        <v>47</v>
      </c>
      <c r="I132" s="82"/>
      <c r="J132" s="39"/>
      <c r="K132" s="39"/>
      <c r="L132" s="76"/>
      <c r="M132" s="60"/>
      <c r="N132" s="68" t="str">
        <f t="shared" si="18"/>
        <v/>
      </c>
    </row>
    <row r="133" spans="1:14" s="15" customFormat="1" ht="22.5" customHeight="1" x14ac:dyDescent="0.25">
      <c r="A133" s="69">
        <f t="shared" si="22"/>
        <v>48</v>
      </c>
      <c r="B133" s="82"/>
      <c r="C133" s="39"/>
      <c r="D133" s="39"/>
      <c r="E133" s="60"/>
      <c r="F133" s="66" t="str">
        <f t="shared" si="21"/>
        <v/>
      </c>
      <c r="G133" s="196"/>
      <c r="H133" s="69">
        <f t="shared" si="23"/>
        <v>48</v>
      </c>
      <c r="I133" s="82"/>
      <c r="J133" s="39"/>
      <c r="K133" s="39"/>
      <c r="L133" s="76"/>
      <c r="M133" s="60"/>
      <c r="N133" s="68" t="str">
        <f t="shared" si="18"/>
        <v/>
      </c>
    </row>
    <row r="134" spans="1:14" s="15" customFormat="1" ht="23.25" customHeight="1" thickBot="1" x14ac:dyDescent="0.3">
      <c r="A134" s="199" t="s">
        <v>104</v>
      </c>
      <c r="B134" s="200"/>
      <c r="C134" s="200"/>
      <c r="D134" s="200"/>
      <c r="E134" s="200"/>
      <c r="F134" s="36" t="str">
        <f>IF(SUM(F109:F120,F122:F133)=0," ",SUM(F109:F120,F122:F133))</f>
        <v xml:space="preserve"> </v>
      </c>
      <c r="G134" s="197"/>
      <c r="H134" s="201" t="s">
        <v>105</v>
      </c>
      <c r="I134" s="202"/>
      <c r="J134" s="202"/>
      <c r="K134" s="202"/>
      <c r="L134" s="202"/>
      <c r="M134" s="203"/>
      <c r="N134" s="36" t="str">
        <f>IF(SUM(N109:N120,N122:N133)=0," ",SUM(N109:N120,N122:N133))</f>
        <v xml:space="preserve"> </v>
      </c>
    </row>
    <row r="135" spans="1:14" x14ac:dyDescent="0.25">
      <c r="A135" s="21"/>
      <c r="B135" s="83"/>
      <c r="C135" s="21"/>
      <c r="D135" s="21"/>
      <c r="E135" s="21"/>
      <c r="F135" s="22"/>
      <c r="G135" s="23"/>
      <c r="H135" s="23"/>
      <c r="I135" s="83"/>
      <c r="J135" s="21"/>
      <c r="K135" s="21"/>
      <c r="L135" s="21"/>
      <c r="M135" s="21"/>
      <c r="N135" s="22"/>
    </row>
    <row r="136" spans="1:14" x14ac:dyDescent="0.25">
      <c r="A136" s="204"/>
      <c r="B136" s="204"/>
      <c r="C136" s="204"/>
      <c r="D136" s="204"/>
      <c r="E136" s="204"/>
      <c r="F136" s="204"/>
      <c r="G136" s="204"/>
      <c r="H136" s="204"/>
      <c r="I136" s="204"/>
      <c r="J136" s="204"/>
      <c r="K136" s="204"/>
      <c r="L136" s="204"/>
      <c r="M136" s="204"/>
      <c r="N136" s="204"/>
    </row>
  </sheetData>
  <sheetProtection algorithmName="SHA-512" hashValue="HhkMyhDcEJCYwl5FyfpnFwSD1BaOAzdw/fvpZzK8OjA7HabASp9B0j7zkk9Ro1tP1BVOstGrF0QfI/YtnN+uIg==" saltValue="opvxnpooWmRb68Nc0sVDEg==" spinCount="100000" sheet="1" objects="1" scenarios="1"/>
  <mergeCells count="37">
    <mergeCell ref="A104:N104"/>
    <mergeCell ref="A105:N105"/>
    <mergeCell ref="A136:N136"/>
    <mergeCell ref="A106:A107"/>
    <mergeCell ref="B106:F106"/>
    <mergeCell ref="G106:G134"/>
    <mergeCell ref="H106:H107"/>
    <mergeCell ref="I106:N106"/>
    <mergeCell ref="A134:E134"/>
    <mergeCell ref="H134:M134"/>
    <mergeCell ref="A70:N70"/>
    <mergeCell ref="A71:N71"/>
    <mergeCell ref="A72:A73"/>
    <mergeCell ref="B72:F72"/>
    <mergeCell ref="G72:G100"/>
    <mergeCell ref="H72:H73"/>
    <mergeCell ref="I72:N72"/>
    <mergeCell ref="A100:E100"/>
    <mergeCell ref="H100:M100"/>
    <mergeCell ref="A36:N36"/>
    <mergeCell ref="A37:N37"/>
    <mergeCell ref="A38:A39"/>
    <mergeCell ref="B38:F38"/>
    <mergeCell ref="G38:G66"/>
    <mergeCell ref="H38:H39"/>
    <mergeCell ref="I38:N38"/>
    <mergeCell ref="A66:E66"/>
    <mergeCell ref="H66:M66"/>
    <mergeCell ref="A2:N2"/>
    <mergeCell ref="A3:N3"/>
    <mergeCell ref="A4:A5"/>
    <mergeCell ref="B4:F4"/>
    <mergeCell ref="G4:G32"/>
    <mergeCell ref="H4:H5"/>
    <mergeCell ref="I4:N4"/>
    <mergeCell ref="A32:E32"/>
    <mergeCell ref="H32:M32"/>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F6" sqref="F6"/>
    </sheetView>
  </sheetViews>
  <sheetFormatPr defaultColWidth="9.140625" defaultRowHeight="15" x14ac:dyDescent="0.25"/>
  <cols>
    <col min="1" max="1" width="5.7109375" style="13" customWidth="1"/>
    <col min="2" max="2" width="46.85546875" style="55" customWidth="1"/>
    <col min="3" max="3" width="14.42578125" style="13" customWidth="1"/>
    <col min="4" max="4" width="8.42578125" style="13" customWidth="1"/>
    <col min="5" max="5" width="13" style="13" customWidth="1"/>
    <col min="6" max="6" width="12.7109375" style="13" customWidth="1"/>
    <col min="7" max="7" width="2.28515625" style="13" customWidth="1"/>
    <col min="8" max="8" width="5.7109375" style="13" customWidth="1"/>
    <col min="9" max="9" width="46.85546875" style="55" customWidth="1"/>
    <col min="10" max="10" width="13.28515625" style="13" customWidth="1"/>
    <col min="11" max="11" width="8.42578125" style="13" customWidth="1"/>
    <col min="12" max="12" width="12.42578125" style="13" customWidth="1"/>
    <col min="13" max="13" width="12.7109375" style="13" customWidth="1"/>
    <col min="14" max="14" width="12.85546875" style="13" customWidth="1"/>
    <col min="15" max="16384" width="9.140625" style="43"/>
  </cols>
  <sheetData>
    <row r="1" spans="1:16" ht="15.75" thickBot="1" x14ac:dyDescent="0.3">
      <c r="N1" s="14" t="s">
        <v>53</v>
      </c>
      <c r="O1" s="42"/>
      <c r="P1" s="42"/>
    </row>
    <row r="2" spans="1:16" s="56" customFormat="1" ht="33.75" customHeight="1" x14ac:dyDescent="0.2">
      <c r="A2" s="205" t="s">
        <v>54</v>
      </c>
      <c r="B2" s="206"/>
      <c r="C2" s="206"/>
      <c r="D2" s="206"/>
      <c r="E2" s="206"/>
      <c r="F2" s="206"/>
      <c r="G2" s="206"/>
      <c r="H2" s="206"/>
      <c r="I2" s="206"/>
      <c r="J2" s="206"/>
      <c r="K2" s="206"/>
      <c r="L2" s="206"/>
      <c r="M2" s="206"/>
      <c r="N2" s="207"/>
      <c r="O2" s="14"/>
      <c r="P2" s="14"/>
    </row>
    <row r="3" spans="1:16" s="56" customFormat="1" ht="19.5" customHeight="1" x14ac:dyDescent="0.2">
      <c r="A3" s="208" t="s">
        <v>82</v>
      </c>
      <c r="B3" s="209"/>
      <c r="C3" s="209"/>
      <c r="D3" s="209"/>
      <c r="E3" s="209"/>
      <c r="F3" s="209"/>
      <c r="G3" s="209"/>
      <c r="H3" s="209"/>
      <c r="I3" s="209"/>
      <c r="J3" s="209"/>
      <c r="K3" s="209"/>
      <c r="L3" s="209"/>
      <c r="M3" s="209"/>
      <c r="N3" s="210"/>
      <c r="O3" s="14"/>
      <c r="P3" s="14"/>
    </row>
    <row r="4" spans="1:16" s="56" customFormat="1" ht="29.25" customHeight="1" x14ac:dyDescent="0.2">
      <c r="A4" s="211" t="s">
        <v>1</v>
      </c>
      <c r="B4" s="213" t="s">
        <v>28</v>
      </c>
      <c r="C4" s="214"/>
      <c r="D4" s="214"/>
      <c r="E4" s="214"/>
      <c r="F4" s="215"/>
      <c r="G4" s="216"/>
      <c r="H4" s="219" t="s">
        <v>1</v>
      </c>
      <c r="I4" s="213" t="s">
        <v>55</v>
      </c>
      <c r="J4" s="214"/>
      <c r="K4" s="214"/>
      <c r="L4" s="214"/>
      <c r="M4" s="214"/>
      <c r="N4" s="221"/>
      <c r="O4" s="14"/>
      <c r="P4" s="14"/>
    </row>
    <row r="5" spans="1:16" s="56" customFormat="1" ht="29.25" customHeight="1" x14ac:dyDescent="0.2">
      <c r="A5" s="212"/>
      <c r="B5" s="57" t="s">
        <v>56</v>
      </c>
      <c r="C5" s="58" t="s">
        <v>57</v>
      </c>
      <c r="D5" s="58" t="s">
        <v>5</v>
      </c>
      <c r="E5" s="38" t="s">
        <v>58</v>
      </c>
      <c r="F5" s="65" t="s">
        <v>59</v>
      </c>
      <c r="G5" s="217"/>
      <c r="H5" s="220"/>
      <c r="I5" s="57" t="s">
        <v>56</v>
      </c>
      <c r="J5" s="58" t="s">
        <v>57</v>
      </c>
      <c r="K5" s="58" t="s">
        <v>5</v>
      </c>
      <c r="L5" s="38" t="s">
        <v>60</v>
      </c>
      <c r="M5" s="58" t="s">
        <v>61</v>
      </c>
      <c r="N5" s="67" t="s">
        <v>62</v>
      </c>
      <c r="O5" s="14"/>
      <c r="P5" s="14"/>
    </row>
    <row r="6" spans="1:16" s="56" customFormat="1" ht="27.75" customHeight="1" x14ac:dyDescent="0.2">
      <c r="A6" s="19">
        <v>1</v>
      </c>
      <c r="B6" s="82"/>
      <c r="C6" s="39"/>
      <c r="D6" s="39"/>
      <c r="E6" s="59"/>
      <c r="F6" s="66" t="str">
        <f>IF(C6*E6 = 0, "", C6*E6)</f>
        <v/>
      </c>
      <c r="G6" s="217"/>
      <c r="H6" s="19">
        <v>1</v>
      </c>
      <c r="I6" s="82"/>
      <c r="J6" s="39"/>
      <c r="K6" s="39"/>
      <c r="L6" s="39"/>
      <c r="M6" s="59"/>
      <c r="N6" s="68" t="str">
        <f>IF(J6*L6*M6 = 0, "", J6*L6*M6)</f>
        <v/>
      </c>
      <c r="O6" s="14"/>
      <c r="P6" s="14"/>
    </row>
    <row r="7" spans="1:16" s="56" customFormat="1" ht="27.75" customHeight="1" x14ac:dyDescent="0.2">
      <c r="A7" s="19">
        <v>2</v>
      </c>
      <c r="B7" s="82"/>
      <c r="C7" s="39"/>
      <c r="D7" s="39"/>
      <c r="E7" s="59"/>
      <c r="F7" s="66" t="str">
        <f t="shared" ref="F7:F30" si="0">IF(C7*E7 = 0, "", C7*E7)</f>
        <v/>
      </c>
      <c r="G7" s="217"/>
      <c r="H7" s="19">
        <v>2</v>
      </c>
      <c r="I7" s="82"/>
      <c r="J7" s="39"/>
      <c r="K7" s="39"/>
      <c r="L7" s="39"/>
      <c r="M7" s="59"/>
      <c r="N7" s="68" t="str">
        <f t="shared" ref="N7:N30" si="1">IF(J7*L7*M7 = 0, "", J7*L7*M7)</f>
        <v/>
      </c>
      <c r="O7" s="14"/>
      <c r="P7" s="14"/>
    </row>
    <row r="8" spans="1:16" s="56" customFormat="1" ht="27.75" customHeight="1" x14ac:dyDescent="0.2">
      <c r="A8" s="19">
        <v>3</v>
      </c>
      <c r="B8" s="82"/>
      <c r="C8" s="39"/>
      <c r="D8" s="39"/>
      <c r="E8" s="59"/>
      <c r="F8" s="66" t="str">
        <f t="shared" si="0"/>
        <v/>
      </c>
      <c r="G8" s="217"/>
      <c r="H8" s="19">
        <v>3</v>
      </c>
      <c r="I8" s="82"/>
      <c r="J8" s="39"/>
      <c r="K8" s="39"/>
      <c r="L8" s="39"/>
      <c r="M8" s="59"/>
      <c r="N8" s="68" t="str">
        <f t="shared" si="1"/>
        <v/>
      </c>
      <c r="O8" s="14"/>
      <c r="P8" s="14"/>
    </row>
    <row r="9" spans="1:16" s="56" customFormat="1" ht="27.75" customHeight="1" x14ac:dyDescent="0.2">
      <c r="A9" s="19">
        <v>4</v>
      </c>
      <c r="B9" s="82"/>
      <c r="C9" s="39"/>
      <c r="D9" s="39"/>
      <c r="E9" s="60"/>
      <c r="F9" s="66" t="str">
        <f t="shared" si="0"/>
        <v/>
      </c>
      <c r="G9" s="217"/>
      <c r="H9" s="19">
        <v>4</v>
      </c>
      <c r="I9" s="82"/>
      <c r="J9" s="39"/>
      <c r="K9" s="39"/>
      <c r="L9" s="39"/>
      <c r="M9" s="60"/>
      <c r="N9" s="68" t="str">
        <f t="shared" si="1"/>
        <v/>
      </c>
      <c r="O9" s="14"/>
      <c r="P9" s="14"/>
    </row>
    <row r="10" spans="1:16" s="56" customFormat="1" ht="27.75" customHeight="1" x14ac:dyDescent="0.2">
      <c r="A10" s="19">
        <v>5</v>
      </c>
      <c r="B10" s="82"/>
      <c r="C10" s="39"/>
      <c r="D10" s="39"/>
      <c r="E10" s="60"/>
      <c r="F10" s="66" t="str">
        <f t="shared" si="0"/>
        <v/>
      </c>
      <c r="G10" s="217"/>
      <c r="H10" s="19">
        <v>5</v>
      </c>
      <c r="I10" s="82"/>
      <c r="J10" s="39"/>
      <c r="K10" s="39"/>
      <c r="L10" s="39"/>
      <c r="M10" s="60"/>
      <c r="N10" s="68" t="str">
        <f t="shared" si="1"/>
        <v/>
      </c>
      <c r="O10" s="14"/>
      <c r="P10" s="14"/>
    </row>
    <row r="11" spans="1:16" s="56" customFormat="1" ht="27.75" customHeight="1" x14ac:dyDescent="0.2">
      <c r="A11" s="19">
        <v>6</v>
      </c>
      <c r="B11" s="82"/>
      <c r="C11" s="39"/>
      <c r="D11" s="39"/>
      <c r="E11" s="60"/>
      <c r="F11" s="66" t="str">
        <f t="shared" si="0"/>
        <v/>
      </c>
      <c r="G11" s="217"/>
      <c r="H11" s="19">
        <v>6</v>
      </c>
      <c r="I11" s="82"/>
      <c r="J11" s="39"/>
      <c r="K11" s="39"/>
      <c r="L11" s="39"/>
      <c r="M11" s="60"/>
      <c r="N11" s="68" t="str">
        <f t="shared" si="1"/>
        <v/>
      </c>
      <c r="O11" s="14"/>
      <c r="P11" s="14"/>
    </row>
    <row r="12" spans="1:16" s="56" customFormat="1" ht="27.75" customHeight="1" x14ac:dyDescent="0.2">
      <c r="A12" s="19">
        <v>7</v>
      </c>
      <c r="B12" s="82"/>
      <c r="C12" s="39"/>
      <c r="D12" s="39"/>
      <c r="E12" s="60"/>
      <c r="F12" s="66" t="str">
        <f t="shared" si="0"/>
        <v/>
      </c>
      <c r="G12" s="217"/>
      <c r="H12" s="19">
        <v>7</v>
      </c>
      <c r="I12" s="82"/>
      <c r="J12" s="39"/>
      <c r="K12" s="39"/>
      <c r="L12" s="39"/>
      <c r="M12" s="60"/>
      <c r="N12" s="68" t="str">
        <f t="shared" si="1"/>
        <v/>
      </c>
      <c r="O12" s="14"/>
      <c r="P12" s="14"/>
    </row>
    <row r="13" spans="1:16" s="56" customFormat="1" ht="27.75" customHeight="1" x14ac:dyDescent="0.2">
      <c r="A13" s="19">
        <v>8</v>
      </c>
      <c r="B13" s="82"/>
      <c r="C13" s="39"/>
      <c r="D13" s="39"/>
      <c r="E13" s="60"/>
      <c r="F13" s="66" t="str">
        <f t="shared" si="0"/>
        <v/>
      </c>
      <c r="G13" s="217"/>
      <c r="H13" s="19">
        <v>8</v>
      </c>
      <c r="I13" s="82"/>
      <c r="J13" s="39"/>
      <c r="K13" s="39"/>
      <c r="L13" s="39"/>
      <c r="M13" s="60"/>
      <c r="N13" s="68" t="str">
        <f t="shared" si="1"/>
        <v/>
      </c>
      <c r="O13" s="14"/>
      <c r="P13" s="14"/>
    </row>
    <row r="14" spans="1:16" s="56" customFormat="1" ht="27.75" customHeight="1" x14ac:dyDescent="0.2">
      <c r="A14" s="19">
        <v>9</v>
      </c>
      <c r="B14" s="82"/>
      <c r="C14" s="39"/>
      <c r="D14" s="39"/>
      <c r="E14" s="60"/>
      <c r="F14" s="66" t="str">
        <f t="shared" si="0"/>
        <v/>
      </c>
      <c r="G14" s="217"/>
      <c r="H14" s="19">
        <v>9</v>
      </c>
      <c r="I14" s="82"/>
      <c r="J14" s="39"/>
      <c r="K14" s="39"/>
      <c r="L14" s="39"/>
      <c r="M14" s="60"/>
      <c r="N14" s="68" t="str">
        <f t="shared" si="1"/>
        <v/>
      </c>
      <c r="O14" s="14"/>
      <c r="P14" s="14"/>
    </row>
    <row r="15" spans="1:16" s="56" customFormat="1" ht="27.75" customHeight="1" x14ac:dyDescent="0.2">
      <c r="A15" s="19">
        <v>10</v>
      </c>
      <c r="B15" s="82"/>
      <c r="C15" s="39"/>
      <c r="D15" s="39"/>
      <c r="E15" s="60"/>
      <c r="F15" s="66" t="str">
        <f t="shared" si="0"/>
        <v/>
      </c>
      <c r="G15" s="217"/>
      <c r="H15" s="19">
        <v>10</v>
      </c>
      <c r="I15" s="82"/>
      <c r="J15" s="39"/>
      <c r="K15" s="39"/>
      <c r="L15" s="39"/>
      <c r="M15" s="60"/>
      <c r="N15" s="68" t="str">
        <f t="shared" si="1"/>
        <v/>
      </c>
      <c r="O15" s="14"/>
      <c r="P15" s="14"/>
    </row>
    <row r="16" spans="1:16" s="56" customFormat="1" ht="27.75" customHeight="1" x14ac:dyDescent="0.2">
      <c r="A16" s="19">
        <v>11</v>
      </c>
      <c r="B16" s="82"/>
      <c r="C16" s="39"/>
      <c r="D16" s="39"/>
      <c r="E16" s="60"/>
      <c r="F16" s="66" t="str">
        <f t="shared" si="0"/>
        <v/>
      </c>
      <c r="G16" s="217"/>
      <c r="H16" s="19">
        <v>11</v>
      </c>
      <c r="I16" s="82"/>
      <c r="J16" s="39"/>
      <c r="K16" s="39"/>
      <c r="L16" s="39"/>
      <c r="M16" s="60"/>
      <c r="N16" s="68" t="str">
        <f t="shared" si="1"/>
        <v/>
      </c>
      <c r="O16" s="14"/>
      <c r="P16" s="14"/>
    </row>
    <row r="17" spans="1:16" s="56" customFormat="1" ht="27.75" customHeight="1" x14ac:dyDescent="0.2">
      <c r="A17" s="19">
        <v>12</v>
      </c>
      <c r="B17" s="82"/>
      <c r="C17" s="39"/>
      <c r="D17" s="39"/>
      <c r="E17" s="60"/>
      <c r="F17" s="66" t="str">
        <f t="shared" si="0"/>
        <v/>
      </c>
      <c r="G17" s="217"/>
      <c r="H17" s="19">
        <v>12</v>
      </c>
      <c r="I17" s="82"/>
      <c r="J17" s="39"/>
      <c r="K17" s="39"/>
      <c r="L17" s="39"/>
      <c r="M17" s="60"/>
      <c r="N17" s="68" t="str">
        <f t="shared" si="1"/>
        <v/>
      </c>
      <c r="O17" s="14"/>
      <c r="P17" s="14"/>
    </row>
    <row r="18" spans="1:16" s="56" customFormat="1" ht="27.75" customHeight="1" x14ac:dyDescent="0.2">
      <c r="A18" s="19">
        <v>13</v>
      </c>
      <c r="B18" s="82"/>
      <c r="C18" s="39"/>
      <c r="D18" s="39"/>
      <c r="E18" s="60"/>
      <c r="F18" s="66" t="str">
        <f t="shared" si="0"/>
        <v/>
      </c>
      <c r="G18" s="217"/>
      <c r="H18" s="19">
        <v>13</v>
      </c>
      <c r="I18" s="82"/>
      <c r="J18" s="39"/>
      <c r="K18" s="39"/>
      <c r="L18" s="39"/>
      <c r="M18" s="60"/>
      <c r="N18" s="68" t="str">
        <f t="shared" si="1"/>
        <v/>
      </c>
      <c r="O18" s="14"/>
      <c r="P18" s="14"/>
    </row>
    <row r="19" spans="1:16" s="56" customFormat="1" ht="27.75" customHeight="1" x14ac:dyDescent="0.2">
      <c r="A19" s="19">
        <v>14</v>
      </c>
      <c r="B19" s="82"/>
      <c r="C19" s="39"/>
      <c r="D19" s="39"/>
      <c r="E19" s="60"/>
      <c r="F19" s="66" t="str">
        <f t="shared" si="0"/>
        <v/>
      </c>
      <c r="G19" s="217"/>
      <c r="H19" s="19">
        <v>14</v>
      </c>
      <c r="I19" s="82"/>
      <c r="J19" s="39"/>
      <c r="K19" s="39"/>
      <c r="L19" s="39"/>
      <c r="M19" s="60"/>
      <c r="N19" s="68" t="str">
        <f t="shared" si="1"/>
        <v/>
      </c>
      <c r="O19" s="14"/>
      <c r="P19" s="14"/>
    </row>
    <row r="20" spans="1:16" s="56" customFormat="1" ht="27.75" customHeight="1" x14ac:dyDescent="0.2">
      <c r="A20" s="19">
        <v>15</v>
      </c>
      <c r="B20" s="82"/>
      <c r="C20" s="39"/>
      <c r="D20" s="39"/>
      <c r="E20" s="60"/>
      <c r="F20" s="66" t="str">
        <f t="shared" si="0"/>
        <v/>
      </c>
      <c r="G20" s="217"/>
      <c r="H20" s="19">
        <v>15</v>
      </c>
      <c r="I20" s="82"/>
      <c r="J20" s="39"/>
      <c r="K20" s="39"/>
      <c r="L20" s="39"/>
      <c r="M20" s="60"/>
      <c r="N20" s="68" t="str">
        <f t="shared" si="1"/>
        <v/>
      </c>
      <c r="O20" s="14"/>
      <c r="P20" s="14"/>
    </row>
    <row r="21" spans="1:16" s="56" customFormat="1" ht="27.75" customHeight="1" x14ac:dyDescent="0.2">
      <c r="A21" s="19">
        <v>16</v>
      </c>
      <c r="B21" s="82"/>
      <c r="C21" s="39"/>
      <c r="D21" s="39"/>
      <c r="E21" s="60"/>
      <c r="F21" s="66" t="str">
        <f t="shared" si="0"/>
        <v/>
      </c>
      <c r="G21" s="217"/>
      <c r="H21" s="19">
        <v>16</v>
      </c>
      <c r="I21" s="82"/>
      <c r="J21" s="39"/>
      <c r="K21" s="39"/>
      <c r="L21" s="39"/>
      <c r="M21" s="60"/>
      <c r="N21" s="68" t="str">
        <f t="shared" si="1"/>
        <v/>
      </c>
      <c r="O21" s="14"/>
      <c r="P21" s="14"/>
    </row>
    <row r="22" spans="1:16" s="56" customFormat="1" ht="27.75" customHeight="1" x14ac:dyDescent="0.2">
      <c r="A22" s="19">
        <v>17</v>
      </c>
      <c r="B22" s="82"/>
      <c r="C22" s="39"/>
      <c r="D22" s="39"/>
      <c r="E22" s="59"/>
      <c r="F22" s="66" t="str">
        <f t="shared" si="0"/>
        <v/>
      </c>
      <c r="G22" s="217"/>
      <c r="H22" s="19">
        <v>17</v>
      </c>
      <c r="I22" s="82"/>
      <c r="J22" s="39"/>
      <c r="K22" s="39"/>
      <c r="L22" s="39"/>
      <c r="M22" s="60"/>
      <c r="N22" s="68" t="str">
        <f t="shared" si="1"/>
        <v/>
      </c>
      <c r="O22" s="14"/>
      <c r="P22" s="14"/>
    </row>
    <row r="23" spans="1:16" s="56" customFormat="1" ht="27.75" customHeight="1" x14ac:dyDescent="0.2">
      <c r="A23" s="19">
        <v>18</v>
      </c>
      <c r="B23" s="82"/>
      <c r="C23" s="39"/>
      <c r="D23" s="39"/>
      <c r="E23" s="60"/>
      <c r="F23" s="66" t="str">
        <f t="shared" si="0"/>
        <v/>
      </c>
      <c r="G23" s="217"/>
      <c r="H23" s="19">
        <v>18</v>
      </c>
      <c r="I23" s="82"/>
      <c r="J23" s="39"/>
      <c r="K23" s="39"/>
      <c r="L23" s="39"/>
      <c r="M23" s="60"/>
      <c r="N23" s="68" t="str">
        <f t="shared" si="1"/>
        <v/>
      </c>
      <c r="O23" s="14"/>
      <c r="P23" s="14"/>
    </row>
    <row r="24" spans="1:16" s="56" customFormat="1" ht="27.75" customHeight="1" x14ac:dyDescent="0.2">
      <c r="A24" s="19">
        <v>19</v>
      </c>
      <c r="B24" s="82"/>
      <c r="C24" s="39"/>
      <c r="D24" s="39"/>
      <c r="E24" s="60"/>
      <c r="F24" s="66" t="str">
        <f t="shared" si="0"/>
        <v/>
      </c>
      <c r="G24" s="217"/>
      <c r="H24" s="19">
        <v>19</v>
      </c>
      <c r="I24" s="82"/>
      <c r="J24" s="39"/>
      <c r="K24" s="39"/>
      <c r="L24" s="39"/>
      <c r="M24" s="59"/>
      <c r="N24" s="68" t="str">
        <f t="shared" si="1"/>
        <v/>
      </c>
      <c r="O24" s="14"/>
      <c r="P24" s="14"/>
    </row>
    <row r="25" spans="1:16" s="56" customFormat="1" ht="27.75" customHeight="1" x14ac:dyDescent="0.2">
      <c r="A25" s="19">
        <v>20</v>
      </c>
      <c r="B25" s="82"/>
      <c r="C25" s="39"/>
      <c r="D25" s="39"/>
      <c r="E25" s="60"/>
      <c r="F25" s="66" t="str">
        <f t="shared" si="0"/>
        <v/>
      </c>
      <c r="G25" s="217"/>
      <c r="H25" s="19">
        <v>20</v>
      </c>
      <c r="I25" s="82"/>
      <c r="J25" s="39"/>
      <c r="K25" s="39"/>
      <c r="L25" s="39"/>
      <c r="M25" s="60"/>
      <c r="N25" s="68" t="str">
        <f t="shared" si="1"/>
        <v/>
      </c>
      <c r="O25" s="14"/>
      <c r="P25" s="14"/>
    </row>
    <row r="26" spans="1:16" s="56" customFormat="1" ht="27.75" customHeight="1" x14ac:dyDescent="0.2">
      <c r="A26" s="19">
        <v>21</v>
      </c>
      <c r="B26" s="82"/>
      <c r="C26" s="39"/>
      <c r="D26" s="39"/>
      <c r="E26" s="60"/>
      <c r="F26" s="66" t="str">
        <f t="shared" si="0"/>
        <v/>
      </c>
      <c r="G26" s="217"/>
      <c r="H26" s="19">
        <v>21</v>
      </c>
      <c r="I26" s="82"/>
      <c r="J26" s="39"/>
      <c r="K26" s="39"/>
      <c r="L26" s="39"/>
      <c r="M26" s="60"/>
      <c r="N26" s="68" t="str">
        <f t="shared" si="1"/>
        <v/>
      </c>
      <c r="O26" s="14"/>
      <c r="P26" s="14"/>
    </row>
    <row r="27" spans="1:16" s="56" customFormat="1" ht="27.75" customHeight="1" x14ac:dyDescent="0.2">
      <c r="A27" s="19">
        <v>22</v>
      </c>
      <c r="B27" s="82"/>
      <c r="C27" s="39"/>
      <c r="D27" s="39"/>
      <c r="E27" s="60"/>
      <c r="F27" s="66" t="str">
        <f t="shared" si="0"/>
        <v/>
      </c>
      <c r="G27" s="217"/>
      <c r="H27" s="19">
        <v>22</v>
      </c>
      <c r="I27" s="82"/>
      <c r="J27" s="39"/>
      <c r="K27" s="39"/>
      <c r="L27" s="39"/>
      <c r="M27" s="60"/>
      <c r="N27" s="68" t="str">
        <f t="shared" si="1"/>
        <v/>
      </c>
      <c r="O27" s="14"/>
      <c r="P27" s="14"/>
    </row>
    <row r="28" spans="1:16" s="56" customFormat="1" ht="27.75" customHeight="1" x14ac:dyDescent="0.2">
      <c r="A28" s="19">
        <v>23</v>
      </c>
      <c r="B28" s="82"/>
      <c r="C28" s="39"/>
      <c r="D28" s="39"/>
      <c r="E28" s="60"/>
      <c r="F28" s="66" t="str">
        <f t="shared" si="0"/>
        <v/>
      </c>
      <c r="G28" s="217"/>
      <c r="H28" s="19">
        <v>23</v>
      </c>
      <c r="I28" s="82"/>
      <c r="J28" s="39"/>
      <c r="K28" s="39"/>
      <c r="L28" s="39"/>
      <c r="M28" s="60"/>
      <c r="N28" s="68" t="str">
        <f t="shared" si="1"/>
        <v/>
      </c>
      <c r="O28" s="14"/>
      <c r="P28" s="14"/>
    </row>
    <row r="29" spans="1:16" s="56" customFormat="1" ht="27.75" customHeight="1" x14ac:dyDescent="0.2">
      <c r="A29" s="19">
        <v>24</v>
      </c>
      <c r="B29" s="82"/>
      <c r="C29" s="39"/>
      <c r="D29" s="39"/>
      <c r="E29" s="60"/>
      <c r="F29" s="66" t="str">
        <f t="shared" si="0"/>
        <v/>
      </c>
      <c r="G29" s="217"/>
      <c r="H29" s="19">
        <v>24</v>
      </c>
      <c r="I29" s="82"/>
      <c r="J29" s="39"/>
      <c r="K29" s="39"/>
      <c r="L29" s="39"/>
      <c r="M29" s="60"/>
      <c r="N29" s="68" t="str">
        <f t="shared" si="1"/>
        <v/>
      </c>
      <c r="O29" s="14"/>
      <c r="P29" s="14"/>
    </row>
    <row r="30" spans="1:16" s="62" customFormat="1" ht="27.75" customHeight="1" x14ac:dyDescent="0.2">
      <c r="A30" s="19">
        <v>25</v>
      </c>
      <c r="B30" s="82"/>
      <c r="C30" s="39"/>
      <c r="D30" s="39"/>
      <c r="E30" s="60"/>
      <c r="F30" s="66" t="str">
        <f t="shared" si="0"/>
        <v/>
      </c>
      <c r="G30" s="217"/>
      <c r="H30" s="19">
        <v>25</v>
      </c>
      <c r="I30" s="82"/>
      <c r="J30" s="39"/>
      <c r="K30" s="39"/>
      <c r="L30" s="39"/>
      <c r="M30" s="60"/>
      <c r="N30" s="68" t="str">
        <f t="shared" si="1"/>
        <v/>
      </c>
      <c r="O30" s="61"/>
      <c r="P30" s="61"/>
    </row>
    <row r="31" spans="1:16" s="56" customFormat="1" ht="30" customHeight="1" thickBot="1" x14ac:dyDescent="0.25">
      <c r="A31" s="199" t="s">
        <v>106</v>
      </c>
      <c r="B31" s="200"/>
      <c r="C31" s="200"/>
      <c r="D31" s="200"/>
      <c r="E31" s="200"/>
      <c r="F31" s="36" t="str">
        <f>IF(SUM(F6:F30)=0, " ", SUM(F6:F30))</f>
        <v xml:space="preserve"> </v>
      </c>
      <c r="G31" s="218"/>
      <c r="H31" s="222" t="s">
        <v>107</v>
      </c>
      <c r="I31" s="223"/>
      <c r="J31" s="223"/>
      <c r="K31" s="223"/>
      <c r="L31" s="223"/>
      <c r="M31" s="224"/>
      <c r="N31" s="36" t="str">
        <f>IF(SUM(N6:N30)=0, " ", SUM(N6:N30))</f>
        <v xml:space="preserve"> </v>
      </c>
      <c r="O31" s="14"/>
      <c r="P31" s="14"/>
    </row>
    <row r="32" spans="1:16" s="56" customFormat="1" ht="13.5" customHeight="1" x14ac:dyDescent="0.2">
      <c r="A32" s="37"/>
      <c r="B32" s="84"/>
      <c r="C32" s="37"/>
      <c r="D32" s="37"/>
      <c r="E32" s="37"/>
      <c r="F32" s="63"/>
      <c r="G32" s="23"/>
      <c r="H32" s="64"/>
      <c r="I32" s="84"/>
      <c r="J32" s="37"/>
      <c r="K32" s="37"/>
      <c r="L32" s="37"/>
      <c r="M32" s="37"/>
      <c r="N32" s="63"/>
      <c r="O32" s="14"/>
      <c r="P32" s="14"/>
    </row>
    <row r="33" spans="1:16" s="56" customFormat="1" ht="17.25" customHeight="1" x14ac:dyDescent="0.2">
      <c r="A33" s="204"/>
      <c r="B33" s="204"/>
      <c r="C33" s="204"/>
      <c r="D33" s="204"/>
      <c r="E33" s="204"/>
      <c r="F33" s="204"/>
      <c r="G33" s="204"/>
      <c r="H33" s="204"/>
      <c r="I33" s="204"/>
      <c r="J33" s="204"/>
      <c r="K33" s="204"/>
      <c r="L33" s="204"/>
      <c r="M33" s="204"/>
      <c r="N33" s="204"/>
      <c r="O33" s="14"/>
      <c r="P33" s="14"/>
    </row>
    <row r="34" spans="1:16" ht="15.75" thickBot="1" x14ac:dyDescent="0.3">
      <c r="N34" s="14" t="s">
        <v>63</v>
      </c>
      <c r="O34" s="42"/>
      <c r="P34" s="42"/>
    </row>
    <row r="35" spans="1:16" s="56" customFormat="1" ht="33.75" customHeight="1" x14ac:dyDescent="0.2">
      <c r="A35" s="205" t="s">
        <v>54</v>
      </c>
      <c r="B35" s="206"/>
      <c r="C35" s="206"/>
      <c r="D35" s="206"/>
      <c r="E35" s="206"/>
      <c r="F35" s="206"/>
      <c r="G35" s="206"/>
      <c r="H35" s="206"/>
      <c r="I35" s="206"/>
      <c r="J35" s="206"/>
      <c r="K35" s="206"/>
      <c r="L35" s="206"/>
      <c r="M35" s="206"/>
      <c r="N35" s="207"/>
      <c r="O35" s="14"/>
      <c r="P35" s="14"/>
    </row>
    <row r="36" spans="1:16" s="56" customFormat="1" ht="19.5" customHeight="1" x14ac:dyDescent="0.2">
      <c r="A36" s="208" t="s">
        <v>83</v>
      </c>
      <c r="B36" s="209"/>
      <c r="C36" s="209"/>
      <c r="D36" s="209"/>
      <c r="E36" s="209"/>
      <c r="F36" s="209"/>
      <c r="G36" s="209"/>
      <c r="H36" s="209"/>
      <c r="I36" s="209"/>
      <c r="J36" s="209"/>
      <c r="K36" s="209"/>
      <c r="L36" s="209"/>
      <c r="M36" s="209"/>
      <c r="N36" s="210"/>
      <c r="O36" s="14"/>
      <c r="P36" s="14"/>
    </row>
    <row r="37" spans="1:16" s="56" customFormat="1" ht="29.25" customHeight="1" x14ac:dyDescent="0.2">
      <c r="A37" s="211" t="s">
        <v>1</v>
      </c>
      <c r="B37" s="213" t="s">
        <v>28</v>
      </c>
      <c r="C37" s="214"/>
      <c r="D37" s="214"/>
      <c r="E37" s="214"/>
      <c r="F37" s="215"/>
      <c r="G37" s="216"/>
      <c r="H37" s="219" t="s">
        <v>1</v>
      </c>
      <c r="I37" s="213" t="s">
        <v>55</v>
      </c>
      <c r="J37" s="214"/>
      <c r="K37" s="214"/>
      <c r="L37" s="214"/>
      <c r="M37" s="214"/>
      <c r="N37" s="221"/>
      <c r="O37" s="14"/>
      <c r="P37" s="14"/>
    </row>
    <row r="38" spans="1:16" s="56" customFormat="1" ht="29.25" customHeight="1" x14ac:dyDescent="0.2">
      <c r="A38" s="212"/>
      <c r="B38" s="57" t="s">
        <v>56</v>
      </c>
      <c r="C38" s="58" t="s">
        <v>57</v>
      </c>
      <c r="D38" s="58" t="s">
        <v>5</v>
      </c>
      <c r="E38" s="38" t="s">
        <v>58</v>
      </c>
      <c r="F38" s="65" t="s">
        <v>59</v>
      </c>
      <c r="G38" s="217"/>
      <c r="H38" s="220"/>
      <c r="I38" s="57" t="s">
        <v>56</v>
      </c>
      <c r="J38" s="58" t="s">
        <v>57</v>
      </c>
      <c r="K38" s="58" t="s">
        <v>5</v>
      </c>
      <c r="L38" s="38" t="s">
        <v>60</v>
      </c>
      <c r="M38" s="58" t="s">
        <v>61</v>
      </c>
      <c r="N38" s="67" t="s">
        <v>62</v>
      </c>
      <c r="O38" s="14"/>
      <c r="P38" s="14"/>
    </row>
    <row r="39" spans="1:16" s="56" customFormat="1" ht="27.75" customHeight="1" x14ac:dyDescent="0.2">
      <c r="A39" s="19">
        <v>26</v>
      </c>
      <c r="B39" s="82"/>
      <c r="C39" s="39"/>
      <c r="D39" s="39"/>
      <c r="E39" s="59"/>
      <c r="F39" s="66" t="str">
        <f>IF(C39*E39 = 0, "", C39*E39)</f>
        <v/>
      </c>
      <c r="G39" s="217"/>
      <c r="H39" s="19">
        <v>26</v>
      </c>
      <c r="I39" s="82"/>
      <c r="J39" s="39"/>
      <c r="K39" s="39"/>
      <c r="L39" s="39"/>
      <c r="M39" s="59"/>
      <c r="N39" s="68" t="str">
        <f t="shared" ref="N39:N63" si="2">IF(J39*L39*M39 = 0, "", J39*L39*M39)</f>
        <v/>
      </c>
      <c r="O39" s="14"/>
      <c r="P39" s="14"/>
    </row>
    <row r="40" spans="1:16" s="56" customFormat="1" ht="27.75" customHeight="1" x14ac:dyDescent="0.2">
      <c r="A40" s="19">
        <v>27</v>
      </c>
      <c r="B40" s="82"/>
      <c r="C40" s="39"/>
      <c r="D40" s="39"/>
      <c r="E40" s="59"/>
      <c r="F40" s="66" t="str">
        <f t="shared" ref="F40:F63" si="3">IF(C40*E40 = 0, "", C40*E40)</f>
        <v/>
      </c>
      <c r="G40" s="217"/>
      <c r="H40" s="19">
        <v>27</v>
      </c>
      <c r="I40" s="82"/>
      <c r="J40" s="39"/>
      <c r="K40" s="39"/>
      <c r="L40" s="39"/>
      <c r="M40" s="59"/>
      <c r="N40" s="68" t="str">
        <f t="shared" si="2"/>
        <v/>
      </c>
      <c r="O40" s="14"/>
      <c r="P40" s="14"/>
    </row>
    <row r="41" spans="1:16" s="56" customFormat="1" ht="27.75" customHeight="1" x14ac:dyDescent="0.2">
      <c r="A41" s="19">
        <v>28</v>
      </c>
      <c r="B41" s="82"/>
      <c r="C41" s="39"/>
      <c r="D41" s="39"/>
      <c r="E41" s="59"/>
      <c r="F41" s="66" t="str">
        <f t="shared" si="3"/>
        <v/>
      </c>
      <c r="G41" s="217"/>
      <c r="H41" s="19">
        <v>28</v>
      </c>
      <c r="I41" s="82"/>
      <c r="J41" s="39"/>
      <c r="K41" s="39"/>
      <c r="L41" s="39"/>
      <c r="M41" s="59"/>
      <c r="N41" s="68" t="str">
        <f t="shared" si="2"/>
        <v/>
      </c>
      <c r="O41" s="14"/>
      <c r="P41" s="14"/>
    </row>
    <row r="42" spans="1:16" s="56" customFormat="1" ht="27.75" customHeight="1" x14ac:dyDescent="0.2">
      <c r="A42" s="19">
        <v>29</v>
      </c>
      <c r="B42" s="82"/>
      <c r="C42" s="39"/>
      <c r="D42" s="39"/>
      <c r="E42" s="60"/>
      <c r="F42" s="66" t="str">
        <f t="shared" si="3"/>
        <v/>
      </c>
      <c r="G42" s="217"/>
      <c r="H42" s="19">
        <v>29</v>
      </c>
      <c r="I42" s="82"/>
      <c r="J42" s="39"/>
      <c r="K42" s="39"/>
      <c r="L42" s="39"/>
      <c r="M42" s="60"/>
      <c r="N42" s="68" t="str">
        <f t="shared" si="2"/>
        <v/>
      </c>
      <c r="O42" s="14"/>
      <c r="P42" s="14"/>
    </row>
    <row r="43" spans="1:16" s="56" customFormat="1" ht="27.75" customHeight="1" x14ac:dyDescent="0.2">
      <c r="A43" s="19">
        <v>30</v>
      </c>
      <c r="B43" s="82"/>
      <c r="C43" s="39"/>
      <c r="D43" s="39"/>
      <c r="E43" s="60"/>
      <c r="F43" s="66" t="str">
        <f t="shared" si="3"/>
        <v/>
      </c>
      <c r="G43" s="217"/>
      <c r="H43" s="19">
        <v>30</v>
      </c>
      <c r="I43" s="82"/>
      <c r="J43" s="39"/>
      <c r="K43" s="39"/>
      <c r="L43" s="39"/>
      <c r="M43" s="59"/>
      <c r="N43" s="68" t="str">
        <f t="shared" si="2"/>
        <v/>
      </c>
      <c r="O43" s="14"/>
      <c r="P43" s="14"/>
    </row>
    <row r="44" spans="1:16" s="56" customFormat="1" ht="27.75" customHeight="1" x14ac:dyDescent="0.2">
      <c r="A44" s="19">
        <v>31</v>
      </c>
      <c r="B44" s="82"/>
      <c r="C44" s="39"/>
      <c r="D44" s="39"/>
      <c r="E44" s="59"/>
      <c r="F44" s="66" t="str">
        <f t="shared" si="3"/>
        <v/>
      </c>
      <c r="G44" s="217"/>
      <c r="H44" s="19">
        <v>31</v>
      </c>
      <c r="I44" s="82"/>
      <c r="J44" s="39"/>
      <c r="K44" s="39"/>
      <c r="L44" s="39"/>
      <c r="M44" s="60"/>
      <c r="N44" s="68" t="str">
        <f t="shared" si="2"/>
        <v/>
      </c>
      <c r="O44" s="14"/>
      <c r="P44" s="14"/>
    </row>
    <row r="45" spans="1:16" s="56" customFormat="1" ht="27.75" customHeight="1" x14ac:dyDescent="0.2">
      <c r="A45" s="19">
        <v>32</v>
      </c>
      <c r="B45" s="82"/>
      <c r="C45" s="39"/>
      <c r="D45" s="39"/>
      <c r="E45" s="60"/>
      <c r="F45" s="66" t="str">
        <f t="shared" si="3"/>
        <v/>
      </c>
      <c r="G45" s="217"/>
      <c r="H45" s="19">
        <v>32</v>
      </c>
      <c r="I45" s="82"/>
      <c r="J45" s="39"/>
      <c r="K45" s="39"/>
      <c r="L45" s="39"/>
      <c r="M45" s="60"/>
      <c r="N45" s="68" t="str">
        <f t="shared" si="2"/>
        <v/>
      </c>
      <c r="O45" s="14"/>
      <c r="P45" s="14"/>
    </row>
    <row r="46" spans="1:16" s="56" customFormat="1" ht="27.75" customHeight="1" x14ac:dyDescent="0.2">
      <c r="A46" s="19">
        <v>33</v>
      </c>
      <c r="B46" s="82"/>
      <c r="C46" s="39"/>
      <c r="D46" s="39"/>
      <c r="E46" s="60"/>
      <c r="F46" s="66" t="str">
        <f t="shared" si="3"/>
        <v/>
      </c>
      <c r="G46" s="217"/>
      <c r="H46" s="19">
        <v>33</v>
      </c>
      <c r="I46" s="82"/>
      <c r="J46" s="39"/>
      <c r="K46" s="39"/>
      <c r="L46" s="39"/>
      <c r="M46" s="60"/>
      <c r="N46" s="68" t="str">
        <f t="shared" si="2"/>
        <v/>
      </c>
      <c r="O46" s="14"/>
      <c r="P46" s="14"/>
    </row>
    <row r="47" spans="1:16" s="56" customFormat="1" ht="27.75" customHeight="1" x14ac:dyDescent="0.2">
      <c r="A47" s="19">
        <v>34</v>
      </c>
      <c r="B47" s="82"/>
      <c r="C47" s="39"/>
      <c r="D47" s="39"/>
      <c r="E47" s="60"/>
      <c r="F47" s="66" t="str">
        <f t="shared" si="3"/>
        <v/>
      </c>
      <c r="G47" s="217"/>
      <c r="H47" s="19">
        <v>34</v>
      </c>
      <c r="I47" s="82"/>
      <c r="J47" s="39"/>
      <c r="K47" s="39"/>
      <c r="L47" s="39"/>
      <c r="M47" s="60"/>
      <c r="N47" s="68" t="str">
        <f t="shared" si="2"/>
        <v/>
      </c>
      <c r="O47" s="14"/>
      <c r="P47" s="14"/>
    </row>
    <row r="48" spans="1:16" s="56" customFormat="1" ht="27.75" customHeight="1" x14ac:dyDescent="0.2">
      <c r="A48" s="19">
        <v>35</v>
      </c>
      <c r="B48" s="82"/>
      <c r="C48" s="39"/>
      <c r="D48" s="39"/>
      <c r="E48" s="60"/>
      <c r="F48" s="66" t="str">
        <f t="shared" si="3"/>
        <v/>
      </c>
      <c r="G48" s="217"/>
      <c r="H48" s="19">
        <v>35</v>
      </c>
      <c r="I48" s="82"/>
      <c r="J48" s="39"/>
      <c r="K48" s="39"/>
      <c r="L48" s="39"/>
      <c r="M48" s="60"/>
      <c r="N48" s="68" t="str">
        <f t="shared" si="2"/>
        <v/>
      </c>
      <c r="O48" s="14"/>
      <c r="P48" s="14"/>
    </row>
    <row r="49" spans="1:16" s="56" customFormat="1" ht="27.75" customHeight="1" x14ac:dyDescent="0.2">
      <c r="A49" s="19">
        <v>36</v>
      </c>
      <c r="B49" s="82"/>
      <c r="C49" s="39"/>
      <c r="D49" s="39"/>
      <c r="E49" s="60"/>
      <c r="F49" s="66" t="str">
        <f t="shared" si="3"/>
        <v/>
      </c>
      <c r="G49" s="217"/>
      <c r="H49" s="19">
        <v>36</v>
      </c>
      <c r="I49" s="82"/>
      <c r="J49" s="39"/>
      <c r="K49" s="39"/>
      <c r="L49" s="39"/>
      <c r="M49" s="60"/>
      <c r="N49" s="68" t="str">
        <f t="shared" si="2"/>
        <v/>
      </c>
      <c r="O49" s="14"/>
      <c r="P49" s="14"/>
    </row>
    <row r="50" spans="1:16" s="56" customFormat="1" ht="27.75" customHeight="1" x14ac:dyDescent="0.2">
      <c r="A50" s="19">
        <v>37</v>
      </c>
      <c r="B50" s="82"/>
      <c r="C50" s="39"/>
      <c r="D50" s="39"/>
      <c r="E50" s="60"/>
      <c r="F50" s="66" t="str">
        <f t="shared" si="3"/>
        <v/>
      </c>
      <c r="G50" s="217"/>
      <c r="H50" s="19">
        <v>37</v>
      </c>
      <c r="I50" s="82"/>
      <c r="J50" s="39"/>
      <c r="K50" s="39"/>
      <c r="L50" s="39"/>
      <c r="M50" s="60"/>
      <c r="N50" s="68" t="str">
        <f t="shared" si="2"/>
        <v/>
      </c>
      <c r="O50" s="14"/>
      <c r="P50" s="14"/>
    </row>
    <row r="51" spans="1:16" s="56" customFormat="1" ht="27.75" customHeight="1" x14ac:dyDescent="0.2">
      <c r="A51" s="19">
        <v>38</v>
      </c>
      <c r="B51" s="82"/>
      <c r="C51" s="39"/>
      <c r="D51" s="39"/>
      <c r="E51" s="60"/>
      <c r="F51" s="66" t="str">
        <f t="shared" si="3"/>
        <v/>
      </c>
      <c r="G51" s="217"/>
      <c r="H51" s="19">
        <v>38</v>
      </c>
      <c r="I51" s="82"/>
      <c r="J51" s="39"/>
      <c r="K51" s="39"/>
      <c r="L51" s="39"/>
      <c r="M51" s="60"/>
      <c r="N51" s="68" t="str">
        <f t="shared" si="2"/>
        <v/>
      </c>
      <c r="O51" s="14"/>
      <c r="P51" s="14"/>
    </row>
    <row r="52" spans="1:16" s="56" customFormat="1" ht="27.75" customHeight="1" x14ac:dyDescent="0.2">
      <c r="A52" s="19">
        <v>39</v>
      </c>
      <c r="B52" s="82"/>
      <c r="C52" s="39"/>
      <c r="D52" s="39"/>
      <c r="E52" s="60"/>
      <c r="F52" s="66" t="str">
        <f t="shared" si="3"/>
        <v/>
      </c>
      <c r="G52" s="217"/>
      <c r="H52" s="19">
        <v>39</v>
      </c>
      <c r="I52" s="82"/>
      <c r="J52" s="39"/>
      <c r="K52" s="39"/>
      <c r="L52" s="39"/>
      <c r="M52" s="60"/>
      <c r="N52" s="68" t="str">
        <f t="shared" si="2"/>
        <v/>
      </c>
      <c r="O52" s="14"/>
      <c r="P52" s="14"/>
    </row>
    <row r="53" spans="1:16" s="56" customFormat="1" ht="27.75" customHeight="1" x14ac:dyDescent="0.2">
      <c r="A53" s="19">
        <v>40</v>
      </c>
      <c r="B53" s="82"/>
      <c r="C53" s="39"/>
      <c r="D53" s="39"/>
      <c r="E53" s="60"/>
      <c r="F53" s="66" t="str">
        <f t="shared" si="3"/>
        <v/>
      </c>
      <c r="G53" s="217"/>
      <c r="H53" s="19">
        <v>40</v>
      </c>
      <c r="I53" s="82"/>
      <c r="J53" s="39"/>
      <c r="K53" s="39"/>
      <c r="L53" s="39"/>
      <c r="M53" s="60"/>
      <c r="N53" s="68" t="str">
        <f t="shared" si="2"/>
        <v/>
      </c>
      <c r="O53" s="14"/>
      <c r="P53" s="14"/>
    </row>
    <row r="54" spans="1:16" s="56" customFormat="1" ht="27.75" customHeight="1" x14ac:dyDescent="0.2">
      <c r="A54" s="19">
        <v>41</v>
      </c>
      <c r="B54" s="82"/>
      <c r="C54" s="39"/>
      <c r="D54" s="39"/>
      <c r="E54" s="60"/>
      <c r="F54" s="66" t="str">
        <f t="shared" si="3"/>
        <v/>
      </c>
      <c r="G54" s="217"/>
      <c r="H54" s="19">
        <v>41</v>
      </c>
      <c r="I54" s="82"/>
      <c r="J54" s="39"/>
      <c r="K54" s="39"/>
      <c r="L54" s="39"/>
      <c r="M54" s="60"/>
      <c r="N54" s="68" t="str">
        <f t="shared" si="2"/>
        <v/>
      </c>
      <c r="O54" s="14"/>
      <c r="P54" s="14"/>
    </row>
    <row r="55" spans="1:16" s="56" customFormat="1" ht="27.75" customHeight="1" x14ac:dyDescent="0.2">
      <c r="A55" s="19">
        <v>42</v>
      </c>
      <c r="B55" s="82"/>
      <c r="C55" s="39"/>
      <c r="D55" s="39"/>
      <c r="E55" s="60"/>
      <c r="F55" s="66" t="str">
        <f t="shared" si="3"/>
        <v/>
      </c>
      <c r="G55" s="217"/>
      <c r="H55" s="19">
        <v>42</v>
      </c>
      <c r="I55" s="82"/>
      <c r="J55" s="39"/>
      <c r="K55" s="39"/>
      <c r="L55" s="39"/>
      <c r="M55" s="60"/>
      <c r="N55" s="68" t="str">
        <f t="shared" si="2"/>
        <v/>
      </c>
      <c r="O55" s="14"/>
      <c r="P55" s="14"/>
    </row>
    <row r="56" spans="1:16" s="56" customFormat="1" ht="27.75" customHeight="1" x14ac:dyDescent="0.2">
      <c r="A56" s="19">
        <v>43</v>
      </c>
      <c r="B56" s="82"/>
      <c r="C56" s="39"/>
      <c r="D56" s="39"/>
      <c r="E56" s="60"/>
      <c r="F56" s="66" t="str">
        <f t="shared" si="3"/>
        <v/>
      </c>
      <c r="G56" s="217"/>
      <c r="H56" s="19">
        <v>43</v>
      </c>
      <c r="I56" s="82"/>
      <c r="J56" s="39"/>
      <c r="K56" s="39"/>
      <c r="L56" s="39"/>
      <c r="M56" s="60"/>
      <c r="N56" s="68" t="str">
        <f t="shared" si="2"/>
        <v/>
      </c>
      <c r="O56" s="14"/>
      <c r="P56" s="14"/>
    </row>
    <row r="57" spans="1:16" s="56" customFormat="1" ht="27.75" customHeight="1" x14ac:dyDescent="0.2">
      <c r="A57" s="19">
        <v>44</v>
      </c>
      <c r="B57" s="82"/>
      <c r="C57" s="39"/>
      <c r="D57" s="39"/>
      <c r="E57" s="60"/>
      <c r="F57" s="66" t="str">
        <f t="shared" si="3"/>
        <v/>
      </c>
      <c r="G57" s="217"/>
      <c r="H57" s="19">
        <v>44</v>
      </c>
      <c r="I57" s="82"/>
      <c r="J57" s="39"/>
      <c r="K57" s="39"/>
      <c r="L57" s="39"/>
      <c r="M57" s="60"/>
      <c r="N57" s="68" t="str">
        <f t="shared" si="2"/>
        <v/>
      </c>
      <c r="O57" s="14"/>
      <c r="P57" s="14"/>
    </row>
    <row r="58" spans="1:16" s="56" customFormat="1" ht="27.75" customHeight="1" x14ac:dyDescent="0.2">
      <c r="A58" s="19">
        <v>45</v>
      </c>
      <c r="B58" s="82"/>
      <c r="C58" s="39"/>
      <c r="D58" s="39"/>
      <c r="E58" s="60"/>
      <c r="F58" s="66" t="str">
        <f t="shared" si="3"/>
        <v/>
      </c>
      <c r="G58" s="217"/>
      <c r="H58" s="19">
        <v>45</v>
      </c>
      <c r="I58" s="82"/>
      <c r="J58" s="39"/>
      <c r="K58" s="39"/>
      <c r="L58" s="39"/>
      <c r="M58" s="60"/>
      <c r="N58" s="68" t="str">
        <f t="shared" si="2"/>
        <v/>
      </c>
      <c r="O58" s="14"/>
      <c r="P58" s="14"/>
    </row>
    <row r="59" spans="1:16" s="56" customFormat="1" ht="27.75" customHeight="1" x14ac:dyDescent="0.2">
      <c r="A59" s="19">
        <v>46</v>
      </c>
      <c r="B59" s="82"/>
      <c r="C59" s="39"/>
      <c r="D59" s="39"/>
      <c r="E59" s="60"/>
      <c r="F59" s="66" t="str">
        <f t="shared" si="3"/>
        <v/>
      </c>
      <c r="G59" s="217"/>
      <c r="H59" s="19">
        <v>46</v>
      </c>
      <c r="I59" s="82"/>
      <c r="J59" s="39"/>
      <c r="K59" s="39"/>
      <c r="L59" s="39"/>
      <c r="M59" s="60"/>
      <c r="N59" s="68" t="str">
        <f t="shared" si="2"/>
        <v/>
      </c>
      <c r="O59" s="14"/>
      <c r="P59" s="14"/>
    </row>
    <row r="60" spans="1:16" s="56" customFormat="1" ht="27.75" customHeight="1" x14ac:dyDescent="0.2">
      <c r="A60" s="19">
        <v>47</v>
      </c>
      <c r="B60" s="82"/>
      <c r="C60" s="39"/>
      <c r="D60" s="39"/>
      <c r="E60" s="60"/>
      <c r="F60" s="66" t="str">
        <f t="shared" si="3"/>
        <v/>
      </c>
      <c r="G60" s="217"/>
      <c r="H60" s="19">
        <v>47</v>
      </c>
      <c r="I60" s="82"/>
      <c r="J60" s="39"/>
      <c r="K60" s="39"/>
      <c r="L60" s="39"/>
      <c r="M60" s="60"/>
      <c r="N60" s="68" t="str">
        <f t="shared" si="2"/>
        <v/>
      </c>
      <c r="O60" s="14"/>
      <c r="P60" s="14"/>
    </row>
    <row r="61" spans="1:16" s="56" customFormat="1" ht="27.75" customHeight="1" x14ac:dyDescent="0.2">
      <c r="A61" s="19">
        <v>48</v>
      </c>
      <c r="B61" s="82"/>
      <c r="C61" s="39"/>
      <c r="D61" s="39"/>
      <c r="E61" s="59"/>
      <c r="F61" s="66" t="str">
        <f t="shared" si="3"/>
        <v/>
      </c>
      <c r="G61" s="217"/>
      <c r="H61" s="19">
        <v>48</v>
      </c>
      <c r="I61" s="82"/>
      <c r="J61" s="39"/>
      <c r="K61" s="39"/>
      <c r="L61" s="39"/>
      <c r="M61" s="60"/>
      <c r="N61" s="68" t="str">
        <f t="shared" si="2"/>
        <v/>
      </c>
      <c r="O61" s="14"/>
      <c r="P61" s="14"/>
    </row>
    <row r="62" spans="1:16" s="56" customFormat="1" ht="27.75" customHeight="1" x14ac:dyDescent="0.2">
      <c r="A62" s="19">
        <v>49</v>
      </c>
      <c r="B62" s="82"/>
      <c r="C62" s="39"/>
      <c r="D62" s="39"/>
      <c r="E62" s="60"/>
      <c r="F62" s="66" t="str">
        <f t="shared" si="3"/>
        <v/>
      </c>
      <c r="G62" s="217"/>
      <c r="H62" s="19">
        <v>49</v>
      </c>
      <c r="I62" s="82"/>
      <c r="J62" s="39"/>
      <c r="K62" s="39"/>
      <c r="L62" s="39"/>
      <c r="M62" s="60"/>
      <c r="N62" s="68" t="str">
        <f t="shared" si="2"/>
        <v/>
      </c>
      <c r="O62" s="14"/>
      <c r="P62" s="14"/>
    </row>
    <row r="63" spans="1:16" s="62" customFormat="1" ht="27.75" customHeight="1" x14ac:dyDescent="0.2">
      <c r="A63" s="19">
        <v>50</v>
      </c>
      <c r="B63" s="82"/>
      <c r="C63" s="39"/>
      <c r="D63" s="39"/>
      <c r="E63" s="60"/>
      <c r="F63" s="66" t="str">
        <f t="shared" si="3"/>
        <v/>
      </c>
      <c r="G63" s="217"/>
      <c r="H63" s="19">
        <v>50</v>
      </c>
      <c r="I63" s="82"/>
      <c r="J63" s="39"/>
      <c r="K63" s="39"/>
      <c r="L63" s="39"/>
      <c r="M63" s="60"/>
      <c r="N63" s="68" t="str">
        <f t="shared" si="2"/>
        <v/>
      </c>
      <c r="O63" s="61"/>
      <c r="P63" s="61"/>
    </row>
    <row r="64" spans="1:16" s="56" customFormat="1" ht="30" customHeight="1" thickBot="1" x14ac:dyDescent="0.25">
      <c r="A64" s="199" t="s">
        <v>106</v>
      </c>
      <c r="B64" s="200"/>
      <c r="C64" s="200"/>
      <c r="D64" s="200"/>
      <c r="E64" s="200"/>
      <c r="F64" s="36" t="str">
        <f>IF(SUM(F39:F63)=0, " ", SUM(F39:F63))</f>
        <v xml:space="preserve"> </v>
      </c>
      <c r="G64" s="218"/>
      <c r="H64" s="222" t="s">
        <v>107</v>
      </c>
      <c r="I64" s="223"/>
      <c r="J64" s="223"/>
      <c r="K64" s="223"/>
      <c r="L64" s="223"/>
      <c r="M64" s="224"/>
      <c r="N64" s="36" t="str">
        <f>IF(SUM(N39:N63)=0, " ", SUM(N39:N63))</f>
        <v xml:space="preserve"> </v>
      </c>
      <c r="O64" s="14"/>
      <c r="P64" s="14"/>
    </row>
    <row r="65" spans="1:16" s="56" customFormat="1" ht="13.5" customHeight="1" x14ac:dyDescent="0.2">
      <c r="A65" s="37"/>
      <c r="B65" s="84"/>
      <c r="C65" s="37"/>
      <c r="D65" s="37"/>
      <c r="E65" s="37"/>
      <c r="F65" s="63"/>
      <c r="G65" s="23"/>
      <c r="H65" s="64"/>
      <c r="I65" s="84"/>
      <c r="J65" s="37"/>
      <c r="K65" s="37"/>
      <c r="L65" s="37"/>
      <c r="M65" s="37"/>
      <c r="N65" s="63"/>
      <c r="O65" s="14"/>
      <c r="P65" s="14"/>
    </row>
    <row r="66" spans="1:16" s="56" customFormat="1" ht="17.25" customHeight="1" x14ac:dyDescent="0.2">
      <c r="A66" s="204"/>
      <c r="B66" s="204"/>
      <c r="C66" s="204"/>
      <c r="D66" s="204"/>
      <c r="E66" s="204"/>
      <c r="F66" s="204"/>
      <c r="G66" s="204"/>
      <c r="H66" s="204"/>
      <c r="I66" s="204"/>
      <c r="J66" s="204"/>
      <c r="K66" s="204"/>
      <c r="L66" s="204"/>
      <c r="M66" s="204"/>
      <c r="N66" s="204"/>
      <c r="O66" s="14"/>
      <c r="P66" s="14"/>
    </row>
    <row r="67" spans="1:16" ht="15.75" thickBot="1" x14ac:dyDescent="0.3">
      <c r="N67" s="14" t="s">
        <v>64</v>
      </c>
      <c r="O67" s="42"/>
      <c r="P67" s="42"/>
    </row>
    <row r="68" spans="1:16" s="56" customFormat="1" ht="33.75" customHeight="1" x14ac:dyDescent="0.2">
      <c r="A68" s="205" t="s">
        <v>54</v>
      </c>
      <c r="B68" s="206"/>
      <c r="C68" s="206"/>
      <c r="D68" s="206"/>
      <c r="E68" s="206"/>
      <c r="F68" s="206"/>
      <c r="G68" s="206"/>
      <c r="H68" s="206"/>
      <c r="I68" s="206"/>
      <c r="J68" s="206"/>
      <c r="K68" s="206"/>
      <c r="L68" s="206"/>
      <c r="M68" s="206"/>
      <c r="N68" s="207"/>
      <c r="O68" s="14"/>
      <c r="P68" s="14"/>
    </row>
    <row r="69" spans="1:16" s="56" customFormat="1" ht="19.5" customHeight="1" x14ac:dyDescent="0.2">
      <c r="A69" s="208" t="s">
        <v>84</v>
      </c>
      <c r="B69" s="209"/>
      <c r="C69" s="209"/>
      <c r="D69" s="209"/>
      <c r="E69" s="209"/>
      <c r="F69" s="209"/>
      <c r="G69" s="209"/>
      <c r="H69" s="209"/>
      <c r="I69" s="209"/>
      <c r="J69" s="209"/>
      <c r="K69" s="209"/>
      <c r="L69" s="209"/>
      <c r="M69" s="209"/>
      <c r="N69" s="210"/>
      <c r="O69" s="14"/>
      <c r="P69" s="14"/>
    </row>
    <row r="70" spans="1:16" s="56" customFormat="1" ht="29.25" customHeight="1" x14ac:dyDescent="0.2">
      <c r="A70" s="211" t="s">
        <v>1</v>
      </c>
      <c r="B70" s="213" t="s">
        <v>28</v>
      </c>
      <c r="C70" s="214"/>
      <c r="D70" s="214"/>
      <c r="E70" s="214"/>
      <c r="F70" s="215"/>
      <c r="G70" s="216"/>
      <c r="H70" s="219" t="s">
        <v>1</v>
      </c>
      <c r="I70" s="213" t="s">
        <v>55</v>
      </c>
      <c r="J70" s="214"/>
      <c r="K70" s="214"/>
      <c r="L70" s="214"/>
      <c r="M70" s="214"/>
      <c r="N70" s="221"/>
      <c r="O70" s="14"/>
      <c r="P70" s="14"/>
    </row>
    <row r="71" spans="1:16" s="56" customFormat="1" ht="29.25" customHeight="1" x14ac:dyDescent="0.2">
      <c r="A71" s="212"/>
      <c r="B71" s="57" t="s">
        <v>56</v>
      </c>
      <c r="C71" s="58" t="s">
        <v>57</v>
      </c>
      <c r="D71" s="58" t="s">
        <v>5</v>
      </c>
      <c r="E71" s="38" t="s">
        <v>58</v>
      </c>
      <c r="F71" s="65" t="s">
        <v>59</v>
      </c>
      <c r="G71" s="217"/>
      <c r="H71" s="220"/>
      <c r="I71" s="57" t="s">
        <v>56</v>
      </c>
      <c r="J71" s="58" t="s">
        <v>57</v>
      </c>
      <c r="K71" s="58" t="s">
        <v>5</v>
      </c>
      <c r="L71" s="38" t="s">
        <v>60</v>
      </c>
      <c r="M71" s="58" t="s">
        <v>61</v>
      </c>
      <c r="N71" s="67" t="s">
        <v>62</v>
      </c>
      <c r="O71" s="14"/>
      <c r="P71" s="14"/>
    </row>
    <row r="72" spans="1:16" s="56" customFormat="1" ht="27.75" customHeight="1" x14ac:dyDescent="0.2">
      <c r="A72" s="19">
        <v>51</v>
      </c>
      <c r="B72" s="82"/>
      <c r="C72" s="39"/>
      <c r="D72" s="39"/>
      <c r="E72" s="59"/>
      <c r="F72" s="66" t="str">
        <f>IF(C72*E72 = 0, "", C72*E72)</f>
        <v/>
      </c>
      <c r="G72" s="217"/>
      <c r="H72" s="19">
        <v>51</v>
      </c>
      <c r="I72" s="82"/>
      <c r="J72" s="39"/>
      <c r="K72" s="39"/>
      <c r="L72" s="39"/>
      <c r="M72" s="59"/>
      <c r="N72" s="68" t="str">
        <f t="shared" ref="N72:N96" si="4">IF(J72*L72*M72 = 0, "", J72*L72*M72)</f>
        <v/>
      </c>
      <c r="O72" s="14"/>
      <c r="P72" s="14"/>
    </row>
    <row r="73" spans="1:16" s="56" customFormat="1" ht="27.75" customHeight="1" x14ac:dyDescent="0.2">
      <c r="A73" s="19">
        <v>52</v>
      </c>
      <c r="B73" s="82"/>
      <c r="C73" s="39"/>
      <c r="D73" s="39"/>
      <c r="E73" s="59"/>
      <c r="F73" s="66" t="str">
        <f t="shared" ref="F73:F96" si="5">IF(C73*E73 = 0, "", C73*E73)</f>
        <v/>
      </c>
      <c r="G73" s="217"/>
      <c r="H73" s="19">
        <v>52</v>
      </c>
      <c r="I73" s="82"/>
      <c r="J73" s="39"/>
      <c r="K73" s="39"/>
      <c r="L73" s="39"/>
      <c r="M73" s="59"/>
      <c r="N73" s="68" t="str">
        <f t="shared" si="4"/>
        <v/>
      </c>
      <c r="O73" s="14"/>
      <c r="P73" s="14"/>
    </row>
    <row r="74" spans="1:16" s="56" customFormat="1" ht="27.75" customHeight="1" x14ac:dyDescent="0.2">
      <c r="A74" s="19">
        <v>53</v>
      </c>
      <c r="B74" s="82"/>
      <c r="C74" s="39"/>
      <c r="D74" s="39"/>
      <c r="E74" s="59"/>
      <c r="F74" s="66" t="str">
        <f t="shared" si="5"/>
        <v/>
      </c>
      <c r="G74" s="217"/>
      <c r="H74" s="19">
        <v>53</v>
      </c>
      <c r="I74" s="82"/>
      <c r="J74" s="39"/>
      <c r="K74" s="39"/>
      <c r="L74" s="39"/>
      <c r="M74" s="59"/>
      <c r="N74" s="68" t="str">
        <f t="shared" si="4"/>
        <v/>
      </c>
      <c r="O74" s="14"/>
      <c r="P74" s="14"/>
    </row>
    <row r="75" spans="1:16" s="56" customFormat="1" ht="27.75" customHeight="1" x14ac:dyDescent="0.2">
      <c r="A75" s="19">
        <v>54</v>
      </c>
      <c r="B75" s="82"/>
      <c r="C75" s="39"/>
      <c r="D75" s="39"/>
      <c r="E75" s="60"/>
      <c r="F75" s="66" t="str">
        <f t="shared" si="5"/>
        <v/>
      </c>
      <c r="G75" s="217"/>
      <c r="H75" s="19">
        <v>54</v>
      </c>
      <c r="I75" s="82"/>
      <c r="J75" s="39"/>
      <c r="K75" s="39"/>
      <c r="L75" s="39"/>
      <c r="M75" s="60"/>
      <c r="N75" s="68" t="str">
        <f t="shared" si="4"/>
        <v/>
      </c>
      <c r="O75" s="14"/>
      <c r="P75" s="14"/>
    </row>
    <row r="76" spans="1:16" s="56" customFormat="1" ht="27.75" customHeight="1" x14ac:dyDescent="0.2">
      <c r="A76" s="19">
        <v>55</v>
      </c>
      <c r="B76" s="82"/>
      <c r="C76" s="39"/>
      <c r="D76" s="39"/>
      <c r="E76" s="60"/>
      <c r="F76" s="66" t="str">
        <f t="shared" si="5"/>
        <v/>
      </c>
      <c r="G76" s="217"/>
      <c r="H76" s="19">
        <v>55</v>
      </c>
      <c r="I76" s="82"/>
      <c r="J76" s="39"/>
      <c r="K76" s="39"/>
      <c r="L76" s="39"/>
      <c r="M76" s="60"/>
      <c r="N76" s="68" t="str">
        <f t="shared" si="4"/>
        <v/>
      </c>
      <c r="O76" s="14"/>
      <c r="P76" s="14"/>
    </row>
    <row r="77" spans="1:16" s="56" customFormat="1" ht="27.75" customHeight="1" x14ac:dyDescent="0.2">
      <c r="A77" s="19">
        <v>56</v>
      </c>
      <c r="B77" s="82"/>
      <c r="C77" s="39"/>
      <c r="D77" s="39"/>
      <c r="E77" s="60"/>
      <c r="F77" s="66" t="str">
        <f t="shared" si="5"/>
        <v/>
      </c>
      <c r="G77" s="217"/>
      <c r="H77" s="19">
        <v>56</v>
      </c>
      <c r="I77" s="82"/>
      <c r="J77" s="39"/>
      <c r="K77" s="39"/>
      <c r="L77" s="39"/>
      <c r="M77" s="60"/>
      <c r="N77" s="68" t="str">
        <f t="shared" si="4"/>
        <v/>
      </c>
      <c r="O77" s="14"/>
      <c r="P77" s="14"/>
    </row>
    <row r="78" spans="1:16" s="56" customFormat="1" ht="27.75" customHeight="1" x14ac:dyDescent="0.2">
      <c r="A78" s="19">
        <v>57</v>
      </c>
      <c r="B78" s="82"/>
      <c r="C78" s="39"/>
      <c r="D78" s="39"/>
      <c r="E78" s="60"/>
      <c r="F78" s="66" t="str">
        <f t="shared" si="5"/>
        <v/>
      </c>
      <c r="G78" s="217"/>
      <c r="H78" s="19">
        <v>57</v>
      </c>
      <c r="I78" s="82"/>
      <c r="J78" s="39"/>
      <c r="K78" s="39"/>
      <c r="L78" s="39"/>
      <c r="M78" s="60"/>
      <c r="N78" s="68" t="str">
        <f t="shared" si="4"/>
        <v/>
      </c>
      <c r="O78" s="14"/>
      <c r="P78" s="14"/>
    </row>
    <row r="79" spans="1:16" s="56" customFormat="1" ht="27.75" customHeight="1" x14ac:dyDescent="0.2">
      <c r="A79" s="19">
        <v>58</v>
      </c>
      <c r="B79" s="82"/>
      <c r="C79" s="39"/>
      <c r="D79" s="39"/>
      <c r="E79" s="60"/>
      <c r="F79" s="66" t="str">
        <f t="shared" si="5"/>
        <v/>
      </c>
      <c r="G79" s="217"/>
      <c r="H79" s="19">
        <v>58</v>
      </c>
      <c r="I79" s="82"/>
      <c r="J79" s="39"/>
      <c r="K79" s="39"/>
      <c r="L79" s="39"/>
      <c r="M79" s="60"/>
      <c r="N79" s="68" t="str">
        <f t="shared" si="4"/>
        <v/>
      </c>
      <c r="O79" s="14"/>
      <c r="P79" s="14"/>
    </row>
    <row r="80" spans="1:16" s="56" customFormat="1" ht="27.75" customHeight="1" x14ac:dyDescent="0.2">
      <c r="A80" s="19">
        <v>59</v>
      </c>
      <c r="B80" s="82"/>
      <c r="C80" s="39"/>
      <c r="D80" s="39"/>
      <c r="E80" s="60"/>
      <c r="F80" s="66" t="str">
        <f t="shared" si="5"/>
        <v/>
      </c>
      <c r="G80" s="217"/>
      <c r="H80" s="19">
        <v>59</v>
      </c>
      <c r="I80" s="82"/>
      <c r="J80" s="39"/>
      <c r="K80" s="39"/>
      <c r="L80" s="39"/>
      <c r="M80" s="60"/>
      <c r="N80" s="68" t="str">
        <f t="shared" si="4"/>
        <v/>
      </c>
      <c r="O80" s="14"/>
      <c r="P80" s="14"/>
    </row>
    <row r="81" spans="1:16" s="56" customFormat="1" ht="27.75" customHeight="1" x14ac:dyDescent="0.2">
      <c r="A81" s="19">
        <v>60</v>
      </c>
      <c r="B81" s="82"/>
      <c r="C81" s="39"/>
      <c r="D81" s="39"/>
      <c r="E81" s="59"/>
      <c r="F81" s="66" t="str">
        <f t="shared" si="5"/>
        <v/>
      </c>
      <c r="G81" s="217"/>
      <c r="H81" s="19">
        <v>60</v>
      </c>
      <c r="I81" s="82"/>
      <c r="J81" s="39"/>
      <c r="K81" s="39"/>
      <c r="L81" s="39"/>
      <c r="M81" s="60"/>
      <c r="N81" s="68" t="str">
        <f t="shared" si="4"/>
        <v/>
      </c>
      <c r="O81" s="14"/>
      <c r="P81" s="14"/>
    </row>
    <row r="82" spans="1:16" s="56" customFormat="1" ht="27.75" customHeight="1" x14ac:dyDescent="0.2">
      <c r="A82" s="19">
        <v>61</v>
      </c>
      <c r="B82" s="82"/>
      <c r="C82" s="39"/>
      <c r="D82" s="39"/>
      <c r="E82" s="60"/>
      <c r="F82" s="66" t="str">
        <f t="shared" si="5"/>
        <v/>
      </c>
      <c r="G82" s="217"/>
      <c r="H82" s="19">
        <v>61</v>
      </c>
      <c r="I82" s="82"/>
      <c r="J82" s="39"/>
      <c r="K82" s="39"/>
      <c r="L82" s="39"/>
      <c r="M82" s="60"/>
      <c r="N82" s="68" t="str">
        <f t="shared" si="4"/>
        <v/>
      </c>
      <c r="O82" s="14"/>
      <c r="P82" s="14"/>
    </row>
    <row r="83" spans="1:16" s="56" customFormat="1" ht="27.75" customHeight="1" x14ac:dyDescent="0.2">
      <c r="A83" s="19">
        <v>62</v>
      </c>
      <c r="B83" s="82"/>
      <c r="C83" s="39"/>
      <c r="D83" s="39"/>
      <c r="E83" s="60"/>
      <c r="F83" s="66" t="str">
        <f t="shared" si="5"/>
        <v/>
      </c>
      <c r="G83" s="217"/>
      <c r="H83" s="19">
        <v>62</v>
      </c>
      <c r="I83" s="82"/>
      <c r="J83" s="39"/>
      <c r="K83" s="39"/>
      <c r="L83" s="39"/>
      <c r="M83" s="60"/>
      <c r="N83" s="68" t="str">
        <f t="shared" si="4"/>
        <v/>
      </c>
      <c r="O83" s="14"/>
      <c r="P83" s="14"/>
    </row>
    <row r="84" spans="1:16" s="56" customFormat="1" ht="27.75" customHeight="1" x14ac:dyDescent="0.2">
      <c r="A84" s="19">
        <v>63</v>
      </c>
      <c r="B84" s="82"/>
      <c r="C84" s="39"/>
      <c r="D84" s="39"/>
      <c r="E84" s="60"/>
      <c r="F84" s="66" t="str">
        <f t="shared" si="5"/>
        <v/>
      </c>
      <c r="G84" s="217"/>
      <c r="H84" s="19">
        <v>63</v>
      </c>
      <c r="I84" s="82"/>
      <c r="J84" s="39"/>
      <c r="K84" s="39"/>
      <c r="L84" s="39"/>
      <c r="M84" s="60"/>
      <c r="N84" s="68" t="str">
        <f t="shared" si="4"/>
        <v/>
      </c>
      <c r="O84" s="14"/>
      <c r="P84" s="14"/>
    </row>
    <row r="85" spans="1:16" s="56" customFormat="1" ht="27.75" customHeight="1" x14ac:dyDescent="0.2">
      <c r="A85" s="19">
        <v>64</v>
      </c>
      <c r="B85" s="82"/>
      <c r="C85" s="39"/>
      <c r="D85" s="39"/>
      <c r="E85" s="60"/>
      <c r="F85" s="66" t="str">
        <f t="shared" si="5"/>
        <v/>
      </c>
      <c r="G85" s="217"/>
      <c r="H85" s="19">
        <v>64</v>
      </c>
      <c r="I85" s="82"/>
      <c r="J85" s="39"/>
      <c r="K85" s="39"/>
      <c r="L85" s="39"/>
      <c r="M85" s="60"/>
      <c r="N85" s="68" t="str">
        <f t="shared" si="4"/>
        <v/>
      </c>
      <c r="O85" s="14"/>
      <c r="P85" s="14"/>
    </row>
    <row r="86" spans="1:16" s="56" customFormat="1" ht="27.75" customHeight="1" x14ac:dyDescent="0.2">
      <c r="A86" s="19">
        <v>65</v>
      </c>
      <c r="B86" s="82"/>
      <c r="C86" s="39"/>
      <c r="D86" s="39"/>
      <c r="E86" s="60"/>
      <c r="F86" s="66" t="str">
        <f t="shared" si="5"/>
        <v/>
      </c>
      <c r="G86" s="217"/>
      <c r="H86" s="19">
        <v>65</v>
      </c>
      <c r="I86" s="82"/>
      <c r="J86" s="39"/>
      <c r="K86" s="39"/>
      <c r="L86" s="39"/>
      <c r="M86" s="60"/>
      <c r="N86" s="68" t="str">
        <f t="shared" si="4"/>
        <v/>
      </c>
      <c r="O86" s="14"/>
      <c r="P86" s="14"/>
    </row>
    <row r="87" spans="1:16" s="56" customFormat="1" ht="27.75" customHeight="1" x14ac:dyDescent="0.2">
      <c r="A87" s="19">
        <v>66</v>
      </c>
      <c r="B87" s="82"/>
      <c r="C87" s="39"/>
      <c r="D87" s="39"/>
      <c r="E87" s="60"/>
      <c r="F87" s="66" t="str">
        <f t="shared" si="5"/>
        <v/>
      </c>
      <c r="G87" s="217"/>
      <c r="H87" s="19">
        <v>66</v>
      </c>
      <c r="I87" s="82"/>
      <c r="J87" s="39"/>
      <c r="K87" s="39"/>
      <c r="L87" s="39"/>
      <c r="M87" s="60"/>
      <c r="N87" s="68" t="str">
        <f t="shared" si="4"/>
        <v/>
      </c>
      <c r="O87" s="14"/>
      <c r="P87" s="14"/>
    </row>
    <row r="88" spans="1:16" s="56" customFormat="1" ht="27.75" customHeight="1" x14ac:dyDescent="0.2">
      <c r="A88" s="19">
        <v>67</v>
      </c>
      <c r="B88" s="82"/>
      <c r="C88" s="39"/>
      <c r="D88" s="39"/>
      <c r="E88" s="60"/>
      <c r="F88" s="66" t="str">
        <f t="shared" si="5"/>
        <v/>
      </c>
      <c r="G88" s="217"/>
      <c r="H88" s="19">
        <v>67</v>
      </c>
      <c r="I88" s="82"/>
      <c r="J88" s="39"/>
      <c r="K88" s="39"/>
      <c r="L88" s="39"/>
      <c r="M88" s="60"/>
      <c r="N88" s="68" t="str">
        <f t="shared" si="4"/>
        <v/>
      </c>
      <c r="O88" s="14"/>
      <c r="P88" s="14"/>
    </row>
    <row r="89" spans="1:16" s="56" customFormat="1" ht="27.75" customHeight="1" x14ac:dyDescent="0.2">
      <c r="A89" s="19">
        <v>68</v>
      </c>
      <c r="B89" s="82"/>
      <c r="C89" s="39"/>
      <c r="D89" s="39"/>
      <c r="E89" s="60"/>
      <c r="F89" s="66" t="str">
        <f t="shared" si="5"/>
        <v/>
      </c>
      <c r="G89" s="217"/>
      <c r="H89" s="19">
        <v>68</v>
      </c>
      <c r="I89" s="82"/>
      <c r="J89" s="39"/>
      <c r="K89" s="39"/>
      <c r="L89" s="39"/>
      <c r="M89" s="60"/>
      <c r="N89" s="68" t="str">
        <f t="shared" si="4"/>
        <v/>
      </c>
      <c r="O89" s="14"/>
      <c r="P89" s="14"/>
    </row>
    <row r="90" spans="1:16" s="56" customFormat="1" ht="27.75" customHeight="1" x14ac:dyDescent="0.2">
      <c r="A90" s="19">
        <v>69</v>
      </c>
      <c r="B90" s="82"/>
      <c r="C90" s="39"/>
      <c r="D90" s="39"/>
      <c r="E90" s="60"/>
      <c r="F90" s="66" t="str">
        <f t="shared" si="5"/>
        <v/>
      </c>
      <c r="G90" s="217"/>
      <c r="H90" s="19">
        <v>69</v>
      </c>
      <c r="I90" s="82"/>
      <c r="J90" s="39"/>
      <c r="K90" s="39"/>
      <c r="L90" s="39"/>
      <c r="M90" s="60"/>
      <c r="N90" s="68" t="str">
        <f t="shared" si="4"/>
        <v/>
      </c>
      <c r="O90" s="14"/>
      <c r="P90" s="14"/>
    </row>
    <row r="91" spans="1:16" s="56" customFormat="1" ht="27.75" customHeight="1" x14ac:dyDescent="0.2">
      <c r="A91" s="19">
        <v>70</v>
      </c>
      <c r="B91" s="82"/>
      <c r="C91" s="39"/>
      <c r="D91" s="39"/>
      <c r="E91" s="60"/>
      <c r="F91" s="66" t="str">
        <f t="shared" si="5"/>
        <v/>
      </c>
      <c r="G91" s="217"/>
      <c r="H91" s="19">
        <v>70</v>
      </c>
      <c r="I91" s="82"/>
      <c r="J91" s="39"/>
      <c r="K91" s="39"/>
      <c r="L91" s="39"/>
      <c r="M91" s="59"/>
      <c r="N91" s="68" t="str">
        <f t="shared" si="4"/>
        <v/>
      </c>
      <c r="O91" s="14"/>
      <c r="P91" s="14"/>
    </row>
    <row r="92" spans="1:16" s="56" customFormat="1" ht="27.75" customHeight="1" x14ac:dyDescent="0.2">
      <c r="A92" s="19">
        <v>71</v>
      </c>
      <c r="B92" s="82"/>
      <c r="C92" s="39"/>
      <c r="D92" s="39"/>
      <c r="E92" s="59"/>
      <c r="F92" s="66" t="str">
        <f t="shared" si="5"/>
        <v/>
      </c>
      <c r="G92" s="217"/>
      <c r="H92" s="19">
        <v>71</v>
      </c>
      <c r="I92" s="82"/>
      <c r="J92" s="39"/>
      <c r="K92" s="39"/>
      <c r="L92" s="39"/>
      <c r="M92" s="60"/>
      <c r="N92" s="68" t="str">
        <f t="shared" si="4"/>
        <v/>
      </c>
      <c r="O92" s="14"/>
      <c r="P92" s="14"/>
    </row>
    <row r="93" spans="1:16" s="56" customFormat="1" ht="27.75" customHeight="1" x14ac:dyDescent="0.2">
      <c r="A93" s="19">
        <v>72</v>
      </c>
      <c r="B93" s="82"/>
      <c r="C93" s="39"/>
      <c r="D93" s="39"/>
      <c r="E93" s="60"/>
      <c r="F93" s="66" t="str">
        <f t="shared" si="5"/>
        <v/>
      </c>
      <c r="G93" s="217"/>
      <c r="H93" s="19">
        <v>72</v>
      </c>
      <c r="I93" s="82"/>
      <c r="J93" s="39"/>
      <c r="K93" s="39"/>
      <c r="L93" s="39"/>
      <c r="M93" s="60"/>
      <c r="N93" s="68" t="str">
        <f t="shared" si="4"/>
        <v/>
      </c>
      <c r="O93" s="14"/>
      <c r="P93" s="14"/>
    </row>
    <row r="94" spans="1:16" s="56" customFormat="1" ht="27.75" customHeight="1" x14ac:dyDescent="0.2">
      <c r="A94" s="19">
        <v>73</v>
      </c>
      <c r="B94" s="82"/>
      <c r="C94" s="39"/>
      <c r="D94" s="39"/>
      <c r="E94" s="60"/>
      <c r="F94" s="66" t="str">
        <f t="shared" si="5"/>
        <v/>
      </c>
      <c r="G94" s="217"/>
      <c r="H94" s="19">
        <v>73</v>
      </c>
      <c r="I94" s="82"/>
      <c r="J94" s="39"/>
      <c r="K94" s="39"/>
      <c r="L94" s="39"/>
      <c r="M94" s="60"/>
      <c r="N94" s="68" t="str">
        <f t="shared" si="4"/>
        <v/>
      </c>
      <c r="O94" s="14"/>
      <c r="P94" s="14"/>
    </row>
    <row r="95" spans="1:16" s="56" customFormat="1" ht="27.75" customHeight="1" x14ac:dyDescent="0.2">
      <c r="A95" s="19">
        <v>74</v>
      </c>
      <c r="B95" s="82"/>
      <c r="C95" s="39"/>
      <c r="D95" s="39"/>
      <c r="E95" s="60"/>
      <c r="F95" s="66" t="str">
        <f t="shared" si="5"/>
        <v/>
      </c>
      <c r="G95" s="217"/>
      <c r="H95" s="19">
        <v>74</v>
      </c>
      <c r="I95" s="82"/>
      <c r="J95" s="39"/>
      <c r="K95" s="39"/>
      <c r="L95" s="39"/>
      <c r="M95" s="60"/>
      <c r="N95" s="68" t="str">
        <f t="shared" si="4"/>
        <v/>
      </c>
      <c r="O95" s="14"/>
      <c r="P95" s="14"/>
    </row>
    <row r="96" spans="1:16" s="62" customFormat="1" ht="27.75" customHeight="1" x14ac:dyDescent="0.2">
      <c r="A96" s="19">
        <v>75</v>
      </c>
      <c r="B96" s="82"/>
      <c r="C96" s="39"/>
      <c r="D96" s="39"/>
      <c r="E96" s="60"/>
      <c r="F96" s="66" t="str">
        <f t="shared" si="5"/>
        <v/>
      </c>
      <c r="G96" s="217"/>
      <c r="H96" s="19">
        <v>75</v>
      </c>
      <c r="I96" s="82"/>
      <c r="J96" s="39"/>
      <c r="K96" s="39"/>
      <c r="L96" s="39"/>
      <c r="M96" s="60"/>
      <c r="N96" s="68" t="str">
        <f t="shared" si="4"/>
        <v/>
      </c>
      <c r="O96" s="61"/>
      <c r="P96" s="61"/>
    </row>
    <row r="97" spans="1:16" s="56" customFormat="1" ht="30" customHeight="1" thickBot="1" x14ac:dyDescent="0.25">
      <c r="A97" s="199" t="s">
        <v>106</v>
      </c>
      <c r="B97" s="200"/>
      <c r="C97" s="200"/>
      <c r="D97" s="200"/>
      <c r="E97" s="200"/>
      <c r="F97" s="36" t="str">
        <f>IF(SUM(F72:F96)=0, " ", SUM(F72:F96))</f>
        <v xml:space="preserve"> </v>
      </c>
      <c r="G97" s="218"/>
      <c r="H97" s="222" t="s">
        <v>107</v>
      </c>
      <c r="I97" s="223"/>
      <c r="J97" s="223"/>
      <c r="K97" s="223"/>
      <c r="L97" s="223"/>
      <c r="M97" s="224"/>
      <c r="N97" s="36" t="str">
        <f>IF(SUM(N72:N96)=0, " ", SUM(N72:N96))</f>
        <v xml:space="preserve"> </v>
      </c>
      <c r="O97" s="14"/>
      <c r="P97" s="14"/>
    </row>
    <row r="98" spans="1:16" s="56" customFormat="1" ht="13.5" customHeight="1" x14ac:dyDescent="0.2">
      <c r="A98" s="37"/>
      <c r="B98" s="84"/>
      <c r="C98" s="37"/>
      <c r="D98" s="37"/>
      <c r="E98" s="37"/>
      <c r="F98" s="63"/>
      <c r="G98" s="23"/>
      <c r="H98" s="64"/>
      <c r="I98" s="84"/>
      <c r="J98" s="37"/>
      <c r="K98" s="37"/>
      <c r="L98" s="37"/>
      <c r="M98" s="37"/>
      <c r="N98" s="63"/>
      <c r="O98" s="14"/>
      <c r="P98" s="14"/>
    </row>
    <row r="99" spans="1:16" s="56" customFormat="1" ht="17.25" customHeight="1" x14ac:dyDescent="0.2">
      <c r="A99" s="204"/>
      <c r="B99" s="204"/>
      <c r="C99" s="204"/>
      <c r="D99" s="204"/>
      <c r="E99" s="204"/>
      <c r="F99" s="204"/>
      <c r="G99" s="204"/>
      <c r="H99" s="204"/>
      <c r="I99" s="204"/>
      <c r="J99" s="204"/>
      <c r="K99" s="204"/>
      <c r="L99" s="204"/>
      <c r="M99" s="204"/>
      <c r="N99" s="204"/>
      <c r="O99" s="14"/>
      <c r="P99" s="14"/>
    </row>
    <row r="100" spans="1:16" ht="15.75" thickBot="1" x14ac:dyDescent="0.3">
      <c r="N100" s="14" t="s">
        <v>65</v>
      </c>
      <c r="O100" s="42"/>
      <c r="P100" s="42"/>
    </row>
    <row r="101" spans="1:16" s="56" customFormat="1" ht="33.75" customHeight="1" x14ac:dyDescent="0.2">
      <c r="A101" s="205" t="s">
        <v>54</v>
      </c>
      <c r="B101" s="206"/>
      <c r="C101" s="206"/>
      <c r="D101" s="206"/>
      <c r="E101" s="206"/>
      <c r="F101" s="206"/>
      <c r="G101" s="206"/>
      <c r="H101" s="206"/>
      <c r="I101" s="206"/>
      <c r="J101" s="206"/>
      <c r="K101" s="206"/>
      <c r="L101" s="206"/>
      <c r="M101" s="206"/>
      <c r="N101" s="207"/>
      <c r="O101" s="14"/>
      <c r="P101" s="14"/>
    </row>
    <row r="102" spans="1:16" s="56" customFormat="1" ht="19.5" customHeight="1" x14ac:dyDescent="0.2">
      <c r="A102" s="208" t="s">
        <v>85</v>
      </c>
      <c r="B102" s="209"/>
      <c r="C102" s="209"/>
      <c r="D102" s="209"/>
      <c r="E102" s="209"/>
      <c r="F102" s="209"/>
      <c r="G102" s="209"/>
      <c r="H102" s="209"/>
      <c r="I102" s="209"/>
      <c r="J102" s="209"/>
      <c r="K102" s="209"/>
      <c r="L102" s="209"/>
      <c r="M102" s="209"/>
      <c r="N102" s="210"/>
      <c r="O102" s="14"/>
      <c r="P102" s="14"/>
    </row>
    <row r="103" spans="1:16" s="56" customFormat="1" ht="29.25" customHeight="1" x14ac:dyDescent="0.2">
      <c r="A103" s="211" t="s">
        <v>1</v>
      </c>
      <c r="B103" s="213" t="s">
        <v>28</v>
      </c>
      <c r="C103" s="214"/>
      <c r="D103" s="214"/>
      <c r="E103" s="214"/>
      <c r="F103" s="215"/>
      <c r="G103" s="216"/>
      <c r="H103" s="219" t="s">
        <v>1</v>
      </c>
      <c r="I103" s="213" t="s">
        <v>55</v>
      </c>
      <c r="J103" s="214"/>
      <c r="K103" s="214"/>
      <c r="L103" s="214"/>
      <c r="M103" s="214"/>
      <c r="N103" s="221"/>
      <c r="O103" s="14"/>
      <c r="P103" s="14"/>
    </row>
    <row r="104" spans="1:16" s="56" customFormat="1" ht="29.25" customHeight="1" x14ac:dyDescent="0.2">
      <c r="A104" s="212"/>
      <c r="B104" s="57" t="s">
        <v>56</v>
      </c>
      <c r="C104" s="58" t="s">
        <v>57</v>
      </c>
      <c r="D104" s="58" t="s">
        <v>5</v>
      </c>
      <c r="E104" s="38" t="s">
        <v>58</v>
      </c>
      <c r="F104" s="65" t="s">
        <v>59</v>
      </c>
      <c r="G104" s="217"/>
      <c r="H104" s="220"/>
      <c r="I104" s="57" t="s">
        <v>56</v>
      </c>
      <c r="J104" s="58" t="s">
        <v>57</v>
      </c>
      <c r="K104" s="58" t="s">
        <v>5</v>
      </c>
      <c r="L104" s="38" t="s">
        <v>60</v>
      </c>
      <c r="M104" s="58" t="s">
        <v>61</v>
      </c>
      <c r="N104" s="67" t="s">
        <v>62</v>
      </c>
      <c r="O104" s="14"/>
      <c r="P104" s="14"/>
    </row>
    <row r="105" spans="1:16" s="56" customFormat="1" ht="27.75" customHeight="1" x14ac:dyDescent="0.2">
      <c r="A105" s="19">
        <v>76</v>
      </c>
      <c r="B105" s="82"/>
      <c r="C105" s="39"/>
      <c r="D105" s="39"/>
      <c r="E105" s="59"/>
      <c r="F105" s="66" t="str">
        <f>IF(C105*E105 = 0, "", C105*E105)</f>
        <v/>
      </c>
      <c r="G105" s="217"/>
      <c r="H105" s="19">
        <v>76</v>
      </c>
      <c r="I105" s="82"/>
      <c r="J105" s="39"/>
      <c r="K105" s="39"/>
      <c r="L105" s="39"/>
      <c r="M105" s="59"/>
      <c r="N105" s="68" t="str">
        <f t="shared" ref="N105:N129" si="6">IF(J105*L105*M105 = 0, "", J105*L105*M105)</f>
        <v/>
      </c>
      <c r="O105" s="14"/>
      <c r="P105" s="14"/>
    </row>
    <row r="106" spans="1:16" s="56" customFormat="1" ht="27.75" customHeight="1" x14ac:dyDescent="0.2">
      <c r="A106" s="19">
        <v>77</v>
      </c>
      <c r="B106" s="82"/>
      <c r="C106" s="39"/>
      <c r="D106" s="39"/>
      <c r="E106" s="59"/>
      <c r="F106" s="66" t="str">
        <f t="shared" ref="F106:F129" si="7">IF(C106*E106 = 0, "", C106*E106)</f>
        <v/>
      </c>
      <c r="G106" s="217"/>
      <c r="H106" s="19">
        <v>77</v>
      </c>
      <c r="I106" s="82"/>
      <c r="J106" s="39"/>
      <c r="K106" s="39"/>
      <c r="L106" s="39"/>
      <c r="M106" s="59"/>
      <c r="N106" s="68" t="str">
        <f t="shared" si="6"/>
        <v/>
      </c>
      <c r="O106" s="14"/>
      <c r="P106" s="14"/>
    </row>
    <row r="107" spans="1:16" s="56" customFormat="1" ht="27.75" customHeight="1" x14ac:dyDescent="0.2">
      <c r="A107" s="19">
        <v>78</v>
      </c>
      <c r="B107" s="82"/>
      <c r="C107" s="39"/>
      <c r="D107" s="39"/>
      <c r="E107" s="59"/>
      <c r="F107" s="66" t="str">
        <f t="shared" si="7"/>
        <v/>
      </c>
      <c r="G107" s="217"/>
      <c r="H107" s="19">
        <v>78</v>
      </c>
      <c r="I107" s="82"/>
      <c r="J107" s="39"/>
      <c r="K107" s="39"/>
      <c r="L107" s="39"/>
      <c r="M107" s="59"/>
      <c r="N107" s="68" t="str">
        <f t="shared" si="6"/>
        <v/>
      </c>
      <c r="O107" s="14"/>
      <c r="P107" s="14"/>
    </row>
    <row r="108" spans="1:16" s="56" customFormat="1" ht="27.75" customHeight="1" x14ac:dyDescent="0.2">
      <c r="A108" s="19">
        <v>79</v>
      </c>
      <c r="B108" s="82"/>
      <c r="C108" s="39"/>
      <c r="D108" s="39"/>
      <c r="E108" s="60"/>
      <c r="F108" s="66" t="str">
        <f t="shared" si="7"/>
        <v/>
      </c>
      <c r="G108" s="217"/>
      <c r="H108" s="19">
        <v>79</v>
      </c>
      <c r="I108" s="82"/>
      <c r="J108" s="39"/>
      <c r="K108" s="39"/>
      <c r="L108" s="39"/>
      <c r="M108" s="60"/>
      <c r="N108" s="68" t="str">
        <f t="shared" si="6"/>
        <v/>
      </c>
      <c r="O108" s="14"/>
      <c r="P108" s="14"/>
    </row>
    <row r="109" spans="1:16" s="56" customFormat="1" ht="27.75" customHeight="1" x14ac:dyDescent="0.2">
      <c r="A109" s="19">
        <v>80</v>
      </c>
      <c r="B109" s="82"/>
      <c r="C109" s="39"/>
      <c r="D109" s="39"/>
      <c r="E109" s="60"/>
      <c r="F109" s="66" t="str">
        <f t="shared" si="7"/>
        <v/>
      </c>
      <c r="G109" s="217"/>
      <c r="H109" s="19">
        <v>80</v>
      </c>
      <c r="I109" s="82"/>
      <c r="J109" s="39"/>
      <c r="K109" s="39"/>
      <c r="L109" s="39"/>
      <c r="M109" s="59"/>
      <c r="N109" s="68" t="str">
        <f t="shared" si="6"/>
        <v/>
      </c>
      <c r="O109" s="14"/>
      <c r="P109" s="14"/>
    </row>
    <row r="110" spans="1:16" s="56" customFormat="1" ht="27.75" customHeight="1" x14ac:dyDescent="0.2">
      <c r="A110" s="19">
        <v>81</v>
      </c>
      <c r="B110" s="82"/>
      <c r="C110" s="39"/>
      <c r="D110" s="39"/>
      <c r="E110" s="59"/>
      <c r="F110" s="66" t="str">
        <f t="shared" si="7"/>
        <v/>
      </c>
      <c r="G110" s="217"/>
      <c r="H110" s="19">
        <v>81</v>
      </c>
      <c r="I110" s="82"/>
      <c r="J110" s="39"/>
      <c r="K110" s="39"/>
      <c r="L110" s="39"/>
      <c r="M110" s="60"/>
      <c r="N110" s="68" t="str">
        <f t="shared" si="6"/>
        <v/>
      </c>
      <c r="O110" s="14"/>
      <c r="P110" s="14"/>
    </row>
    <row r="111" spans="1:16" s="56" customFormat="1" ht="27.75" customHeight="1" x14ac:dyDescent="0.2">
      <c r="A111" s="19">
        <v>82</v>
      </c>
      <c r="B111" s="82"/>
      <c r="C111" s="39"/>
      <c r="D111" s="39"/>
      <c r="E111" s="60"/>
      <c r="F111" s="66" t="str">
        <f t="shared" si="7"/>
        <v/>
      </c>
      <c r="G111" s="217"/>
      <c r="H111" s="19">
        <v>82</v>
      </c>
      <c r="I111" s="82"/>
      <c r="J111" s="39"/>
      <c r="K111" s="39"/>
      <c r="L111" s="39"/>
      <c r="M111" s="60"/>
      <c r="N111" s="68" t="str">
        <f t="shared" si="6"/>
        <v/>
      </c>
      <c r="O111" s="14"/>
      <c r="P111" s="14"/>
    </row>
    <row r="112" spans="1:16" s="56" customFormat="1" ht="27.75" customHeight="1" x14ac:dyDescent="0.2">
      <c r="A112" s="19">
        <v>83</v>
      </c>
      <c r="B112" s="82"/>
      <c r="C112" s="39"/>
      <c r="D112" s="39"/>
      <c r="E112" s="60"/>
      <c r="F112" s="66" t="str">
        <f t="shared" si="7"/>
        <v/>
      </c>
      <c r="G112" s="217"/>
      <c r="H112" s="19">
        <v>83</v>
      </c>
      <c r="I112" s="82"/>
      <c r="J112" s="39"/>
      <c r="K112" s="39"/>
      <c r="L112" s="39"/>
      <c r="M112" s="60"/>
      <c r="N112" s="68" t="str">
        <f t="shared" si="6"/>
        <v/>
      </c>
      <c r="O112" s="14"/>
      <c r="P112" s="14"/>
    </row>
    <row r="113" spans="1:16" s="56" customFormat="1" ht="27.75" customHeight="1" x14ac:dyDescent="0.2">
      <c r="A113" s="19">
        <v>84</v>
      </c>
      <c r="B113" s="82"/>
      <c r="C113" s="39"/>
      <c r="D113" s="39"/>
      <c r="E113" s="60"/>
      <c r="F113" s="66" t="str">
        <f t="shared" si="7"/>
        <v/>
      </c>
      <c r="G113" s="217"/>
      <c r="H113" s="19">
        <v>84</v>
      </c>
      <c r="I113" s="82"/>
      <c r="J113" s="39"/>
      <c r="K113" s="39"/>
      <c r="L113" s="39"/>
      <c r="M113" s="60"/>
      <c r="N113" s="68" t="str">
        <f t="shared" si="6"/>
        <v/>
      </c>
      <c r="O113" s="14"/>
      <c r="P113" s="14"/>
    </row>
    <row r="114" spans="1:16" s="56" customFormat="1" ht="27.75" customHeight="1" x14ac:dyDescent="0.2">
      <c r="A114" s="19">
        <v>85</v>
      </c>
      <c r="B114" s="82"/>
      <c r="C114" s="39"/>
      <c r="D114" s="39"/>
      <c r="E114" s="60"/>
      <c r="F114" s="66" t="str">
        <f t="shared" si="7"/>
        <v/>
      </c>
      <c r="G114" s="217"/>
      <c r="H114" s="19">
        <v>85</v>
      </c>
      <c r="I114" s="82"/>
      <c r="J114" s="39"/>
      <c r="K114" s="39"/>
      <c r="L114" s="39"/>
      <c r="M114" s="60"/>
      <c r="N114" s="68" t="str">
        <f t="shared" si="6"/>
        <v/>
      </c>
      <c r="O114" s="14"/>
      <c r="P114" s="14"/>
    </row>
    <row r="115" spans="1:16" s="56" customFormat="1" ht="27.75" customHeight="1" x14ac:dyDescent="0.2">
      <c r="A115" s="19">
        <v>86</v>
      </c>
      <c r="B115" s="82"/>
      <c r="C115" s="39"/>
      <c r="D115" s="39"/>
      <c r="E115" s="60"/>
      <c r="F115" s="66" t="str">
        <f t="shared" si="7"/>
        <v/>
      </c>
      <c r="G115" s="217"/>
      <c r="H115" s="19">
        <v>86</v>
      </c>
      <c r="I115" s="82"/>
      <c r="J115" s="39"/>
      <c r="K115" s="39"/>
      <c r="L115" s="39"/>
      <c r="M115" s="60"/>
      <c r="N115" s="68" t="str">
        <f t="shared" si="6"/>
        <v/>
      </c>
      <c r="O115" s="14"/>
      <c r="P115" s="14"/>
    </row>
    <row r="116" spans="1:16" s="56" customFormat="1" ht="27.75" customHeight="1" x14ac:dyDescent="0.2">
      <c r="A116" s="19">
        <v>87</v>
      </c>
      <c r="B116" s="82"/>
      <c r="C116" s="39"/>
      <c r="D116" s="39"/>
      <c r="E116" s="60"/>
      <c r="F116" s="66" t="str">
        <f t="shared" si="7"/>
        <v/>
      </c>
      <c r="G116" s="217"/>
      <c r="H116" s="19">
        <v>87</v>
      </c>
      <c r="I116" s="82"/>
      <c r="J116" s="39"/>
      <c r="K116" s="39"/>
      <c r="L116" s="39"/>
      <c r="M116" s="60"/>
      <c r="N116" s="68" t="str">
        <f t="shared" si="6"/>
        <v/>
      </c>
      <c r="O116" s="14"/>
      <c r="P116" s="14"/>
    </row>
    <row r="117" spans="1:16" s="56" customFormat="1" ht="27.75" customHeight="1" x14ac:dyDescent="0.2">
      <c r="A117" s="19">
        <v>88</v>
      </c>
      <c r="B117" s="82"/>
      <c r="C117" s="39"/>
      <c r="D117" s="39"/>
      <c r="E117" s="60"/>
      <c r="F117" s="66" t="str">
        <f t="shared" si="7"/>
        <v/>
      </c>
      <c r="G117" s="217"/>
      <c r="H117" s="19">
        <v>88</v>
      </c>
      <c r="I117" s="82"/>
      <c r="J117" s="39"/>
      <c r="K117" s="39"/>
      <c r="L117" s="39"/>
      <c r="M117" s="60"/>
      <c r="N117" s="68" t="str">
        <f t="shared" si="6"/>
        <v/>
      </c>
      <c r="O117" s="14"/>
      <c r="P117" s="14"/>
    </row>
    <row r="118" spans="1:16" s="56" customFormat="1" ht="27.75" customHeight="1" x14ac:dyDescent="0.2">
      <c r="A118" s="19">
        <v>89</v>
      </c>
      <c r="B118" s="82"/>
      <c r="C118" s="39"/>
      <c r="D118" s="39"/>
      <c r="E118" s="60"/>
      <c r="F118" s="66" t="str">
        <f t="shared" si="7"/>
        <v/>
      </c>
      <c r="G118" s="217"/>
      <c r="H118" s="19">
        <v>89</v>
      </c>
      <c r="I118" s="82"/>
      <c r="J118" s="39"/>
      <c r="K118" s="39"/>
      <c r="L118" s="39"/>
      <c r="M118" s="60"/>
      <c r="N118" s="68" t="str">
        <f t="shared" si="6"/>
        <v/>
      </c>
      <c r="O118" s="14"/>
      <c r="P118" s="14"/>
    </row>
    <row r="119" spans="1:16" s="56" customFormat="1" ht="27.75" customHeight="1" x14ac:dyDescent="0.2">
      <c r="A119" s="19">
        <v>90</v>
      </c>
      <c r="B119" s="82"/>
      <c r="C119" s="39"/>
      <c r="D119" s="39"/>
      <c r="E119" s="60"/>
      <c r="F119" s="66" t="str">
        <f t="shared" si="7"/>
        <v/>
      </c>
      <c r="G119" s="217"/>
      <c r="H119" s="19">
        <v>90</v>
      </c>
      <c r="I119" s="82"/>
      <c r="J119" s="39"/>
      <c r="K119" s="39"/>
      <c r="L119" s="39"/>
      <c r="M119" s="60"/>
      <c r="N119" s="68" t="str">
        <f t="shared" si="6"/>
        <v/>
      </c>
      <c r="O119" s="14"/>
      <c r="P119" s="14"/>
    </row>
    <row r="120" spans="1:16" s="56" customFormat="1" ht="27.75" customHeight="1" x14ac:dyDescent="0.2">
      <c r="A120" s="19">
        <v>91</v>
      </c>
      <c r="B120" s="82"/>
      <c r="C120" s="39"/>
      <c r="D120" s="39"/>
      <c r="E120" s="60"/>
      <c r="F120" s="66" t="str">
        <f t="shared" si="7"/>
        <v/>
      </c>
      <c r="G120" s="217"/>
      <c r="H120" s="19">
        <v>91</v>
      </c>
      <c r="I120" s="82"/>
      <c r="J120" s="39"/>
      <c r="K120" s="39"/>
      <c r="L120" s="39"/>
      <c r="M120" s="60"/>
      <c r="N120" s="68" t="str">
        <f t="shared" si="6"/>
        <v/>
      </c>
      <c r="O120" s="14"/>
      <c r="P120" s="14"/>
    </row>
    <row r="121" spans="1:16" s="56" customFormat="1" ht="27.75" customHeight="1" x14ac:dyDescent="0.2">
      <c r="A121" s="19">
        <v>92</v>
      </c>
      <c r="B121" s="82"/>
      <c r="C121" s="39"/>
      <c r="D121" s="39"/>
      <c r="E121" s="60"/>
      <c r="F121" s="66" t="str">
        <f t="shared" si="7"/>
        <v/>
      </c>
      <c r="G121" s="217"/>
      <c r="H121" s="19">
        <v>92</v>
      </c>
      <c r="I121" s="82"/>
      <c r="J121" s="39"/>
      <c r="K121" s="39"/>
      <c r="L121" s="39"/>
      <c r="M121" s="60"/>
      <c r="N121" s="68" t="str">
        <f t="shared" si="6"/>
        <v/>
      </c>
      <c r="O121" s="14"/>
      <c r="P121" s="14"/>
    </row>
    <row r="122" spans="1:16" s="56" customFormat="1" ht="27.75" customHeight="1" x14ac:dyDescent="0.2">
      <c r="A122" s="19">
        <v>93</v>
      </c>
      <c r="B122" s="82"/>
      <c r="C122" s="39"/>
      <c r="D122" s="39"/>
      <c r="E122" s="60"/>
      <c r="F122" s="66" t="str">
        <f t="shared" si="7"/>
        <v/>
      </c>
      <c r="G122" s="217"/>
      <c r="H122" s="19">
        <v>93</v>
      </c>
      <c r="I122" s="82"/>
      <c r="J122" s="39"/>
      <c r="K122" s="39"/>
      <c r="L122" s="39"/>
      <c r="M122" s="60"/>
      <c r="N122" s="68" t="str">
        <f t="shared" si="6"/>
        <v/>
      </c>
      <c r="O122" s="14"/>
      <c r="P122" s="14"/>
    </row>
    <row r="123" spans="1:16" s="56" customFormat="1" ht="27.75" customHeight="1" x14ac:dyDescent="0.2">
      <c r="A123" s="19">
        <v>94</v>
      </c>
      <c r="B123" s="82"/>
      <c r="C123" s="39"/>
      <c r="D123" s="39"/>
      <c r="E123" s="60"/>
      <c r="F123" s="66" t="str">
        <f t="shared" si="7"/>
        <v/>
      </c>
      <c r="G123" s="217"/>
      <c r="H123" s="19">
        <v>94</v>
      </c>
      <c r="I123" s="82"/>
      <c r="J123" s="39"/>
      <c r="K123" s="39"/>
      <c r="L123" s="39"/>
      <c r="M123" s="60"/>
      <c r="N123" s="68" t="str">
        <f t="shared" si="6"/>
        <v/>
      </c>
      <c r="O123" s="14"/>
      <c r="P123" s="14"/>
    </row>
    <row r="124" spans="1:16" s="56" customFormat="1" ht="27.75" customHeight="1" x14ac:dyDescent="0.2">
      <c r="A124" s="19">
        <v>95</v>
      </c>
      <c r="B124" s="82"/>
      <c r="C124" s="39"/>
      <c r="D124" s="39"/>
      <c r="E124" s="60"/>
      <c r="F124" s="66" t="str">
        <f t="shared" si="7"/>
        <v/>
      </c>
      <c r="G124" s="217"/>
      <c r="H124" s="19">
        <v>95</v>
      </c>
      <c r="I124" s="82"/>
      <c r="J124" s="39"/>
      <c r="K124" s="39"/>
      <c r="L124" s="39"/>
      <c r="M124" s="60"/>
      <c r="N124" s="68" t="str">
        <f t="shared" si="6"/>
        <v/>
      </c>
      <c r="O124" s="14"/>
      <c r="P124" s="14"/>
    </row>
    <row r="125" spans="1:16" s="56" customFormat="1" ht="27.75" customHeight="1" x14ac:dyDescent="0.2">
      <c r="A125" s="19">
        <v>96</v>
      </c>
      <c r="B125" s="82"/>
      <c r="C125" s="39"/>
      <c r="D125" s="39"/>
      <c r="E125" s="60"/>
      <c r="F125" s="66" t="str">
        <f t="shared" si="7"/>
        <v/>
      </c>
      <c r="G125" s="217"/>
      <c r="H125" s="19">
        <v>96</v>
      </c>
      <c r="I125" s="82"/>
      <c r="J125" s="39"/>
      <c r="K125" s="39"/>
      <c r="L125" s="39"/>
      <c r="M125" s="60"/>
      <c r="N125" s="68" t="str">
        <f t="shared" si="6"/>
        <v/>
      </c>
      <c r="O125" s="14"/>
      <c r="P125" s="14"/>
    </row>
    <row r="126" spans="1:16" s="56" customFormat="1" ht="27.75" customHeight="1" x14ac:dyDescent="0.2">
      <c r="A126" s="19">
        <v>97</v>
      </c>
      <c r="B126" s="82"/>
      <c r="C126" s="39"/>
      <c r="D126" s="39"/>
      <c r="E126" s="59"/>
      <c r="F126" s="66" t="str">
        <f t="shared" si="7"/>
        <v/>
      </c>
      <c r="G126" s="217"/>
      <c r="H126" s="19">
        <v>97</v>
      </c>
      <c r="I126" s="82"/>
      <c r="J126" s="39"/>
      <c r="K126" s="39"/>
      <c r="L126" s="39"/>
      <c r="M126" s="60"/>
      <c r="N126" s="68" t="str">
        <f t="shared" si="6"/>
        <v/>
      </c>
      <c r="O126" s="14"/>
      <c r="P126" s="14"/>
    </row>
    <row r="127" spans="1:16" s="56" customFormat="1" ht="27.75" customHeight="1" x14ac:dyDescent="0.2">
      <c r="A127" s="19">
        <v>98</v>
      </c>
      <c r="B127" s="82"/>
      <c r="C127" s="39"/>
      <c r="D127" s="39"/>
      <c r="E127" s="60"/>
      <c r="F127" s="66" t="str">
        <f t="shared" si="7"/>
        <v/>
      </c>
      <c r="G127" s="217"/>
      <c r="H127" s="19">
        <v>98</v>
      </c>
      <c r="I127" s="82"/>
      <c r="J127" s="39"/>
      <c r="K127" s="39"/>
      <c r="L127" s="39"/>
      <c r="M127" s="60"/>
      <c r="N127" s="68" t="str">
        <f t="shared" si="6"/>
        <v/>
      </c>
      <c r="O127" s="14"/>
      <c r="P127" s="14"/>
    </row>
    <row r="128" spans="1:16" s="56" customFormat="1" ht="27.75" customHeight="1" x14ac:dyDescent="0.2">
      <c r="A128" s="19">
        <v>99</v>
      </c>
      <c r="B128" s="82"/>
      <c r="C128" s="39"/>
      <c r="D128" s="39"/>
      <c r="E128" s="60"/>
      <c r="F128" s="66" t="str">
        <f t="shared" si="7"/>
        <v/>
      </c>
      <c r="G128" s="217"/>
      <c r="H128" s="19">
        <v>99</v>
      </c>
      <c r="I128" s="82"/>
      <c r="J128" s="39"/>
      <c r="K128" s="39"/>
      <c r="L128" s="39"/>
      <c r="M128" s="59"/>
      <c r="N128" s="68" t="str">
        <f t="shared" si="6"/>
        <v/>
      </c>
      <c r="O128" s="14"/>
      <c r="P128" s="14"/>
    </row>
    <row r="129" spans="1:16" s="62" customFormat="1" ht="27.75" customHeight="1" x14ac:dyDescent="0.2">
      <c r="A129" s="19">
        <v>100</v>
      </c>
      <c r="B129" s="82"/>
      <c r="C129" s="39"/>
      <c r="D129" s="39"/>
      <c r="E129" s="60"/>
      <c r="F129" s="66" t="str">
        <f t="shared" si="7"/>
        <v/>
      </c>
      <c r="G129" s="217"/>
      <c r="H129" s="19">
        <v>100</v>
      </c>
      <c r="I129" s="82"/>
      <c r="J129" s="39"/>
      <c r="K129" s="39"/>
      <c r="L129" s="39"/>
      <c r="M129" s="60"/>
      <c r="N129" s="68" t="str">
        <f t="shared" si="6"/>
        <v/>
      </c>
      <c r="O129" s="61"/>
      <c r="P129" s="61"/>
    </row>
    <row r="130" spans="1:16" s="56" customFormat="1" ht="30" customHeight="1" thickBot="1" x14ac:dyDescent="0.25">
      <c r="A130" s="199" t="s">
        <v>106</v>
      </c>
      <c r="B130" s="200"/>
      <c r="C130" s="200"/>
      <c r="D130" s="200"/>
      <c r="E130" s="200"/>
      <c r="F130" s="36" t="str">
        <f>IF(SUM(F105:F129)=0, " ", SUM(F105:F129))</f>
        <v xml:space="preserve"> </v>
      </c>
      <c r="G130" s="218"/>
      <c r="H130" s="222" t="s">
        <v>107</v>
      </c>
      <c r="I130" s="223"/>
      <c r="J130" s="223"/>
      <c r="K130" s="223"/>
      <c r="L130" s="223"/>
      <c r="M130" s="224"/>
      <c r="N130" s="36" t="str">
        <f>IF(SUM(N105:N129)=0, " ", SUM(N105:N129))</f>
        <v xml:space="preserve"> </v>
      </c>
      <c r="O130" s="14"/>
      <c r="P130" s="14"/>
    </row>
    <row r="131" spans="1:16" s="56" customFormat="1" ht="13.5" customHeight="1" x14ac:dyDescent="0.2">
      <c r="A131" s="37"/>
      <c r="B131" s="84"/>
      <c r="C131" s="37"/>
      <c r="D131" s="37"/>
      <c r="E131" s="37"/>
      <c r="F131" s="63"/>
      <c r="G131" s="23"/>
      <c r="H131" s="64"/>
      <c r="I131" s="84"/>
      <c r="J131" s="37"/>
      <c r="K131" s="37"/>
      <c r="L131" s="37"/>
      <c r="M131" s="37"/>
      <c r="N131" s="63"/>
      <c r="O131" s="14"/>
      <c r="P131" s="14"/>
    </row>
    <row r="132" spans="1:16" s="56" customFormat="1" ht="17.25" customHeight="1" x14ac:dyDescent="0.2">
      <c r="A132" s="204"/>
      <c r="B132" s="204"/>
      <c r="C132" s="204"/>
      <c r="D132" s="204"/>
      <c r="E132" s="204"/>
      <c r="F132" s="204"/>
      <c r="G132" s="204"/>
      <c r="H132" s="204"/>
      <c r="I132" s="204"/>
      <c r="J132" s="204"/>
      <c r="K132" s="204"/>
      <c r="L132" s="204"/>
      <c r="M132" s="204"/>
      <c r="N132" s="204"/>
      <c r="O132" s="14"/>
      <c r="P132" s="14"/>
    </row>
  </sheetData>
  <sheetProtection algorithmName="SHA-512" hashValue="fW5IR7VLVLMaNVtDTxZcPksU6ZRWYQejIMc2Ys89GVtKBoNTx8gL5o2hfYJVCllaY4/VmhCkjoIObZRVmNKpCA==" saltValue="8I9KUI+xExAs+/k6zFkH2A==" spinCount="100000" sheet="1" objects="1" scenarios="1"/>
  <mergeCells count="40">
    <mergeCell ref="A132:N132"/>
    <mergeCell ref="A99:N99"/>
    <mergeCell ref="A101:N101"/>
    <mergeCell ref="A102:N102"/>
    <mergeCell ref="A103:A104"/>
    <mergeCell ref="B103:F103"/>
    <mergeCell ref="G103:G130"/>
    <mergeCell ref="H103:H104"/>
    <mergeCell ref="I103:N103"/>
    <mergeCell ref="A130:E130"/>
    <mergeCell ref="H130:M130"/>
    <mergeCell ref="A66:N66"/>
    <mergeCell ref="A68:N68"/>
    <mergeCell ref="A69:N69"/>
    <mergeCell ref="A70:A71"/>
    <mergeCell ref="B70:F70"/>
    <mergeCell ref="G70:G97"/>
    <mergeCell ref="H70:H71"/>
    <mergeCell ref="I70:N70"/>
    <mergeCell ref="A97:E97"/>
    <mergeCell ref="H97:M97"/>
    <mergeCell ref="A33:N33"/>
    <mergeCell ref="A35:N35"/>
    <mergeCell ref="A36:N36"/>
    <mergeCell ref="A37:A38"/>
    <mergeCell ref="B37:F37"/>
    <mergeCell ref="G37:G64"/>
    <mergeCell ref="H37:H38"/>
    <mergeCell ref="I37:N37"/>
    <mergeCell ref="A64:E64"/>
    <mergeCell ref="H64:M64"/>
    <mergeCell ref="A2:N2"/>
    <mergeCell ref="A3:N3"/>
    <mergeCell ref="A4:A5"/>
    <mergeCell ref="B4:F4"/>
    <mergeCell ref="G4:G31"/>
    <mergeCell ref="H4:H5"/>
    <mergeCell ref="I4:N4"/>
    <mergeCell ref="A31:E31"/>
    <mergeCell ref="H31:M31"/>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0"/>
  <sheetViews>
    <sheetView zoomScale="70" zoomScaleNormal="70" zoomScalePageLayoutView="50" workbookViewId="0">
      <selection activeCell="B5" sqref="B5:C5"/>
    </sheetView>
  </sheetViews>
  <sheetFormatPr defaultColWidth="9.140625" defaultRowHeight="18.75" x14ac:dyDescent="0.3"/>
  <cols>
    <col min="1" max="1" width="6.85546875" style="161" customWidth="1"/>
    <col min="2" max="3" width="22.28515625" style="148" customWidth="1"/>
    <col min="4" max="4" width="54.85546875" style="148" customWidth="1"/>
    <col min="5" max="5" width="21.85546875" style="161" customWidth="1"/>
    <col min="6" max="6" width="12.85546875" style="161" customWidth="1"/>
    <col min="7" max="7" width="14.85546875" style="161" customWidth="1"/>
    <col min="8" max="8" width="12.7109375" style="161" customWidth="1"/>
    <col min="9" max="9" width="15.28515625" style="161" customWidth="1"/>
    <col min="10" max="10" width="13.42578125" style="161" customWidth="1"/>
    <col min="11" max="11" width="20.42578125" style="161" customWidth="1"/>
    <col min="12" max="12" width="19.85546875" style="162" customWidth="1"/>
    <col min="13" max="13" width="32" style="162" hidden="1" customWidth="1"/>
    <col min="14" max="14" width="23.28515625" style="162" customWidth="1"/>
    <col min="15" max="15" width="14.140625" style="151" customWidth="1"/>
    <col min="16" max="16" width="14.140625" style="152" customWidth="1"/>
    <col min="17" max="17" width="12.140625" style="152" customWidth="1"/>
    <col min="18" max="18" width="21.28515625" style="161" hidden="1" customWidth="1"/>
    <col min="19" max="19" width="14.140625" style="161" hidden="1" customWidth="1"/>
    <col min="20" max="20" width="22.140625" style="161" customWidth="1"/>
    <col min="21" max="21" width="18.42578125" style="161" customWidth="1"/>
    <col min="22" max="22" width="15.140625" style="157" bestFit="1" customWidth="1"/>
    <col min="23" max="23" width="11.28515625" style="157" bestFit="1" customWidth="1"/>
    <col min="24" max="16384" width="9.140625" style="157"/>
  </cols>
  <sheetData>
    <row r="1" spans="1:21" s="134" customFormat="1" ht="57.95" customHeight="1" x14ac:dyDescent="0.25">
      <c r="A1" s="242" t="s">
        <v>0</v>
      </c>
      <c r="B1" s="243"/>
      <c r="C1" s="243"/>
      <c r="D1" s="243"/>
      <c r="E1" s="243"/>
      <c r="F1" s="243"/>
      <c r="G1" s="243"/>
      <c r="H1" s="243"/>
      <c r="I1" s="243"/>
      <c r="J1" s="243"/>
      <c r="K1" s="243"/>
      <c r="L1" s="243"/>
      <c r="M1" s="243"/>
      <c r="N1" s="243"/>
      <c r="O1" s="243"/>
      <c r="P1" s="243"/>
      <c r="Q1" s="243"/>
      <c r="R1" s="243"/>
      <c r="S1" s="243"/>
      <c r="T1" s="243"/>
      <c r="U1" s="244"/>
    </row>
    <row r="2" spans="1:21" s="139" customFormat="1" ht="39" customHeight="1" x14ac:dyDescent="0.25">
      <c r="A2" s="234" t="s">
        <v>115</v>
      </c>
      <c r="B2" s="235"/>
      <c r="C2" s="235"/>
      <c r="D2" s="235"/>
      <c r="E2" s="235"/>
      <c r="F2" s="235"/>
      <c r="G2" s="235"/>
      <c r="H2" s="235"/>
      <c r="I2" s="235"/>
      <c r="J2" s="235"/>
      <c r="K2" s="235"/>
      <c r="L2" s="235"/>
      <c r="M2" s="235"/>
      <c r="N2" s="235"/>
      <c r="O2" s="235"/>
      <c r="P2" s="235"/>
      <c r="Q2" s="236"/>
      <c r="R2" s="135"/>
      <c r="S2" s="136"/>
      <c r="T2" s="137" t="s">
        <v>116</v>
      </c>
      <c r="U2" s="138">
        <v>1</v>
      </c>
    </row>
    <row r="3" spans="1:21" s="134" customFormat="1" ht="87" customHeight="1" x14ac:dyDescent="0.25">
      <c r="A3" s="164" t="s">
        <v>1</v>
      </c>
      <c r="B3" s="237" t="s">
        <v>2</v>
      </c>
      <c r="C3" s="238"/>
      <c r="D3" s="165" t="s">
        <v>3</v>
      </c>
      <c r="E3" s="165" t="s">
        <v>136</v>
      </c>
      <c r="F3" s="166" t="s">
        <v>143</v>
      </c>
      <c r="G3" s="164" t="s">
        <v>4</v>
      </c>
      <c r="H3" s="164" t="s">
        <v>5</v>
      </c>
      <c r="I3" s="164" t="s">
        <v>6</v>
      </c>
      <c r="J3" s="164" t="s">
        <v>7</v>
      </c>
      <c r="K3" s="164" t="s">
        <v>8</v>
      </c>
      <c r="L3" s="167" t="s">
        <v>9</v>
      </c>
      <c r="M3" s="168" t="s">
        <v>86</v>
      </c>
      <c r="N3" s="168" t="s">
        <v>86</v>
      </c>
      <c r="O3" s="166" t="s">
        <v>137</v>
      </c>
      <c r="P3" s="164" t="s">
        <v>10</v>
      </c>
      <c r="Q3" s="140" t="s">
        <v>142</v>
      </c>
      <c r="R3" s="125" t="s">
        <v>141</v>
      </c>
      <c r="S3" s="125" t="s">
        <v>138</v>
      </c>
      <c r="T3" s="164" t="s">
        <v>138</v>
      </c>
      <c r="U3" s="164" t="s">
        <v>139</v>
      </c>
    </row>
    <row r="4" spans="1:21" s="134" customFormat="1" ht="54" customHeight="1" x14ac:dyDescent="0.25">
      <c r="A4" s="141"/>
      <c r="B4" s="241" t="s">
        <v>146</v>
      </c>
      <c r="C4" s="231"/>
      <c r="D4" s="142"/>
      <c r="E4" s="142"/>
      <c r="F4" s="114"/>
      <c r="G4" s="142"/>
      <c r="H4" s="142"/>
      <c r="I4" s="142"/>
      <c r="J4" s="142"/>
      <c r="K4" s="114"/>
      <c r="L4" s="114"/>
      <c r="M4" s="142"/>
      <c r="N4" s="114"/>
      <c r="O4" s="142"/>
      <c r="P4" s="142"/>
      <c r="Q4" s="232"/>
      <c r="R4" s="232"/>
      <c r="S4" s="142"/>
      <c r="T4" s="114"/>
      <c r="U4" s="114"/>
    </row>
    <row r="5" spans="1:21" s="134" customFormat="1" ht="27" customHeight="1" x14ac:dyDescent="0.25">
      <c r="A5" s="186">
        <v>1</v>
      </c>
      <c r="B5" s="249"/>
      <c r="C5" s="250"/>
      <c r="D5" s="169"/>
      <c r="E5" s="170"/>
      <c r="F5" s="171" t="str">
        <f t="shared" ref="F5:F18" si="0">IF(AND(E5&lt;&gt;"",U5&lt;&gt;"",K5&lt;&gt;0),U5/K5,"")</f>
        <v/>
      </c>
      <c r="G5" s="172"/>
      <c r="H5" s="172"/>
      <c r="I5" s="172"/>
      <c r="J5" s="172"/>
      <c r="K5" s="173" t="str">
        <f t="shared" ref="K5" si="1">IF(AND(G5&lt;&gt;0, I5&lt;&gt;0, J5&lt;&gt;0), G5*I5*J5, "")</f>
        <v/>
      </c>
      <c r="L5" s="174" t="str">
        <f>IF(K5="", "", K5/Veriler!$T$1)</f>
        <v/>
      </c>
      <c r="M5" s="175" t="str">
        <f>IF(E5&lt;&gt;"", "İthal Girdi", IF(Veriler!P5="", "", IF(Veriler!O5="H", "%0,5 üzerindedir", IF(Veriler!P5&gt;0.1, "%10 sınırı aşılmıştır.", "Uygun"))))</f>
        <v>%0,5 üzerindedir</v>
      </c>
      <c r="N5" s="174" t="str">
        <f t="shared" ref="N5:N18" si="2">IF(L5=""," ",M5)</f>
        <v xml:space="preserve"> </v>
      </c>
      <c r="O5" s="176"/>
      <c r="P5" s="177"/>
      <c r="Q5" s="178" t="str">
        <f t="shared" ref="Q5:Q18" si="3">IFERROR(IF(AND(S5&lt;&gt;"",K5&lt;&gt;"",K5&lt;&gt;0,S5&lt;&gt;0),S5/K5,"")," ")</f>
        <v/>
      </c>
      <c r="R5" s="173">
        <f>IFERROR(IF(L5&lt;=0.005,IF(E5="",K5,0),IF(E5&lt;&gt;"",0,IF(O5="",0,IF(O5="H",0,IF(P5&lt;Veriler!$F$2,K5*Veriler!$F$2,K5*P5)))))," ")</f>
        <v>0</v>
      </c>
      <c r="S5" s="179">
        <f>IF(Veriler!P5&lt;=0.1, R5, IF(AND(Veriler!P5&gt;0.1, E5="", O5="E"), IF(P5&gt;Veriler!$F$2, P5*R5, IF(P5&lt;Veriler!$F$2, Veriler!$F$2*R5, P5*R5)), 0))</f>
        <v>0</v>
      </c>
      <c r="T5" s="173" t="str">
        <f>IF(S5=0," ",S5)</f>
        <v xml:space="preserve"> </v>
      </c>
      <c r="U5" s="180" t="str">
        <f>IFERROR(IF(N5="%10 sınırı aşılmıştır.",K5-S5,IFERROR(IF(E5="",IF(R5=1,0,IF(K5-R5=0,"",K5-R5)),IF(Veriler!I5="",K5,IF(K5*Veriler!I5=0,"",K5*Veriler!I5))),K5)),0)</f>
        <v/>
      </c>
    </row>
    <row r="6" spans="1:21" s="134" customFormat="1" ht="27.75" customHeight="1" x14ac:dyDescent="0.25">
      <c r="A6" s="186">
        <v>2</v>
      </c>
      <c r="B6" s="249"/>
      <c r="C6" s="250"/>
      <c r="D6" s="169"/>
      <c r="E6" s="170"/>
      <c r="F6" s="171" t="str">
        <f t="shared" si="0"/>
        <v/>
      </c>
      <c r="G6" s="172"/>
      <c r="H6" s="172"/>
      <c r="I6" s="172"/>
      <c r="J6" s="172"/>
      <c r="K6" s="173" t="str">
        <f t="shared" ref="K6:K18" si="4">IF(AND(G6&lt;&gt;0, I6&lt;&gt;0, J6&lt;&gt;0), G6*I6*J6, "")</f>
        <v/>
      </c>
      <c r="L6" s="174" t="str">
        <f>IF(K6="", "", K6/Veriler!$T$1)</f>
        <v/>
      </c>
      <c r="M6" s="175" t="str">
        <f>IF(E6&lt;&gt;"", "İthal Girdi", IF(Veriler!P6="", "", IF(Veriler!O6="H", "%0,5 üzerindedir", IF(Veriler!P6&gt;0.1, "%10 sınırı aşılmıştır.", "Uygun"))))</f>
        <v>%0,5 üzerindedir</v>
      </c>
      <c r="N6" s="174" t="str">
        <f t="shared" si="2"/>
        <v xml:space="preserve"> </v>
      </c>
      <c r="O6" s="176"/>
      <c r="P6" s="177"/>
      <c r="Q6" s="178" t="str">
        <f t="shared" si="3"/>
        <v/>
      </c>
      <c r="R6" s="173">
        <f>IFERROR(IF(L6&lt;=0.005,IF(E6="",K6,0),IF(E6&lt;&gt;"",0,IF(O6="",0,IF(O6="H",0,IF(P6&lt;Veriler!$F$2,K6*Veriler!$F$2,K6*P6)))))," ")</f>
        <v>0</v>
      </c>
      <c r="S6" s="179">
        <f>IF(Veriler!P6&lt;=0.1, R6, IF(AND(Veriler!P6&gt;0.1, E6="", O6="E"), IF(P6&gt;Veriler!$F$2, P6*R6, IF(P6&lt;Veriler!$F$2, Veriler!$F$2*R6, P6*R6)), 0))</f>
        <v>0</v>
      </c>
      <c r="T6" s="173" t="str">
        <f t="shared" ref="T6:T18" si="5">IF(S6=0," ",S6)</f>
        <v xml:space="preserve"> </v>
      </c>
      <c r="U6" s="180" t="str">
        <f>IFERROR(IF(N6="%10 sınırı aşılmıştır.",K6-S6,IFERROR(IF(E6="",IF(R6=1,0,IF(K6-R6=0,"",K6-R6)),IF(Veriler!I6="",K6,IF(K6*Veriler!I6=0,"",K6*Veriler!I6))),K6)),0)</f>
        <v/>
      </c>
    </row>
    <row r="7" spans="1:21" s="134" customFormat="1" ht="27.75" customHeight="1" x14ac:dyDescent="0.25">
      <c r="A7" s="186">
        <v>3</v>
      </c>
      <c r="B7" s="249"/>
      <c r="C7" s="250"/>
      <c r="D7" s="169"/>
      <c r="E7" s="170"/>
      <c r="F7" s="171" t="str">
        <f t="shared" si="0"/>
        <v/>
      </c>
      <c r="G7" s="172"/>
      <c r="H7" s="172"/>
      <c r="I7" s="172"/>
      <c r="J7" s="172"/>
      <c r="K7" s="173" t="str">
        <f t="shared" si="4"/>
        <v/>
      </c>
      <c r="L7" s="174" t="str">
        <f>IF(K7="", "", K7/Veriler!$T$1)</f>
        <v/>
      </c>
      <c r="M7" s="175" t="str">
        <f>IF(E7&lt;&gt;"", "İthal Girdi", IF(Veriler!P7="", "", IF(Veriler!O7="H", "%0,5 üzerindedir", IF(Veriler!P7&gt;0.1, "%10 sınırı aşılmıştır.", "Uygun"))))</f>
        <v>%0,5 üzerindedir</v>
      </c>
      <c r="N7" s="174" t="str">
        <f t="shared" si="2"/>
        <v xml:space="preserve"> </v>
      </c>
      <c r="O7" s="176"/>
      <c r="P7" s="177"/>
      <c r="Q7" s="178" t="str">
        <f t="shared" si="3"/>
        <v/>
      </c>
      <c r="R7" s="173">
        <f>IFERROR(IF(L7&lt;=0.005,IF(E7="",K7,0),IF(E7&lt;&gt;"",0,IF(O7="",0,IF(O7="H",0,IF(P7&lt;Veriler!$F$2,K7*Veriler!$F$2,K7*P7)))))," ")</f>
        <v>0</v>
      </c>
      <c r="S7" s="179">
        <f>IF(Veriler!P7&lt;=0.1, R7, IF(AND(Veriler!P7&gt;0.1, E7="", O7="E"), IF(P7&gt;Veriler!$F$2, P7*R7, IF(P7&lt;Veriler!$F$2, Veriler!$F$2*R7, P7*R7)), 0))</f>
        <v>0</v>
      </c>
      <c r="T7" s="173" t="str">
        <f t="shared" si="5"/>
        <v xml:space="preserve"> </v>
      </c>
      <c r="U7" s="180" t="str">
        <f>IFERROR(IF(N7="%10 sınırı aşılmıştır.",K7-S7,IFERROR(IF(E7="",IF(R7=1,0,IF(K7-R7=0,"",K7-R7)),IF(Veriler!I7="",K7,IF(K7*Veriler!I7=0,"",K7*Veriler!I7))),K7)),0)</f>
        <v/>
      </c>
    </row>
    <row r="8" spans="1:21" s="134" customFormat="1" ht="27.75" customHeight="1" x14ac:dyDescent="0.25">
      <c r="A8" s="186">
        <v>4</v>
      </c>
      <c r="B8" s="249"/>
      <c r="C8" s="250"/>
      <c r="D8" s="169"/>
      <c r="E8" s="181"/>
      <c r="F8" s="171" t="str">
        <f t="shared" si="0"/>
        <v/>
      </c>
      <c r="G8" s="172"/>
      <c r="H8" s="172"/>
      <c r="I8" s="172"/>
      <c r="J8" s="172"/>
      <c r="K8" s="173" t="str">
        <f t="shared" si="4"/>
        <v/>
      </c>
      <c r="L8" s="174" t="str">
        <f>IF(K8="", "", K8/Veriler!$T$1)</f>
        <v/>
      </c>
      <c r="M8" s="175" t="str">
        <f>IF(E8&lt;&gt;"", "İthal Girdi", IF(Veriler!P8="", "", IF(Veriler!O8="H", "%0,5 üzerindedir", IF(Veriler!P8&gt;0.1, "%10 sınırı aşılmıştır.", "Uygun"))))</f>
        <v>%0,5 üzerindedir</v>
      </c>
      <c r="N8" s="174" t="str">
        <f t="shared" si="2"/>
        <v xml:space="preserve"> </v>
      </c>
      <c r="O8" s="176"/>
      <c r="P8" s="177"/>
      <c r="Q8" s="178" t="str">
        <f t="shared" si="3"/>
        <v/>
      </c>
      <c r="R8" s="173">
        <f>IFERROR(IF(L8&lt;=0.005,IF(E8="",K8,0),IF(E8&lt;&gt;"",0,IF(O8="",0,IF(O8="H",0,IF(P8&lt;Veriler!$F$2,K8*Veriler!$F$2,K8*P8)))))," ")</f>
        <v>0</v>
      </c>
      <c r="S8" s="179">
        <f>IF(Veriler!P8&lt;=0.1, R8, IF(AND(Veriler!P8&gt;0.1, E8="", O8="E"), IF(P8&gt;Veriler!$F$2, P8*R8, IF(P8&lt;Veriler!$F$2, Veriler!$F$2*R8, P8*R8)), 0))</f>
        <v>0</v>
      </c>
      <c r="T8" s="173" t="str">
        <f t="shared" si="5"/>
        <v xml:space="preserve"> </v>
      </c>
      <c r="U8" s="180" t="str">
        <f>IFERROR(IF(N8="%10 sınırı aşılmıştır.",K8-S8,IFERROR(IF(E8="",IF(R8=1,0,IF(K8-R8=0,"",K8-R8)),IF(Veriler!I8="",K8,IF(K8*Veriler!I8=0,"",K8*Veriler!I8))),K8)),0)</f>
        <v/>
      </c>
    </row>
    <row r="9" spans="1:21" s="134" customFormat="1" ht="27.75" customHeight="1" x14ac:dyDescent="0.25">
      <c r="A9" s="186">
        <v>5</v>
      </c>
      <c r="B9" s="249"/>
      <c r="C9" s="250"/>
      <c r="D9" s="169"/>
      <c r="E9" s="182"/>
      <c r="F9" s="171" t="str">
        <f t="shared" si="0"/>
        <v/>
      </c>
      <c r="G9" s="172"/>
      <c r="H9" s="172"/>
      <c r="I9" s="172"/>
      <c r="J9" s="172"/>
      <c r="K9" s="173" t="str">
        <f t="shared" si="4"/>
        <v/>
      </c>
      <c r="L9" s="174" t="str">
        <f>IF(K9="", "", K9/Veriler!$T$1)</f>
        <v/>
      </c>
      <c r="M9" s="175" t="str">
        <f>IF(E9&lt;&gt;"", "İthal Girdi", IF(Veriler!P9="", "", IF(Veriler!O9="H", "%0,5 üzerindedir", IF(Veriler!P9&gt;0.1, "%10 sınırı aşılmıştır.", "Uygun"))))</f>
        <v>%0,5 üzerindedir</v>
      </c>
      <c r="N9" s="174" t="str">
        <f t="shared" si="2"/>
        <v xml:space="preserve"> </v>
      </c>
      <c r="O9" s="176"/>
      <c r="P9" s="177"/>
      <c r="Q9" s="178" t="str">
        <f t="shared" si="3"/>
        <v/>
      </c>
      <c r="R9" s="173">
        <f>IFERROR(IF(L9&lt;=0.005,IF(E9="",K9,0),IF(E9&lt;&gt;"",0,IF(O9="",0,IF(O9="H",0,IF(P9&lt;Veriler!$F$2,K9*Veriler!$F$2,K9*P9)))))," ")</f>
        <v>0</v>
      </c>
      <c r="S9" s="179">
        <f>IF(Veriler!P9&lt;=0.1, R9, IF(AND(Veriler!P9&gt;0.1, E9="", O9="E"), IF(P9&gt;Veriler!$F$2, P9*R9, IF(P9&lt;Veriler!$F$2, Veriler!$F$2*R9, P9*R9)), 0))</f>
        <v>0</v>
      </c>
      <c r="T9" s="173" t="str">
        <f t="shared" si="5"/>
        <v xml:space="preserve"> </v>
      </c>
      <c r="U9" s="180" t="str">
        <f>IFERROR(IF(N9="%10 sınırı aşılmıştır.",K9-S9,IFERROR(IF(E9="",IF(R9=1,0,IF(K9-R9=0,"",K9-R9)),IF(Veriler!I9="",K9,IF(K9*Veriler!I9=0,"",K9*Veriler!I9))),K9)),0)</f>
        <v/>
      </c>
    </row>
    <row r="10" spans="1:21" s="134" customFormat="1" ht="27.75" customHeight="1" x14ac:dyDescent="0.25">
      <c r="A10" s="186">
        <v>6</v>
      </c>
      <c r="B10" s="249"/>
      <c r="C10" s="250"/>
      <c r="D10" s="169"/>
      <c r="E10" s="181"/>
      <c r="F10" s="171" t="str">
        <f t="shared" si="0"/>
        <v/>
      </c>
      <c r="G10" s="172"/>
      <c r="H10" s="172"/>
      <c r="I10" s="172"/>
      <c r="J10" s="172"/>
      <c r="K10" s="173" t="str">
        <f t="shared" si="4"/>
        <v/>
      </c>
      <c r="L10" s="174" t="str">
        <f>IF(K10="", "", K10/Veriler!$T$1)</f>
        <v/>
      </c>
      <c r="M10" s="175" t="str">
        <f>IF(E10&lt;&gt;"", "İthal Girdi", IF(Veriler!P10="", "", IF(Veriler!O10="H", "%0,5 üzerindedir", IF(Veriler!P10&gt;0.1, "%10 sınırı aşılmıştır.", "Uygun"))))</f>
        <v>%0,5 üzerindedir</v>
      </c>
      <c r="N10" s="174" t="str">
        <f t="shared" si="2"/>
        <v xml:space="preserve"> </v>
      </c>
      <c r="O10" s="176"/>
      <c r="P10" s="177"/>
      <c r="Q10" s="178" t="str">
        <f t="shared" si="3"/>
        <v/>
      </c>
      <c r="R10" s="173">
        <f>IFERROR(IF(L10&lt;=0.005,IF(E10="",K10,0),IF(E10&lt;&gt;"",0,IF(O10="",0,IF(O10="H",0,IF(P10&lt;Veriler!$F$2,K10*Veriler!$F$2,K10*P10)))))," ")</f>
        <v>0</v>
      </c>
      <c r="S10" s="179">
        <f>IF(Veriler!P10&lt;=0.1, R10, IF(AND(Veriler!P10&gt;0.1, E10="", O10="E"), IF(P10&gt;Veriler!$F$2, P10*R10, IF(P10&lt;Veriler!$F$2, Veriler!$F$2*R10, P10*R10)), 0))</f>
        <v>0</v>
      </c>
      <c r="T10" s="173" t="str">
        <f t="shared" si="5"/>
        <v xml:space="preserve"> </v>
      </c>
      <c r="U10" s="180" t="str">
        <f>IFERROR(IF(N10="%10 sınırı aşılmıştır.",K10-S10,IFERROR(IF(E10="",IF(R10=1,0,IF(K10-R10=0,"",K10-R10)),IF(Veriler!I10="",K10,IF(K10*Veriler!I10=0,"",K10*Veriler!I10))),K10)),0)</f>
        <v/>
      </c>
    </row>
    <row r="11" spans="1:21" s="134" customFormat="1" ht="27.75" customHeight="1" x14ac:dyDescent="0.25">
      <c r="A11" s="186">
        <v>7</v>
      </c>
      <c r="B11" s="249"/>
      <c r="C11" s="250"/>
      <c r="D11" s="169"/>
      <c r="E11" s="182"/>
      <c r="F11" s="171" t="str">
        <f t="shared" si="0"/>
        <v/>
      </c>
      <c r="G11" s="172"/>
      <c r="H11" s="172"/>
      <c r="I11" s="172"/>
      <c r="J11" s="172"/>
      <c r="K11" s="173" t="str">
        <f t="shared" si="4"/>
        <v/>
      </c>
      <c r="L11" s="174" t="str">
        <f>IF(K11="", "", K11/Veriler!$T$1)</f>
        <v/>
      </c>
      <c r="M11" s="175" t="str">
        <f>IF(E11&lt;&gt;"", "İthal Girdi", IF(Veriler!P11="", "", IF(Veriler!O11="H", "%0,5 üzerindedir", IF(Veriler!P11&gt;0.1, "%10 sınırı aşılmıştır.", "Uygun"))))</f>
        <v>%0,5 üzerindedir</v>
      </c>
      <c r="N11" s="174" t="str">
        <f t="shared" si="2"/>
        <v xml:space="preserve"> </v>
      </c>
      <c r="O11" s="176"/>
      <c r="P11" s="177"/>
      <c r="Q11" s="178" t="str">
        <f t="shared" si="3"/>
        <v/>
      </c>
      <c r="R11" s="173">
        <f>IFERROR(IF(L11&lt;=0.005,IF(E11="",K11,0),IF(E11&lt;&gt;"",0,IF(O11="",0,IF(O11="H",0,IF(P11&lt;Veriler!$F$2,K11*Veriler!$F$2,K11*P11)))))," ")</f>
        <v>0</v>
      </c>
      <c r="S11" s="179">
        <f>IF(Veriler!P11&lt;=0.1, R11, IF(AND(Veriler!P11&gt;0.1, E11="", O11="E"), IF(P11&gt;Veriler!$F$2, P11*R11, IF(P11&lt;Veriler!$F$2, Veriler!$F$2*R11, P11*R11)), 0))</f>
        <v>0</v>
      </c>
      <c r="T11" s="173" t="str">
        <f t="shared" si="5"/>
        <v xml:space="preserve"> </v>
      </c>
      <c r="U11" s="180" t="str">
        <f>IFERROR(IF(N11="%10 sınırı aşılmıştır.",K11-S11,IFERROR(IF(E11="",IF(R11=1,0,IF(K11-R11=0,"",K11-R11)),IF(Veriler!I11="",K11,IF(K11*Veriler!I11=0,"",K11*Veriler!I11))),K11)),0)</f>
        <v/>
      </c>
    </row>
    <row r="12" spans="1:21" s="134" customFormat="1" ht="27.75" customHeight="1" x14ac:dyDescent="0.25">
      <c r="A12" s="186">
        <v>8</v>
      </c>
      <c r="B12" s="249"/>
      <c r="C12" s="250"/>
      <c r="D12" s="169"/>
      <c r="E12" s="170"/>
      <c r="F12" s="171" t="str">
        <f t="shared" si="0"/>
        <v/>
      </c>
      <c r="G12" s="172"/>
      <c r="H12" s="172"/>
      <c r="I12" s="172"/>
      <c r="J12" s="172"/>
      <c r="K12" s="173" t="str">
        <f t="shared" si="4"/>
        <v/>
      </c>
      <c r="L12" s="174" t="str">
        <f>IF(K12="", "", K12/Veriler!$T$1)</f>
        <v/>
      </c>
      <c r="M12" s="175" t="str">
        <f>IF(E12&lt;&gt;"", "İthal Girdi", IF(Veriler!P12="", "", IF(Veriler!O12="H", "%0,5 üzerindedir", IF(Veriler!P12&gt;0.1, "%10 sınırı aşılmıştır.", "Uygun"))))</f>
        <v>%0,5 üzerindedir</v>
      </c>
      <c r="N12" s="174" t="str">
        <f t="shared" si="2"/>
        <v xml:space="preserve"> </v>
      </c>
      <c r="O12" s="176"/>
      <c r="P12" s="177"/>
      <c r="Q12" s="178" t="str">
        <f t="shared" si="3"/>
        <v/>
      </c>
      <c r="R12" s="173">
        <f>IFERROR(IF(L12&lt;=0.005,IF(E12="",K12,0),IF(E12&lt;&gt;"",0,IF(O12="",0,IF(O12="H",0,IF(P12&lt;Veriler!$F$2,K12*Veriler!$F$2,K12*P12)))))," ")</f>
        <v>0</v>
      </c>
      <c r="S12" s="179">
        <f>IF(Veriler!P12&lt;=0.1, R12, IF(AND(Veriler!P12&gt;0.1, E12="", O12="E"), IF(P12&gt;Veriler!$F$2, P12*R12, IF(P12&lt;Veriler!$F$2, Veriler!$F$2*R12, P12*R12)), 0))</f>
        <v>0</v>
      </c>
      <c r="T12" s="173" t="str">
        <f t="shared" si="5"/>
        <v xml:space="preserve"> </v>
      </c>
      <c r="U12" s="180" t="str">
        <f>IFERROR(IF(N12="%10 sınırı aşılmıştır.",K12-S12,IFERROR(IF(E12="",IF(R12=1,0,IF(K12-R12=0,"",K12-R12)),IF(Veriler!I12="",K12,IF(K12*Veriler!I12=0,"",K12*Veriler!I12))),K12)),0)</f>
        <v/>
      </c>
    </row>
    <row r="13" spans="1:21" s="134" customFormat="1" ht="27.75" customHeight="1" x14ac:dyDescent="0.25">
      <c r="A13" s="186">
        <v>9</v>
      </c>
      <c r="B13" s="249"/>
      <c r="C13" s="250"/>
      <c r="D13" s="169"/>
      <c r="E13" s="170"/>
      <c r="F13" s="171" t="str">
        <f t="shared" si="0"/>
        <v/>
      </c>
      <c r="G13" s="172"/>
      <c r="H13" s="172"/>
      <c r="I13" s="172"/>
      <c r="J13" s="172"/>
      <c r="K13" s="173" t="str">
        <f t="shared" si="4"/>
        <v/>
      </c>
      <c r="L13" s="174" t="str">
        <f>IF(K13="", "", K13/Veriler!$T$1)</f>
        <v/>
      </c>
      <c r="M13" s="175" t="str">
        <f>IF(E13&lt;&gt;"", "İthal Girdi", IF(Veriler!P13="", "", IF(Veriler!O13="H", "%0,5 üzerindedir", IF(Veriler!P13&gt;0.1, "%10 sınırı aşılmıştır.", "Uygun"))))</f>
        <v>%0,5 üzerindedir</v>
      </c>
      <c r="N13" s="174" t="str">
        <f t="shared" si="2"/>
        <v xml:space="preserve"> </v>
      </c>
      <c r="O13" s="176"/>
      <c r="P13" s="177"/>
      <c r="Q13" s="178" t="str">
        <f t="shared" si="3"/>
        <v/>
      </c>
      <c r="R13" s="173">
        <f>IFERROR(IF(L13&lt;=0.005,IF(E13="",K13,0),IF(E13&lt;&gt;"",0,IF(O13="",0,IF(O13="H",0,IF(P13&lt;Veriler!$F$2,K13*Veriler!$F$2,K13*P13)))))," ")</f>
        <v>0</v>
      </c>
      <c r="S13" s="179">
        <f>IF(Veriler!P13&lt;=0.1, R13, IF(AND(Veriler!P13&gt;0.1, E13="", O13="E"), IF(P13&gt;Veriler!$F$2, P13*R13, IF(P13&lt;Veriler!$F$2, Veriler!$F$2*R13, P13*R13)), 0))</f>
        <v>0</v>
      </c>
      <c r="T13" s="173" t="str">
        <f t="shared" si="5"/>
        <v xml:space="preserve"> </v>
      </c>
      <c r="U13" s="180" t="str">
        <f>IFERROR(IF(N13="%10 sınırı aşılmıştır.",K13-S13,IFERROR(IF(E13="",IF(R13=1,0,IF(K13-R13=0,"",K13-R13)),IF(Veriler!I13="",K13,IF(K13*Veriler!I13=0,"",K13*Veriler!I13))),K13)),0)</f>
        <v/>
      </c>
    </row>
    <row r="14" spans="1:21" s="134" customFormat="1" ht="27.75" customHeight="1" x14ac:dyDescent="0.25">
      <c r="A14" s="186">
        <v>10</v>
      </c>
      <c r="B14" s="249"/>
      <c r="C14" s="250"/>
      <c r="D14" s="169"/>
      <c r="E14" s="170"/>
      <c r="F14" s="171" t="str">
        <f t="shared" si="0"/>
        <v/>
      </c>
      <c r="G14" s="172"/>
      <c r="H14" s="172"/>
      <c r="I14" s="172"/>
      <c r="J14" s="172"/>
      <c r="K14" s="173" t="str">
        <f t="shared" si="4"/>
        <v/>
      </c>
      <c r="L14" s="174" t="str">
        <f>IF(K14="", "", K14/Veriler!$T$1)</f>
        <v/>
      </c>
      <c r="M14" s="175" t="str">
        <f>IF(E14&lt;&gt;"", "İthal Girdi", IF(Veriler!P14="", "", IF(Veriler!O14="H", "%0,5 üzerindedir", IF(Veriler!P14&gt;0.1, "%10 sınırı aşılmıştır.", "Uygun"))))</f>
        <v>%0,5 üzerindedir</v>
      </c>
      <c r="N14" s="174" t="str">
        <f t="shared" si="2"/>
        <v xml:space="preserve"> </v>
      </c>
      <c r="O14" s="176"/>
      <c r="P14" s="177"/>
      <c r="Q14" s="178" t="str">
        <f t="shared" si="3"/>
        <v/>
      </c>
      <c r="R14" s="173">
        <f>IFERROR(IF(L14&lt;=0.005,IF(E14="",K14,0),IF(E14&lt;&gt;"",0,IF(O14="",0,IF(O14="H",0,IF(P14&lt;Veriler!$F$2,K14*Veriler!$F$2,K14*P14)))))," ")</f>
        <v>0</v>
      </c>
      <c r="S14" s="179">
        <f>IF(Veriler!P14&lt;=0.1, R14, IF(AND(Veriler!P14&gt;0.1, E14="", O14="E"), IF(P14&gt;Veriler!$F$2, P14*R14, IF(P14&lt;Veriler!$F$2, Veriler!$F$2*R14, P14*R14)), 0))</f>
        <v>0</v>
      </c>
      <c r="T14" s="173" t="str">
        <f t="shared" si="5"/>
        <v xml:space="preserve"> </v>
      </c>
      <c r="U14" s="180" t="str">
        <f>IFERROR(IF(N14="%10 sınırı aşılmıştır.",K14-S14,IFERROR(IF(E14="",IF(R14=1,0,IF(K14-R14=0,"",K14-R14)),IF(Veriler!I14="",K14,IF(K14*Veriler!I14=0,"",K14*Veriler!I14))),K14)),0)</f>
        <v/>
      </c>
    </row>
    <row r="15" spans="1:21" s="134" customFormat="1" ht="27.75" customHeight="1" x14ac:dyDescent="0.25">
      <c r="A15" s="186">
        <v>11</v>
      </c>
      <c r="B15" s="249"/>
      <c r="C15" s="250"/>
      <c r="D15" s="169"/>
      <c r="E15" s="170"/>
      <c r="F15" s="171" t="str">
        <f t="shared" si="0"/>
        <v/>
      </c>
      <c r="G15" s="172"/>
      <c r="H15" s="172"/>
      <c r="I15" s="172"/>
      <c r="J15" s="172"/>
      <c r="K15" s="173" t="str">
        <f t="shared" si="4"/>
        <v/>
      </c>
      <c r="L15" s="174" t="str">
        <f>IF(K15="", "", K15/Veriler!$T$1)</f>
        <v/>
      </c>
      <c r="M15" s="175" t="str">
        <f>IF(E15&lt;&gt;"", "İthal Girdi", IF(Veriler!P15="", "", IF(Veriler!O15="H", "%0,5 üzerindedir", IF(Veriler!P15&gt;0.1, "%10 sınırı aşılmıştır.", "Uygun"))))</f>
        <v>%0,5 üzerindedir</v>
      </c>
      <c r="N15" s="174" t="str">
        <f t="shared" si="2"/>
        <v xml:space="preserve"> </v>
      </c>
      <c r="O15" s="176"/>
      <c r="P15" s="177"/>
      <c r="Q15" s="178" t="str">
        <f t="shared" si="3"/>
        <v/>
      </c>
      <c r="R15" s="173">
        <f>IFERROR(IF(L15&lt;=0.005,IF(E15="",K15,0),IF(E15&lt;&gt;"",0,IF(O15="",0,IF(O15="H",0,IF(P15&lt;Veriler!$F$2,K15*Veriler!$F$2,K15*P15)))))," ")</f>
        <v>0</v>
      </c>
      <c r="S15" s="179">
        <f>IF(Veriler!P15&lt;=0.1, R15, IF(AND(Veriler!P15&gt;0.1, E15="", O15="E"), IF(P15&gt;Veriler!$F$2, P15*R15, IF(P15&lt;Veriler!$F$2, Veriler!$F$2*R15, P15*R15)), 0))</f>
        <v>0</v>
      </c>
      <c r="T15" s="173" t="str">
        <f t="shared" si="5"/>
        <v xml:space="preserve"> </v>
      </c>
      <c r="U15" s="180" t="str">
        <f>IFERROR(IF(N15="%10 sınırı aşılmıştır.",K15-S15,IFERROR(IF(E15="",IF(R15=1,0,IF(K15-R15=0,"",K15-R15)),IF(Veriler!I15="",K15,IF(K15*Veriler!I15=0,"",K15*Veriler!I15))),K15)),0)</f>
        <v/>
      </c>
    </row>
    <row r="16" spans="1:21" s="134" customFormat="1" ht="27.75" customHeight="1" x14ac:dyDescent="0.25">
      <c r="A16" s="186">
        <v>12</v>
      </c>
      <c r="B16" s="249"/>
      <c r="C16" s="250"/>
      <c r="D16" s="169"/>
      <c r="E16" s="170"/>
      <c r="F16" s="171" t="str">
        <f t="shared" si="0"/>
        <v/>
      </c>
      <c r="G16" s="172"/>
      <c r="H16" s="172"/>
      <c r="I16" s="172"/>
      <c r="J16" s="172"/>
      <c r="K16" s="173" t="str">
        <f t="shared" si="4"/>
        <v/>
      </c>
      <c r="L16" s="174" t="str">
        <f>IF(K16="", "", K16/Veriler!$T$1)</f>
        <v/>
      </c>
      <c r="M16" s="175" t="str">
        <f>IF(E16&lt;&gt;"", "İthal Girdi", IF(Veriler!P16="", "", IF(Veriler!O16="H", "%0,5 üzerindedir", IF(Veriler!P16&gt;0.1, "%10 sınırı aşılmıştır.", "Uygun"))))</f>
        <v>%0,5 üzerindedir</v>
      </c>
      <c r="N16" s="174" t="str">
        <f t="shared" si="2"/>
        <v xml:space="preserve"> </v>
      </c>
      <c r="O16" s="176"/>
      <c r="P16" s="177"/>
      <c r="Q16" s="178" t="str">
        <f t="shared" si="3"/>
        <v/>
      </c>
      <c r="R16" s="173">
        <f>IFERROR(IF(L16&lt;=0.005,IF(E16="",K16,0),IF(E16&lt;&gt;"",0,IF(O16="",0,IF(O16="H",0,IF(P16&lt;Veriler!$F$2,K16*Veriler!$F$2,K16*P16)))))," ")</f>
        <v>0</v>
      </c>
      <c r="S16" s="179">
        <f>IF(Veriler!P16&lt;=0.1, R16, IF(AND(Veriler!P16&gt;0.1, E16="", O16="E"), IF(P16&gt;Veriler!$F$2, P16*R16, IF(P16&lt;Veriler!$F$2, Veriler!$F$2*R16, P16*R16)), 0))</f>
        <v>0</v>
      </c>
      <c r="T16" s="173" t="str">
        <f t="shared" si="5"/>
        <v xml:space="preserve"> </v>
      </c>
      <c r="U16" s="180" t="str">
        <f>IFERROR(IF(N16="%10 sınırı aşılmıştır.",K16-S16,IFERROR(IF(E16="",IF(R16=1,0,IF(K16-R16=0,"",K16-R16)),IF(Veriler!I16="",K16,IF(K16*Veriler!I16=0,"",K16*Veriler!I16))),K16)),0)</f>
        <v/>
      </c>
    </row>
    <row r="17" spans="1:21" s="134" customFormat="1" ht="27.75" customHeight="1" x14ac:dyDescent="0.25">
      <c r="A17" s="186">
        <v>13</v>
      </c>
      <c r="B17" s="249"/>
      <c r="C17" s="250"/>
      <c r="D17" s="169"/>
      <c r="E17" s="170"/>
      <c r="F17" s="171" t="str">
        <f t="shared" si="0"/>
        <v/>
      </c>
      <c r="G17" s="172"/>
      <c r="H17" s="172"/>
      <c r="I17" s="172"/>
      <c r="J17" s="172"/>
      <c r="K17" s="173" t="str">
        <f t="shared" si="4"/>
        <v/>
      </c>
      <c r="L17" s="174" t="str">
        <f>IF(K17="", "", K17/Veriler!$T$1)</f>
        <v/>
      </c>
      <c r="M17" s="175" t="str">
        <f>IF(E17&lt;&gt;"", "İthal Girdi", IF(Veriler!P17="", "", IF(Veriler!O17="H", "%0,5 üzerindedir", IF(Veriler!P17&gt;0.1, "%10 sınırı aşılmıştır.", "Uygun"))))</f>
        <v>%0,5 üzerindedir</v>
      </c>
      <c r="N17" s="174" t="str">
        <f t="shared" si="2"/>
        <v xml:space="preserve"> </v>
      </c>
      <c r="O17" s="176"/>
      <c r="P17" s="177"/>
      <c r="Q17" s="178" t="str">
        <f t="shared" si="3"/>
        <v/>
      </c>
      <c r="R17" s="173">
        <f>IFERROR(IF(L17&lt;=0.005,IF(E17="",K17,0),IF(E17&lt;&gt;"",0,IF(O17="",0,IF(O17="H",0,IF(P17&lt;Veriler!$F$2,K17*Veriler!$F$2,K17*P17)))))," ")</f>
        <v>0</v>
      </c>
      <c r="S17" s="179">
        <f>IF(Veriler!P17&lt;=0.1, R17, IF(AND(Veriler!P17&gt;0.1, E17="", O17="E"), IF(P17&gt;Veriler!$F$2, P17*R17, IF(P17&lt;Veriler!$F$2, Veriler!$F$2*R17, P17*R17)), 0))</f>
        <v>0</v>
      </c>
      <c r="T17" s="173" t="str">
        <f t="shared" si="5"/>
        <v xml:space="preserve"> </v>
      </c>
      <c r="U17" s="180" t="str">
        <f>IFERROR(IF(N17="%10 sınırı aşılmıştır.",K17-S17,IFERROR(IF(E17="",IF(R17=1,0,IF(K17-R17=0,"",K17-R17)),IF(Veriler!I17="",K17,IF(K17*Veriler!I17=0,"",K17*Veriler!I17))),K17)),0)</f>
        <v/>
      </c>
    </row>
    <row r="18" spans="1:21" s="134" customFormat="1" ht="27.75" customHeight="1" x14ac:dyDescent="0.25">
      <c r="A18" s="186">
        <v>14</v>
      </c>
      <c r="B18" s="249"/>
      <c r="C18" s="250"/>
      <c r="D18" s="169"/>
      <c r="E18" s="170"/>
      <c r="F18" s="171" t="str">
        <f t="shared" si="0"/>
        <v/>
      </c>
      <c r="G18" s="172"/>
      <c r="H18" s="172"/>
      <c r="I18" s="172"/>
      <c r="J18" s="172"/>
      <c r="K18" s="173" t="str">
        <f t="shared" si="4"/>
        <v/>
      </c>
      <c r="L18" s="174" t="str">
        <f>IF(K18="", "", K18/Veriler!$T$1)</f>
        <v/>
      </c>
      <c r="M18" s="175" t="str">
        <f>IF(E18&lt;&gt;"", "İthal Girdi", IF(Veriler!P18="", "", IF(Veriler!O18="H", "%0,5 üzerindedir", IF(Veriler!P18&gt;0.1, "%10 sınırı aşılmıştır.", "Uygun"))))</f>
        <v>%0,5 üzerindedir</v>
      </c>
      <c r="N18" s="174" t="str">
        <f t="shared" si="2"/>
        <v xml:space="preserve"> </v>
      </c>
      <c r="O18" s="176"/>
      <c r="P18" s="177"/>
      <c r="Q18" s="178" t="str">
        <f t="shared" si="3"/>
        <v/>
      </c>
      <c r="R18" s="173">
        <f>IFERROR(IF(L18&lt;=0.005,IF(E18="",K18,0),IF(E18&lt;&gt;"",0,IF(O18="",0,IF(O18="H",0,IF(P18&lt;Veriler!$F$2,K18*Veriler!$F$2,K18*P18)))))," ")</f>
        <v>0</v>
      </c>
      <c r="S18" s="179">
        <f>IF(Veriler!P18&lt;=0.1, R18, IF(AND(Veriler!P18&gt;0.1, E18="", O18="E"), IF(P18&gt;Veriler!$F$2, P18*R18, IF(P18&lt;Veriler!$F$2, Veriler!$F$2*R18, P18*R18)), 0))</f>
        <v>0</v>
      </c>
      <c r="T18" s="173" t="str">
        <f t="shared" si="5"/>
        <v xml:space="preserve"> </v>
      </c>
      <c r="U18" s="180" t="str">
        <f>IFERROR(IF(N18="%10 sınırı aşılmıştır.",K18-S18,IFERROR(IF(E18="",IF(R18=1,0,IF(K18-R18=0,"",K18-R18)),IF(Veriler!I18="",K18,IF(K18*Veriler!I18=0,"",K18*Veriler!I18))),K18)),0)</f>
        <v/>
      </c>
    </row>
    <row r="19" spans="1:21" s="134" customFormat="1" ht="27" hidden="1" customHeight="1" x14ac:dyDescent="0.25">
      <c r="A19" s="187"/>
      <c r="B19" s="251" t="s">
        <v>13</v>
      </c>
      <c r="C19" s="251"/>
      <c r="D19" s="183"/>
      <c r="E19" s="183"/>
      <c r="F19" s="184"/>
      <c r="G19" s="183"/>
      <c r="H19" s="183"/>
      <c r="I19" s="183"/>
      <c r="J19" s="183"/>
      <c r="K19" s="184"/>
      <c r="L19" s="184"/>
      <c r="M19" s="183"/>
      <c r="N19" s="184"/>
      <c r="O19" s="183"/>
      <c r="P19" s="183"/>
      <c r="Q19" s="248"/>
      <c r="R19" s="248"/>
      <c r="S19" s="183"/>
      <c r="T19" s="184"/>
      <c r="U19" s="184"/>
    </row>
    <row r="20" spans="1:21" s="134" customFormat="1" ht="27.75" customHeight="1" x14ac:dyDescent="0.25">
      <c r="A20" s="186">
        <f>A18+1</f>
        <v>15</v>
      </c>
      <c r="B20" s="249"/>
      <c r="C20" s="250"/>
      <c r="D20" s="169"/>
      <c r="E20" s="182"/>
      <c r="F20" s="171" t="str">
        <f t="shared" ref="F20:F33" si="6">IF(AND(E20&lt;&gt;"",U20&lt;&gt;"",K20&lt;&gt;0),U20/K20,"")</f>
        <v/>
      </c>
      <c r="G20" s="172"/>
      <c r="H20" s="172"/>
      <c r="I20" s="172"/>
      <c r="J20" s="172"/>
      <c r="K20" s="173" t="str">
        <f t="shared" ref="K20:K33" si="7">IF(AND(G20&lt;&gt;0, I20&lt;&gt;0, J20&lt;&gt;0), G20*I20*J20, "")</f>
        <v/>
      </c>
      <c r="L20" s="174" t="str">
        <f>IF(K20="", "", K20/Veriler!$T$1)</f>
        <v/>
      </c>
      <c r="M20" s="175" t="str">
        <f>IF(E20&lt;&gt;"", "İthal Girdi", IF(Veriler!P20="", "", IF(Veriler!O20="H", "%0,5 üzerindedir", IF(Veriler!P20&gt;0.1, "%10 sınırı aşılmıştır.", "Uygun"))))</f>
        <v>%0,5 üzerindedir</v>
      </c>
      <c r="N20" s="174" t="str">
        <f t="shared" ref="N20:N33" si="8">IF(L20=""," ",M20)</f>
        <v xml:space="preserve"> </v>
      </c>
      <c r="O20" s="176"/>
      <c r="P20" s="177"/>
      <c r="Q20" s="178" t="str">
        <f t="shared" ref="Q20:Q33" si="9">IFERROR(IF(AND(S20&lt;&gt;"",K20&lt;&gt;"",K20&lt;&gt;0,S20&lt;&gt;0),S20/K20,"")," ")</f>
        <v/>
      </c>
      <c r="R20" s="173">
        <f>IFERROR(IF(L20&lt;=0.005,IF(E20="",K20,0),IF(E20&lt;&gt;"",0,IF(O20="",0,IF(O20="H",0,IF(P20&lt;Veriler!$F$2,K20*Veriler!$F$2,K20*P20)))))," ")</f>
        <v>0</v>
      </c>
      <c r="S20" s="179">
        <f>IF(Veriler!P20&lt;=0.1, R20, IF(AND(Veriler!P20&gt;0.1, E20="", O20="E"), IF(P20&gt;Veriler!$F$2, P20*R20, IF(P20&lt;Veriler!$F$2, Veriler!$F$2*R20, P20*R20)), 0))</f>
        <v>0</v>
      </c>
      <c r="T20" s="173" t="str">
        <f t="shared" ref="T20:T33" si="10">IF(S20=0," ",S20)</f>
        <v xml:space="preserve"> </v>
      </c>
      <c r="U20" s="180" t="str">
        <f>IFERROR(IF(N20="%10 sınırı aşılmıştır.",K20-S20,IFERROR(IF(E20="",IF(R20=1,0,IF(K20-R20=0,"",K20-R20)),IF(Veriler!I20="",K20,IF(K20*Veriler!I20=0,"",K20*Veriler!I20))),K20)),0)</f>
        <v/>
      </c>
    </row>
    <row r="21" spans="1:21" s="134" customFormat="1" ht="27.75" customHeight="1" x14ac:dyDescent="0.25">
      <c r="A21" s="186">
        <f>A20+1</f>
        <v>16</v>
      </c>
      <c r="B21" s="249"/>
      <c r="C21" s="250"/>
      <c r="D21" s="169"/>
      <c r="E21" s="181"/>
      <c r="F21" s="171" t="str">
        <f t="shared" si="6"/>
        <v/>
      </c>
      <c r="G21" s="172"/>
      <c r="H21" s="172"/>
      <c r="I21" s="172"/>
      <c r="J21" s="172"/>
      <c r="K21" s="173" t="str">
        <f t="shared" si="7"/>
        <v/>
      </c>
      <c r="L21" s="174" t="str">
        <f>IF(K21="", "", K21/Veriler!$T$1)</f>
        <v/>
      </c>
      <c r="M21" s="175" t="str">
        <f>IF(E21&lt;&gt;"", "İthal Girdi", IF(Veriler!P21="", "", IF(Veriler!O21="H", "%0,5 üzerindedir", IF(Veriler!P21&gt;0.1, "%10 sınırı aşılmıştır.", "Uygun"))))</f>
        <v>%0,5 üzerindedir</v>
      </c>
      <c r="N21" s="174" t="str">
        <f t="shared" si="8"/>
        <v xml:space="preserve"> </v>
      </c>
      <c r="O21" s="176"/>
      <c r="P21" s="177"/>
      <c r="Q21" s="178" t="str">
        <f t="shared" si="9"/>
        <v/>
      </c>
      <c r="R21" s="173">
        <f>IFERROR(IF(L21&lt;=0.005,IF(E21="",K21,0),IF(E21&lt;&gt;"",0,IF(O21="",0,IF(O21="H",0,IF(P21&lt;Veriler!$F$2,K21*Veriler!$F$2,K21*P21)))))," ")</f>
        <v>0</v>
      </c>
      <c r="S21" s="179">
        <f>IF(Veriler!P21&lt;=0.1, R21, IF(AND(Veriler!P21&gt;0.1, E21="", O21="E"), IF(P21&gt;Veriler!$F$2, P21*R21, IF(P21&lt;Veriler!$F$2, Veriler!$F$2*R21, P21*R21)), 0))</f>
        <v>0</v>
      </c>
      <c r="T21" s="173" t="str">
        <f t="shared" si="10"/>
        <v xml:space="preserve"> </v>
      </c>
      <c r="U21" s="180" t="str">
        <f>IFERROR(IF(N21="%10 sınırı aşılmıştır.",K21-S21,IFERROR(IF(E21="",IF(R21=1,0,IF(K21-R21=0,"",K21-R21)),IF(Veriler!I21="",K21,IF(K21*Veriler!I21=0,"",K21*Veriler!I21))),K21)),0)</f>
        <v/>
      </c>
    </row>
    <row r="22" spans="1:21" s="134" customFormat="1" ht="27.75" customHeight="1" x14ac:dyDescent="0.25">
      <c r="A22" s="186">
        <f t="shared" ref="A22:A33" si="11">A21+1</f>
        <v>17</v>
      </c>
      <c r="B22" s="249"/>
      <c r="C22" s="250"/>
      <c r="D22" s="169"/>
      <c r="E22" s="182"/>
      <c r="F22" s="171" t="str">
        <f t="shared" si="6"/>
        <v/>
      </c>
      <c r="G22" s="172"/>
      <c r="H22" s="172"/>
      <c r="I22" s="172"/>
      <c r="J22" s="172"/>
      <c r="K22" s="173" t="str">
        <f t="shared" si="7"/>
        <v/>
      </c>
      <c r="L22" s="174" t="str">
        <f>IF(K22="", "", K22/Veriler!$T$1)</f>
        <v/>
      </c>
      <c r="M22" s="175" t="str">
        <f>IF(E22&lt;&gt;"", "İthal Girdi", IF(Veriler!P22="", "", IF(Veriler!O22="H", "%0,5 üzerindedir", IF(Veriler!P22&gt;0.1, "%10 sınırı aşılmıştır.", "Uygun"))))</f>
        <v>%0,5 üzerindedir</v>
      </c>
      <c r="N22" s="174" t="str">
        <f t="shared" si="8"/>
        <v xml:space="preserve"> </v>
      </c>
      <c r="O22" s="176"/>
      <c r="P22" s="177"/>
      <c r="Q22" s="178" t="str">
        <f t="shared" si="9"/>
        <v/>
      </c>
      <c r="R22" s="173">
        <f>IFERROR(IF(L22&lt;=0.005,IF(E22="",K22,0),IF(E22&lt;&gt;"",0,IF(O22="",0,IF(O22="H",0,IF(P22&lt;Veriler!$F$2,K22*Veriler!$F$2,K22*P22)))))," ")</f>
        <v>0</v>
      </c>
      <c r="S22" s="179">
        <f>IF(Veriler!P22&lt;=0.1, R22, IF(AND(Veriler!P22&gt;0.1, E22="", O22="E"), IF(P22&gt;Veriler!$F$2, P22*R22, IF(P22&lt;Veriler!$F$2, Veriler!$F$2*R22, P22*R22)), 0))</f>
        <v>0</v>
      </c>
      <c r="T22" s="173" t="str">
        <f t="shared" si="10"/>
        <v xml:space="preserve"> </v>
      </c>
      <c r="U22" s="180" t="str">
        <f>IFERROR(IF(N22="%10 sınırı aşılmıştır.",K22-S22,IFERROR(IF(E22="",IF(R22=1,0,IF(K22-R22=0,"",K22-R22)),IF(Veriler!I22="",K22,IF(K22*Veriler!I22=0,"",K22*Veriler!I22))),K22)),0)</f>
        <v/>
      </c>
    </row>
    <row r="23" spans="1:21" s="134" customFormat="1" ht="27.75" customHeight="1" x14ac:dyDescent="0.25">
      <c r="A23" s="186">
        <f t="shared" si="11"/>
        <v>18</v>
      </c>
      <c r="B23" s="249"/>
      <c r="C23" s="250"/>
      <c r="D23" s="169"/>
      <c r="E23" s="181"/>
      <c r="F23" s="171" t="str">
        <f t="shared" si="6"/>
        <v/>
      </c>
      <c r="G23" s="172"/>
      <c r="H23" s="172"/>
      <c r="I23" s="172"/>
      <c r="J23" s="172"/>
      <c r="K23" s="173" t="str">
        <f t="shared" si="7"/>
        <v/>
      </c>
      <c r="L23" s="174" t="str">
        <f>IF(K23="", "", K23/Veriler!$T$1)</f>
        <v/>
      </c>
      <c r="M23" s="175" t="str">
        <f>IF(E23&lt;&gt;"", "İthal Girdi", IF(Veriler!P23="", "", IF(Veriler!O23="H", "%0,5 üzerindedir", IF(Veriler!P23&gt;0.1, "%10 sınırı aşılmıştır.", "Uygun"))))</f>
        <v>%0,5 üzerindedir</v>
      </c>
      <c r="N23" s="174" t="str">
        <f t="shared" si="8"/>
        <v xml:space="preserve"> </v>
      </c>
      <c r="O23" s="176"/>
      <c r="P23" s="177"/>
      <c r="Q23" s="178" t="str">
        <f t="shared" si="9"/>
        <v/>
      </c>
      <c r="R23" s="173">
        <f>IFERROR(IF(L23&lt;=0.005,IF(E23="",K23,0),IF(E23&lt;&gt;"",0,IF(O23="",0,IF(O23="H",0,IF(P23&lt;Veriler!$F$2,K23*Veriler!$F$2,K23*P23)))))," ")</f>
        <v>0</v>
      </c>
      <c r="S23" s="179">
        <f>IF(Veriler!P23&lt;=0.1, R23, IF(AND(Veriler!P23&gt;0.1, E23="", O23="E"), IF(P23&gt;Veriler!$F$2, P23*R23, IF(P23&lt;Veriler!$F$2, Veriler!$F$2*R23, P23*R23)), 0))</f>
        <v>0</v>
      </c>
      <c r="T23" s="173" t="str">
        <f t="shared" si="10"/>
        <v xml:space="preserve"> </v>
      </c>
      <c r="U23" s="180" t="str">
        <f>IFERROR(IF(N23="%10 sınırı aşılmıştır.",K23-S23,IFERROR(IF(E23="",IF(R23=1,0,IF(K23-R23=0,"",K23-R23)),IF(Veriler!I23="",K23,IF(K23*Veriler!I23=0,"",K23*Veriler!I23))),K23)),0)</f>
        <v/>
      </c>
    </row>
    <row r="24" spans="1:21" s="134" customFormat="1" ht="27.75" customHeight="1" x14ac:dyDescent="0.25">
      <c r="A24" s="186">
        <f t="shared" si="11"/>
        <v>19</v>
      </c>
      <c r="B24" s="249"/>
      <c r="C24" s="250"/>
      <c r="D24" s="169"/>
      <c r="E24" s="170"/>
      <c r="F24" s="171" t="str">
        <f t="shared" si="6"/>
        <v/>
      </c>
      <c r="G24" s="172"/>
      <c r="H24" s="172"/>
      <c r="I24" s="172"/>
      <c r="J24" s="172"/>
      <c r="K24" s="173" t="str">
        <f t="shared" si="7"/>
        <v/>
      </c>
      <c r="L24" s="174" t="str">
        <f>IF(K24="", "", K24/Veriler!$T$1)</f>
        <v/>
      </c>
      <c r="M24" s="175" t="str">
        <f>IF(E24&lt;&gt;"", "İthal Girdi", IF(Veriler!P24="", "", IF(Veriler!O24="H", "%0,5 üzerindedir", IF(Veriler!P24&gt;0.1, "%10 sınırı aşılmıştır.", "Uygun"))))</f>
        <v>%0,5 üzerindedir</v>
      </c>
      <c r="N24" s="174" t="str">
        <f t="shared" si="8"/>
        <v xml:space="preserve"> </v>
      </c>
      <c r="O24" s="176"/>
      <c r="P24" s="177"/>
      <c r="Q24" s="178" t="str">
        <f t="shared" si="9"/>
        <v/>
      </c>
      <c r="R24" s="173">
        <f>IFERROR(IF(L24&lt;=0.005,IF(E24="",K24,0),IF(E24&lt;&gt;"",0,IF(O24="",0,IF(O24="H",0,IF(P24&lt;Veriler!$F$2,K24*Veriler!$F$2,K24*P24)))))," ")</f>
        <v>0</v>
      </c>
      <c r="S24" s="179">
        <f>IF(Veriler!P24&lt;=0.1, R24, IF(AND(Veriler!P24&gt;0.1, E24="", O24="E"), IF(P24&gt;Veriler!$F$2, P24*R24, IF(P24&lt;Veriler!$F$2, Veriler!$F$2*R24, P24*R24)), 0))</f>
        <v>0</v>
      </c>
      <c r="T24" s="173" t="str">
        <f t="shared" si="10"/>
        <v xml:space="preserve"> </v>
      </c>
      <c r="U24" s="180" t="str">
        <f>IFERROR(IF(N24="%10 sınırı aşılmıştır.",K24-S24,IFERROR(IF(E24="",IF(R24=1,0,IF(K24-R24=0,"",K24-R24)),IF(Veriler!I24="",K24,IF(K24*Veriler!I24=0,"",K24*Veriler!I24))),K24)),0)</f>
        <v/>
      </c>
    </row>
    <row r="25" spans="1:21" s="134" customFormat="1" ht="27.75" customHeight="1" x14ac:dyDescent="0.25">
      <c r="A25" s="186">
        <f t="shared" si="11"/>
        <v>20</v>
      </c>
      <c r="B25" s="249"/>
      <c r="C25" s="250"/>
      <c r="D25" s="169"/>
      <c r="E25" s="185"/>
      <c r="F25" s="171" t="str">
        <f t="shared" si="6"/>
        <v/>
      </c>
      <c r="G25" s="172"/>
      <c r="H25" s="172"/>
      <c r="I25" s="172"/>
      <c r="J25" s="172"/>
      <c r="K25" s="173" t="str">
        <f t="shared" si="7"/>
        <v/>
      </c>
      <c r="L25" s="174" t="str">
        <f>IF(K25="", "", K25/Veriler!$T$1)</f>
        <v/>
      </c>
      <c r="M25" s="175" t="str">
        <f>IF(E25&lt;&gt;"", "İthal Girdi", IF(Veriler!P25="", "", IF(Veriler!O25="H", "%0,5 üzerindedir", IF(Veriler!P25&gt;0.1, "%10 sınırı aşılmıştır.", "Uygun"))))</f>
        <v>%0,5 üzerindedir</v>
      </c>
      <c r="N25" s="174" t="str">
        <f t="shared" si="8"/>
        <v xml:space="preserve"> </v>
      </c>
      <c r="O25" s="176"/>
      <c r="P25" s="177"/>
      <c r="Q25" s="178" t="str">
        <f t="shared" si="9"/>
        <v/>
      </c>
      <c r="R25" s="173">
        <f>IFERROR(IF(L25&lt;=0.005,IF(E25="",K25,0),IF(E25&lt;&gt;"",0,IF(O25="",0,IF(O25="H",0,IF(P25&lt;Veriler!$F$2,K25*Veriler!$F$2,K25*P25)))))," ")</f>
        <v>0</v>
      </c>
      <c r="S25" s="179">
        <f>IF(Veriler!P25&lt;=0.1, R25, IF(AND(Veriler!P25&gt;0.1, E25="", O25="E"), IF(P25&gt;Veriler!$F$2, P25*R25, IF(P25&lt;Veriler!$F$2, Veriler!$F$2*R25, P25*R25)), 0))</f>
        <v>0</v>
      </c>
      <c r="T25" s="173" t="str">
        <f t="shared" si="10"/>
        <v xml:space="preserve"> </v>
      </c>
      <c r="U25" s="180" t="str">
        <f>IFERROR(IF(N25="%10 sınırı aşılmıştır.",K25-S25,IFERROR(IF(E25="",IF(R25=1,0,IF(K25-R25=0,"",K25-R25)),IF(Veriler!I25="",K25,IF(K25*Veriler!I25=0,"",K25*Veriler!I25))),K25)),0)</f>
        <v/>
      </c>
    </row>
    <row r="26" spans="1:21" s="134" customFormat="1" ht="27.75" customHeight="1" x14ac:dyDescent="0.25">
      <c r="A26" s="186">
        <f t="shared" si="11"/>
        <v>21</v>
      </c>
      <c r="B26" s="249"/>
      <c r="C26" s="250"/>
      <c r="D26" s="169"/>
      <c r="E26" s="170"/>
      <c r="F26" s="171" t="str">
        <f t="shared" si="6"/>
        <v/>
      </c>
      <c r="G26" s="172"/>
      <c r="H26" s="172"/>
      <c r="I26" s="172"/>
      <c r="J26" s="172"/>
      <c r="K26" s="173" t="str">
        <f t="shared" si="7"/>
        <v/>
      </c>
      <c r="L26" s="174" t="str">
        <f>IF(K26="", "", K26/Veriler!$T$1)</f>
        <v/>
      </c>
      <c r="M26" s="175" t="str">
        <f>IF(E26&lt;&gt;"", "İthal Girdi", IF(Veriler!P26="", "", IF(Veriler!O26="H", "%0,5 üzerindedir", IF(Veriler!P26&gt;0.1, "%10 sınırı aşılmıştır.", "Uygun"))))</f>
        <v>%0,5 üzerindedir</v>
      </c>
      <c r="N26" s="174" t="str">
        <f t="shared" si="8"/>
        <v xml:space="preserve"> </v>
      </c>
      <c r="O26" s="176"/>
      <c r="P26" s="177"/>
      <c r="Q26" s="178" t="str">
        <f t="shared" si="9"/>
        <v/>
      </c>
      <c r="R26" s="173">
        <f>IFERROR(IF(L26&lt;=0.005,IF(E26="",K26,0),IF(E26&lt;&gt;"",0,IF(O26="",0,IF(O26="H",0,IF(P26&lt;Veriler!$F$2,K26*Veriler!$F$2,K26*P26)))))," ")</f>
        <v>0</v>
      </c>
      <c r="S26" s="179">
        <f>IF(Veriler!P26&lt;=0.1, R26, IF(AND(Veriler!P26&gt;0.1, E26="", O26="E"), IF(P26&gt;Veriler!$F$2, P26*R26, IF(P26&lt;Veriler!$F$2, Veriler!$F$2*R26, P26*R26)), 0))</f>
        <v>0</v>
      </c>
      <c r="T26" s="173" t="str">
        <f t="shared" si="10"/>
        <v xml:space="preserve"> </v>
      </c>
      <c r="U26" s="180" t="str">
        <f>IFERROR(IF(N26="%10 sınırı aşılmıştır.",K26-S26,IFERROR(IF(E26="",IF(R26=1,0,IF(K26-R26=0,"",K26-R26)),IF(Veriler!I26="",K26,IF(K26*Veriler!I26=0,"",K26*Veriler!I26))),K26)),0)</f>
        <v/>
      </c>
    </row>
    <row r="27" spans="1:21" s="134" customFormat="1" ht="27.75" customHeight="1" x14ac:dyDescent="0.25">
      <c r="A27" s="186">
        <f t="shared" si="11"/>
        <v>22</v>
      </c>
      <c r="B27" s="249"/>
      <c r="C27" s="250"/>
      <c r="D27" s="169"/>
      <c r="E27" s="185"/>
      <c r="F27" s="171" t="str">
        <f t="shared" si="6"/>
        <v/>
      </c>
      <c r="G27" s="172"/>
      <c r="H27" s="172"/>
      <c r="I27" s="172"/>
      <c r="J27" s="172"/>
      <c r="K27" s="173" t="str">
        <f t="shared" si="7"/>
        <v/>
      </c>
      <c r="L27" s="174" t="str">
        <f>IF(K27="", "", K27/Veriler!$T$1)</f>
        <v/>
      </c>
      <c r="M27" s="175" t="str">
        <f>IF(E27&lt;&gt;"", "İthal Girdi", IF(Veriler!P27="", "", IF(Veriler!O27="H", "%0,5 üzerindedir", IF(Veriler!P27&gt;0.1, "%10 sınırı aşılmıştır.", "Uygun"))))</f>
        <v>%0,5 üzerindedir</v>
      </c>
      <c r="N27" s="174" t="str">
        <f t="shared" si="8"/>
        <v xml:space="preserve"> </v>
      </c>
      <c r="O27" s="176"/>
      <c r="P27" s="177"/>
      <c r="Q27" s="178" t="str">
        <f t="shared" si="9"/>
        <v/>
      </c>
      <c r="R27" s="173">
        <f>IFERROR(IF(L27&lt;=0.005,IF(E27="",K27,0),IF(E27&lt;&gt;"",0,IF(O27="",0,IF(O27="H",0,IF(P27&lt;Veriler!$F$2,K27*Veriler!$F$2,K27*P27)))))," ")</f>
        <v>0</v>
      </c>
      <c r="S27" s="179">
        <f>IF(Veriler!P27&lt;=0.1, R27, IF(AND(Veriler!P27&gt;0.1, E27="", O27="E"), IF(P27&gt;Veriler!$F$2, P27*R27, IF(P27&lt;Veriler!$F$2, Veriler!$F$2*R27, P27*R27)), 0))</f>
        <v>0</v>
      </c>
      <c r="T27" s="173" t="str">
        <f t="shared" si="10"/>
        <v xml:space="preserve"> </v>
      </c>
      <c r="U27" s="180" t="str">
        <f>IFERROR(IF(N27="%10 sınırı aşılmıştır.",K27-S27,IFERROR(IF(E27="",IF(R27=1,0,IF(K27-R27=0,"",K27-R27)),IF(Veriler!I27="",K27,IF(K27*Veriler!I27=0,"",K27*Veriler!I27))),K27)),0)</f>
        <v/>
      </c>
    </row>
    <row r="28" spans="1:21" s="134" customFormat="1" ht="27.75" customHeight="1" x14ac:dyDescent="0.25">
      <c r="A28" s="186">
        <f t="shared" si="11"/>
        <v>23</v>
      </c>
      <c r="B28" s="249"/>
      <c r="C28" s="250"/>
      <c r="D28" s="169"/>
      <c r="E28" s="170"/>
      <c r="F28" s="171" t="str">
        <f t="shared" si="6"/>
        <v/>
      </c>
      <c r="G28" s="172"/>
      <c r="H28" s="172"/>
      <c r="I28" s="172"/>
      <c r="J28" s="172"/>
      <c r="K28" s="173" t="str">
        <f t="shared" si="7"/>
        <v/>
      </c>
      <c r="L28" s="174" t="str">
        <f>IF(K28="", "", K28/Veriler!$T$1)</f>
        <v/>
      </c>
      <c r="M28" s="175" t="str">
        <f>IF(E28&lt;&gt;"", "İthal Girdi", IF(Veriler!P28="", "", IF(Veriler!O28="H", "%0,5 üzerindedir", IF(Veriler!P28&gt;0.1, "%10 sınırı aşılmıştır.", "Uygun"))))</f>
        <v>%0,5 üzerindedir</v>
      </c>
      <c r="N28" s="174" t="str">
        <f t="shared" si="8"/>
        <v xml:space="preserve"> </v>
      </c>
      <c r="O28" s="176"/>
      <c r="P28" s="177"/>
      <c r="Q28" s="178" t="str">
        <f t="shared" si="9"/>
        <v/>
      </c>
      <c r="R28" s="173">
        <f>IFERROR(IF(L28&lt;=0.005,IF(E28="",K28,0),IF(E28&lt;&gt;"",0,IF(O28="",0,IF(O28="H",0,IF(P28&lt;Veriler!$F$2,K28*Veriler!$F$2,K28*P28)))))," ")</f>
        <v>0</v>
      </c>
      <c r="S28" s="179">
        <f>IF(Veriler!P28&lt;=0.1, R28, IF(AND(Veriler!P28&gt;0.1, E28="", O28="E"), IF(P28&gt;Veriler!$F$2, P28*R28, IF(P28&lt;Veriler!$F$2, Veriler!$F$2*R28, P28*R28)), 0))</f>
        <v>0</v>
      </c>
      <c r="T28" s="173" t="str">
        <f t="shared" si="10"/>
        <v xml:space="preserve"> </v>
      </c>
      <c r="U28" s="180" t="str">
        <f>IFERROR(IF(N28="%10 sınırı aşılmıştır.",K28-S28,IFERROR(IF(E28="",IF(R28=1,0,IF(K28-R28=0,"",K28-R28)),IF(Veriler!I28="",K28,IF(K28*Veriler!I28=0,"",K28*Veriler!I28))),K28)),0)</f>
        <v/>
      </c>
    </row>
    <row r="29" spans="1:21" s="134" customFormat="1" ht="27.75" customHeight="1" x14ac:dyDescent="0.25">
      <c r="A29" s="186">
        <f t="shared" si="11"/>
        <v>24</v>
      </c>
      <c r="B29" s="249"/>
      <c r="C29" s="250"/>
      <c r="D29" s="169"/>
      <c r="E29" s="185"/>
      <c r="F29" s="171" t="str">
        <f t="shared" si="6"/>
        <v/>
      </c>
      <c r="G29" s="172"/>
      <c r="H29" s="172"/>
      <c r="I29" s="172"/>
      <c r="J29" s="172"/>
      <c r="K29" s="173" t="str">
        <f t="shared" si="7"/>
        <v/>
      </c>
      <c r="L29" s="174" t="str">
        <f>IF(K29="", "", K29/Veriler!$T$1)</f>
        <v/>
      </c>
      <c r="M29" s="175" t="str">
        <f>IF(E29&lt;&gt;"", "İthal Girdi", IF(Veriler!P29="", "", IF(Veriler!O29="H", "%0,5 üzerindedir", IF(Veriler!P29&gt;0.1, "%10 sınırı aşılmıştır.", "Uygun"))))</f>
        <v>%0,5 üzerindedir</v>
      </c>
      <c r="N29" s="174" t="str">
        <f t="shared" si="8"/>
        <v xml:space="preserve"> </v>
      </c>
      <c r="O29" s="176"/>
      <c r="P29" s="177"/>
      <c r="Q29" s="178" t="str">
        <f t="shared" si="9"/>
        <v/>
      </c>
      <c r="R29" s="173">
        <f>IFERROR(IF(L29&lt;=0.005,IF(E29="",K29,0),IF(E29&lt;&gt;"",0,IF(O29="",0,IF(O29="H",0,IF(P29&lt;Veriler!$F$2,K29*Veriler!$F$2,K29*P29)))))," ")</f>
        <v>0</v>
      </c>
      <c r="S29" s="179">
        <f>IF(Veriler!P29&lt;=0.1, R29, IF(AND(Veriler!P29&gt;0.1, E29="", O29="E"), IF(P29&gt;Veriler!$F$2, P29*R29, IF(P29&lt;Veriler!$F$2, Veriler!$F$2*R29, P29*R29)), 0))</f>
        <v>0</v>
      </c>
      <c r="T29" s="173" t="str">
        <f t="shared" si="10"/>
        <v xml:space="preserve"> </v>
      </c>
      <c r="U29" s="180" t="str">
        <f>IFERROR(IF(N29="%10 sınırı aşılmıştır.",K29-S29,IFERROR(IF(E29="",IF(R29=1,0,IF(K29-R29=0,"",K29-R29)),IF(Veriler!I29="",K29,IF(K29*Veriler!I29=0,"",K29*Veriler!I29))),K29)),0)</f>
        <v/>
      </c>
    </row>
    <row r="30" spans="1:21" s="134" customFormat="1" ht="27.75" customHeight="1" x14ac:dyDescent="0.25">
      <c r="A30" s="186">
        <f t="shared" si="11"/>
        <v>25</v>
      </c>
      <c r="B30" s="249"/>
      <c r="C30" s="250"/>
      <c r="D30" s="169"/>
      <c r="E30" s="182"/>
      <c r="F30" s="171" t="str">
        <f t="shared" si="6"/>
        <v/>
      </c>
      <c r="G30" s="172"/>
      <c r="H30" s="172"/>
      <c r="I30" s="172"/>
      <c r="J30" s="172"/>
      <c r="K30" s="173" t="str">
        <f t="shared" si="7"/>
        <v/>
      </c>
      <c r="L30" s="174" t="str">
        <f>IF(K30="", "", K30/Veriler!$T$1)</f>
        <v/>
      </c>
      <c r="M30" s="175" t="str">
        <f>IF(E30&lt;&gt;"", "İthal Girdi", IF(Veriler!P30="", "", IF(Veriler!O30="H", "%0,5 üzerindedir", IF(Veriler!P30&gt;0.1, "%10 sınırı aşılmıştır.", "Uygun"))))</f>
        <v>%0,5 üzerindedir</v>
      </c>
      <c r="N30" s="174" t="str">
        <f t="shared" si="8"/>
        <v xml:space="preserve"> </v>
      </c>
      <c r="O30" s="176"/>
      <c r="P30" s="177"/>
      <c r="Q30" s="178" t="str">
        <f t="shared" si="9"/>
        <v/>
      </c>
      <c r="R30" s="173">
        <f>IFERROR(IF(L30&lt;=0.005,IF(E30="",K30,0),IF(E30&lt;&gt;"",0,IF(O30="",0,IF(O30="H",0,IF(P30&lt;Veriler!$F$2,K30*Veriler!$F$2,K30*P30)))))," ")</f>
        <v>0</v>
      </c>
      <c r="S30" s="179">
        <f>IF(Veriler!P30&lt;=0.1, R30, IF(AND(Veriler!P30&gt;0.1, E30="", O30="E"), IF(P30&gt;Veriler!$F$2, P30*R30, IF(P30&lt;Veriler!$F$2, Veriler!$F$2*R30, P30*R30)), 0))</f>
        <v>0</v>
      </c>
      <c r="T30" s="173" t="str">
        <f t="shared" si="10"/>
        <v xml:space="preserve"> </v>
      </c>
      <c r="U30" s="180" t="str">
        <f>IFERROR(IF(N30="%10 sınırı aşılmıştır.",K30-S30,IFERROR(IF(E30="",IF(R30=1,0,IF(K30-R30=0,"",K30-R30)),IF(Veriler!I30="",K30,IF(K30*Veriler!I30=0,"",K30*Veriler!I30))),K30)),0)</f>
        <v/>
      </c>
    </row>
    <row r="31" spans="1:21" s="134" customFormat="1" ht="27.75" customHeight="1" x14ac:dyDescent="0.25">
      <c r="A31" s="186">
        <f t="shared" si="11"/>
        <v>26</v>
      </c>
      <c r="B31" s="249"/>
      <c r="C31" s="250"/>
      <c r="D31" s="169"/>
      <c r="E31" s="181"/>
      <c r="F31" s="171" t="str">
        <f t="shared" si="6"/>
        <v/>
      </c>
      <c r="G31" s="172"/>
      <c r="H31" s="172"/>
      <c r="I31" s="172"/>
      <c r="J31" s="172"/>
      <c r="K31" s="173" t="str">
        <f t="shared" si="7"/>
        <v/>
      </c>
      <c r="L31" s="174" t="str">
        <f>IF(K31="", "", K31/Veriler!$T$1)</f>
        <v/>
      </c>
      <c r="M31" s="175" t="str">
        <f>IF(E31&lt;&gt;"", "İthal Girdi", IF(Veriler!P31="", "", IF(Veriler!O31="H", "%0,5 üzerindedir", IF(Veriler!P31&gt;0.1, "%10 sınırı aşılmıştır.", "Uygun"))))</f>
        <v>%0,5 üzerindedir</v>
      </c>
      <c r="N31" s="174" t="str">
        <f t="shared" si="8"/>
        <v xml:space="preserve"> </v>
      </c>
      <c r="O31" s="176"/>
      <c r="P31" s="177"/>
      <c r="Q31" s="178" t="str">
        <f t="shared" si="9"/>
        <v/>
      </c>
      <c r="R31" s="173">
        <f>IFERROR(IF(L31&lt;=0.005,IF(E31="",K31,0),IF(E31&lt;&gt;"",0,IF(O31="",0,IF(O31="H",0,IF(P31&lt;Veriler!$F$2,K31*Veriler!$F$2,K31*P31)))))," ")</f>
        <v>0</v>
      </c>
      <c r="S31" s="179">
        <f>IF(Veriler!P31&lt;=0.1, R31, IF(AND(Veriler!P31&gt;0.1, E31="", O31="E"), IF(P31&gt;Veriler!$F$2, P31*R31, IF(P31&lt;Veriler!$F$2, Veriler!$F$2*R31, P31*R31)), 0))</f>
        <v>0</v>
      </c>
      <c r="T31" s="173" t="str">
        <f t="shared" si="10"/>
        <v xml:space="preserve"> </v>
      </c>
      <c r="U31" s="180" t="str">
        <f>IFERROR(IF(N31="%10 sınırı aşılmıştır.",K31-S31,IFERROR(IF(E31="",IF(R31=1,0,IF(K31-R31=0,"",K31-R31)),IF(Veriler!I31="",K31,IF(K31*Veriler!I31=0,"",K31*Veriler!I31))),K31)),0)</f>
        <v/>
      </c>
    </row>
    <row r="32" spans="1:21" s="134" customFormat="1" ht="27.75" customHeight="1" x14ac:dyDescent="0.25">
      <c r="A32" s="186">
        <f t="shared" si="11"/>
        <v>27</v>
      </c>
      <c r="B32" s="249"/>
      <c r="C32" s="250"/>
      <c r="D32" s="169"/>
      <c r="E32" s="182"/>
      <c r="F32" s="171" t="str">
        <f t="shared" si="6"/>
        <v/>
      </c>
      <c r="G32" s="172"/>
      <c r="H32" s="172"/>
      <c r="I32" s="172"/>
      <c r="J32" s="172"/>
      <c r="K32" s="173" t="str">
        <f t="shared" si="7"/>
        <v/>
      </c>
      <c r="L32" s="174" t="str">
        <f>IF(K32="", "", K32/Veriler!$T$1)</f>
        <v/>
      </c>
      <c r="M32" s="175" t="str">
        <f>IF(E32&lt;&gt;"", "İthal Girdi", IF(Veriler!P32="", "", IF(Veriler!O32="H", "%0,5 üzerindedir", IF(Veriler!P32&gt;0.1, "%10 sınırı aşılmıştır.", "Uygun"))))</f>
        <v>%0,5 üzerindedir</v>
      </c>
      <c r="N32" s="174" t="str">
        <f t="shared" si="8"/>
        <v xml:space="preserve"> </v>
      </c>
      <c r="O32" s="176"/>
      <c r="P32" s="177"/>
      <c r="Q32" s="178" t="str">
        <f t="shared" si="9"/>
        <v/>
      </c>
      <c r="R32" s="173">
        <f>IFERROR(IF(L32&lt;=0.005,IF(E32="",K32,0),IF(E32&lt;&gt;"",0,IF(O32="",0,IF(O32="H",0,IF(P32&lt;Veriler!$F$2,K32*Veriler!$F$2,K32*P32)))))," ")</f>
        <v>0</v>
      </c>
      <c r="S32" s="179">
        <f>IF(Veriler!P32&lt;=0.1, R32, IF(AND(Veriler!P32&gt;0.1, E32="", O32="E"), IF(P32&gt;Veriler!$F$2, P32*R32, IF(P32&lt;Veriler!$F$2, Veriler!$F$2*R32, P32*R32)), 0))</f>
        <v>0</v>
      </c>
      <c r="T32" s="173" t="str">
        <f t="shared" si="10"/>
        <v xml:space="preserve"> </v>
      </c>
      <c r="U32" s="180" t="str">
        <f>IFERROR(IF(N32="%10 sınırı aşılmıştır.",K32-S32,IFERROR(IF(E32="",IF(R32=1,0,IF(K32-R32=0,"",K32-R32)),IF(Veriler!I32="",K32,IF(K32*Veriler!I32=0,"",K32*Veriler!I32))),K32)),0)</f>
        <v/>
      </c>
    </row>
    <row r="33" spans="1:21" s="134" customFormat="1" ht="27.75" customHeight="1" x14ac:dyDescent="0.25">
      <c r="A33" s="186">
        <f t="shared" si="11"/>
        <v>28</v>
      </c>
      <c r="B33" s="249"/>
      <c r="C33" s="250"/>
      <c r="D33" s="169"/>
      <c r="E33" s="181"/>
      <c r="F33" s="171" t="str">
        <f t="shared" si="6"/>
        <v/>
      </c>
      <c r="G33" s="172"/>
      <c r="H33" s="172"/>
      <c r="I33" s="172"/>
      <c r="J33" s="172"/>
      <c r="K33" s="173" t="str">
        <f t="shared" si="7"/>
        <v/>
      </c>
      <c r="L33" s="174" t="str">
        <f>IF(K33="", "", K33/Veriler!$T$1)</f>
        <v/>
      </c>
      <c r="M33" s="175" t="str">
        <f>IF(E33&lt;&gt;"", "İthal Girdi", IF(Veriler!P33="", "", IF(Veriler!O33="H", "%0,5 üzerindedir", IF(Veriler!P33&gt;0.1, "%10 sınırı aşılmıştır.", "Uygun"))))</f>
        <v>%0,5 üzerindedir</v>
      </c>
      <c r="N33" s="174" t="str">
        <f t="shared" si="8"/>
        <v xml:space="preserve"> </v>
      </c>
      <c r="O33" s="176"/>
      <c r="P33" s="177"/>
      <c r="Q33" s="178" t="str">
        <f t="shared" si="9"/>
        <v/>
      </c>
      <c r="R33" s="173">
        <f>IFERROR(IF(L33&lt;=0.005,IF(E33="",K33,0),IF(E33&lt;&gt;"",0,IF(O33="",0,IF(O33="H",0,IF(P33&lt;Veriler!$F$2,K33*Veriler!$F$2,K33*P33)))))," ")</f>
        <v>0</v>
      </c>
      <c r="S33" s="179">
        <f>IF(Veriler!P33&lt;=0.1, R33, IF(AND(Veriler!P33&gt;0.1, E33="", O33="E"), IF(P33&gt;Veriler!$F$2, P33*R33, IF(P33&lt;Veriler!$F$2, Veriler!$F$2*R33, P33*R33)), 0))</f>
        <v>0</v>
      </c>
      <c r="T33" s="173" t="str">
        <f t="shared" si="10"/>
        <v xml:space="preserve"> </v>
      </c>
      <c r="U33" s="180" t="str">
        <f>IFERROR(IF(N33="%10 sınırı aşılmıştır.",K33-S33,IFERROR(IF(E33="",IF(R33=1,0,IF(K33-R33=0,"",K33-R33)),IF(Veriler!I33="",K33,IF(K33*Veriler!I33=0,"",K33*Veriler!I33))),K33)),0)</f>
        <v/>
      </c>
    </row>
    <row r="34" spans="1:21" s="134" customFormat="1" ht="24" customHeight="1" x14ac:dyDescent="0.25">
      <c r="A34" s="147"/>
      <c r="B34" s="148"/>
      <c r="C34" s="148"/>
      <c r="D34" s="148"/>
      <c r="E34" s="149"/>
      <c r="F34" s="149"/>
      <c r="G34" s="147"/>
      <c r="H34" s="147"/>
      <c r="I34" s="147"/>
      <c r="J34" s="147"/>
      <c r="K34" s="133">
        <f>SUM(K5:K18,K20:K33)</f>
        <v>0</v>
      </c>
      <c r="L34" s="150"/>
      <c r="M34" s="150"/>
      <c r="N34" s="150"/>
      <c r="O34" s="151"/>
      <c r="P34" s="152"/>
      <c r="Q34" s="152"/>
      <c r="R34" s="147"/>
      <c r="S34" s="147"/>
      <c r="T34" s="147"/>
      <c r="U34" s="147"/>
    </row>
    <row r="35" spans="1:21" s="134" customFormat="1" ht="24" customHeight="1" x14ac:dyDescent="0.25">
      <c r="A35" s="147"/>
      <c r="B35" s="148"/>
      <c r="C35" s="148"/>
      <c r="D35" s="148"/>
      <c r="E35" s="149"/>
      <c r="F35" s="149"/>
      <c r="G35" s="147"/>
      <c r="H35" s="147"/>
      <c r="I35" s="147"/>
      <c r="J35" s="147"/>
      <c r="K35" s="153"/>
      <c r="L35" s="150"/>
      <c r="M35" s="150"/>
      <c r="N35" s="150"/>
      <c r="O35" s="151"/>
      <c r="P35" s="152"/>
      <c r="Q35" s="152"/>
      <c r="R35" s="154" t="s">
        <v>14</v>
      </c>
      <c r="S35" s="154" t="s">
        <v>14</v>
      </c>
      <c r="T35" s="154" t="s">
        <v>14</v>
      </c>
      <c r="U35" s="155" t="s">
        <v>15</v>
      </c>
    </row>
    <row r="36" spans="1:21" s="134" customFormat="1" ht="27" customHeight="1" x14ac:dyDescent="0.25">
      <c r="A36" s="230" t="s">
        <v>140</v>
      </c>
      <c r="B36" s="230"/>
      <c r="C36" s="230"/>
      <c r="D36" s="230"/>
      <c r="E36" s="230"/>
      <c r="F36" s="230"/>
      <c r="G36" s="230"/>
      <c r="H36" s="230"/>
      <c r="I36" s="230"/>
      <c r="J36" s="230"/>
      <c r="K36" s="230"/>
      <c r="L36" s="230"/>
      <c r="M36" s="230"/>
      <c r="N36" s="230"/>
      <c r="O36" s="230"/>
      <c r="P36" s="230"/>
      <c r="Q36" s="230"/>
      <c r="R36" s="156">
        <f>SUM(R5:R18,R20:R33)</f>
        <v>0</v>
      </c>
      <c r="S36" s="156" t="str">
        <f>IF(SUM(S5:S18,S20:S33)=0," ",SUM(S5:S18,S20:S33))</f>
        <v xml:space="preserve"> </v>
      </c>
      <c r="T36" s="124" t="str">
        <f>IF(SUM(T5:T18,T20:T33)=0," ",SUM(T5:T18,T20:T33))</f>
        <v xml:space="preserve"> </v>
      </c>
      <c r="U36" s="124" t="str">
        <f>IF(SUM(U5:U18,U20:U33)=0," ",SUM(U5:U18,U20:U33))</f>
        <v xml:space="preserve"> </v>
      </c>
    </row>
    <row r="38" spans="1:21" x14ac:dyDescent="0.3">
      <c r="A38" s="225" t="str">
        <f>A76</f>
        <v>R02</v>
      </c>
      <c r="B38" s="225"/>
      <c r="C38" s="225"/>
      <c r="D38" s="225"/>
      <c r="E38" s="225"/>
      <c r="F38" s="225"/>
      <c r="G38" s="225"/>
      <c r="H38" s="225"/>
      <c r="I38" s="225"/>
      <c r="J38" s="225"/>
      <c r="K38" s="225"/>
      <c r="L38" s="226"/>
      <c r="M38" s="226"/>
      <c r="N38" s="226"/>
      <c r="O38" s="227"/>
      <c r="P38" s="227"/>
      <c r="Q38" s="227"/>
      <c r="R38" s="225"/>
      <c r="S38" s="225"/>
      <c r="T38" s="225"/>
      <c r="U38" s="225"/>
    </row>
    <row r="39" spans="1:21" s="134" customFormat="1" ht="57.95" customHeight="1" x14ac:dyDescent="0.25">
      <c r="A39" s="242" t="s">
        <v>0</v>
      </c>
      <c r="B39" s="243"/>
      <c r="C39" s="243"/>
      <c r="D39" s="243"/>
      <c r="E39" s="243"/>
      <c r="F39" s="243"/>
      <c r="G39" s="243"/>
      <c r="H39" s="243"/>
      <c r="I39" s="243"/>
      <c r="J39" s="243"/>
      <c r="K39" s="243"/>
      <c r="L39" s="243"/>
      <c r="M39" s="243"/>
      <c r="N39" s="243"/>
      <c r="O39" s="243" t="b">
        <v>0</v>
      </c>
      <c r="P39" s="243"/>
      <c r="Q39" s="243"/>
      <c r="R39" s="243"/>
      <c r="S39" s="243"/>
      <c r="T39" s="243"/>
      <c r="U39" s="244"/>
    </row>
    <row r="40" spans="1:21" s="139" customFormat="1" ht="39" customHeight="1" x14ac:dyDescent="0.25">
      <c r="A40" s="234" t="s">
        <v>115</v>
      </c>
      <c r="B40" s="235"/>
      <c r="C40" s="235"/>
      <c r="D40" s="235"/>
      <c r="E40" s="235"/>
      <c r="F40" s="235"/>
      <c r="G40" s="235"/>
      <c r="H40" s="235"/>
      <c r="I40" s="235"/>
      <c r="J40" s="235"/>
      <c r="K40" s="235"/>
      <c r="L40" s="235"/>
      <c r="M40" s="235"/>
      <c r="N40" s="235"/>
      <c r="O40" s="235"/>
      <c r="P40" s="235"/>
      <c r="Q40" s="236"/>
      <c r="R40" s="135"/>
      <c r="S40" s="136"/>
      <c r="T40" s="137" t="s">
        <v>116</v>
      </c>
      <c r="U40" s="138">
        <f>U2+1</f>
        <v>2</v>
      </c>
    </row>
    <row r="41" spans="1:21" s="134" customFormat="1" ht="87" customHeight="1" x14ac:dyDescent="0.25">
      <c r="A41" s="164" t="s">
        <v>1</v>
      </c>
      <c r="B41" s="237" t="s">
        <v>2</v>
      </c>
      <c r="C41" s="238"/>
      <c r="D41" s="165" t="s">
        <v>3</v>
      </c>
      <c r="E41" s="165" t="s">
        <v>136</v>
      </c>
      <c r="F41" s="166" t="s">
        <v>143</v>
      </c>
      <c r="G41" s="164" t="s">
        <v>4</v>
      </c>
      <c r="H41" s="164" t="s">
        <v>5</v>
      </c>
      <c r="I41" s="164" t="s">
        <v>6</v>
      </c>
      <c r="J41" s="164" t="s">
        <v>7</v>
      </c>
      <c r="K41" s="164" t="s">
        <v>8</v>
      </c>
      <c r="L41" s="167" t="s">
        <v>9</v>
      </c>
      <c r="M41" s="168" t="s">
        <v>86</v>
      </c>
      <c r="N41" s="168" t="s">
        <v>86</v>
      </c>
      <c r="O41" s="166" t="s">
        <v>137</v>
      </c>
      <c r="P41" s="164" t="s">
        <v>10</v>
      </c>
      <c r="Q41" s="140" t="s">
        <v>142</v>
      </c>
      <c r="R41" s="125" t="s">
        <v>141</v>
      </c>
      <c r="S41" s="125" t="s">
        <v>138</v>
      </c>
      <c r="T41" s="164" t="s">
        <v>138</v>
      </c>
      <c r="U41" s="164" t="s">
        <v>139</v>
      </c>
    </row>
    <row r="42" spans="1:21" s="134" customFormat="1" ht="54" customHeight="1" x14ac:dyDescent="0.25">
      <c r="A42" s="141"/>
      <c r="B42" s="241" t="s">
        <v>146</v>
      </c>
      <c r="C42" s="231"/>
      <c r="D42" s="142"/>
      <c r="E42" s="142"/>
      <c r="F42" s="114"/>
      <c r="G42" s="142"/>
      <c r="H42" s="142"/>
      <c r="I42" s="142"/>
      <c r="J42" s="142"/>
      <c r="K42" s="114"/>
      <c r="L42" s="114"/>
      <c r="M42" s="142"/>
      <c r="N42" s="114"/>
      <c r="O42" s="142"/>
      <c r="P42" s="142"/>
      <c r="Q42" s="232"/>
      <c r="R42" s="232"/>
      <c r="S42" s="142"/>
      <c r="T42" s="114"/>
      <c r="U42" s="114"/>
    </row>
    <row r="43" spans="1:21" s="134" customFormat="1" ht="27.75" customHeight="1" x14ac:dyDescent="0.25">
      <c r="A43" s="186">
        <f>A33+1</f>
        <v>29</v>
      </c>
      <c r="B43" s="228"/>
      <c r="C43" s="229"/>
      <c r="D43" s="115"/>
      <c r="E43" s="145"/>
      <c r="F43" s="163" t="str">
        <f t="shared" ref="F43:F56" si="12">IF(AND(E43&lt;&gt;"",U43&lt;&gt;"",K43&lt;&gt;0),U43/K43,"")</f>
        <v/>
      </c>
      <c r="G43" s="117"/>
      <c r="H43" s="117"/>
      <c r="I43" s="117"/>
      <c r="J43" s="117"/>
      <c r="K43" s="118" t="str">
        <f t="shared" ref="K43:K56" si="13">IF(AND(G43&lt;&gt;0, I43&lt;&gt;0, J43&lt;&gt;0), G43*I43*J43, "")</f>
        <v/>
      </c>
      <c r="L43" s="119" t="str">
        <f>IF(K43="", "", K43/Veriler!$T$1)</f>
        <v/>
      </c>
      <c r="M43" s="119" t="str">
        <f>IF(E43&lt;&gt;"", "İthal Girdi", IF(Veriler!P43="", "", IF(Veriler!O43="H", "%0,5 üzerindedir", IF(Veriler!P43&gt;0.1, "%10 sınırı aşılmıştır.", "Uygun"))))</f>
        <v>%0,5 üzerindedir</v>
      </c>
      <c r="N43" s="119" t="str">
        <f t="shared" ref="N43:N56" si="14">IF(L43=""," ",M43)</f>
        <v xml:space="preserve"> </v>
      </c>
      <c r="O43" s="120"/>
      <c r="P43" s="121"/>
      <c r="Q43" s="122" t="str">
        <f t="shared" ref="Q43:Q56" si="15">IFERROR(IF(AND(S43&lt;&gt;"",K43&lt;&gt;"",K43&lt;&gt;0,S43&lt;&gt;0),S43/K43,"")," ")</f>
        <v/>
      </c>
      <c r="R43" s="118">
        <f>IFERROR(IF(L43&lt;=0.005,IF(E43="",K43,0),IF(E43&lt;&gt;"",0,IF(O43="",0,IF(O43="H",0,IF(P43&lt;Veriler!$F$2,K43*Veriler!$F$2,K43*P43)))))," ")</f>
        <v>0</v>
      </c>
      <c r="S43" s="118">
        <f>IF(Veriler!P43&lt;=0.1, R43, IF(AND(Veriler!P43&gt;0.1, E43="", O43="E"), IF(P43&gt;Veriler!$F$2, P43*R43, IF(P43&lt;Veriler!$F$2, Veriler!$F$2*R43, P43*R43)), 0))</f>
        <v>0</v>
      </c>
      <c r="T43" s="118" t="str">
        <f t="shared" ref="T43:T56" si="16">IF(S43=0," ",S43)</f>
        <v xml:space="preserve"> </v>
      </c>
      <c r="U43" s="123" t="str">
        <f>IFERROR(IF(N43="%10 sınırı aşılmıştır.",K43-S43,IFERROR(IF(E43="",IF(R43=1,0,IF(K43-R43=0,"",K43-R43)),IF(Veriler!I43="",K43,IF(K43*Veriler!I43=0,"",K43*Veriler!I43))),K43)),0)</f>
        <v/>
      </c>
    </row>
    <row r="44" spans="1:21" s="134" customFormat="1" ht="27.75" customHeight="1" x14ac:dyDescent="0.25">
      <c r="A44" s="186">
        <f>A43+1</f>
        <v>30</v>
      </c>
      <c r="B44" s="228"/>
      <c r="C44" s="229"/>
      <c r="D44" s="115"/>
      <c r="E44" s="144"/>
      <c r="F44" s="163" t="str">
        <f t="shared" si="12"/>
        <v/>
      </c>
      <c r="G44" s="117"/>
      <c r="H44" s="117"/>
      <c r="I44" s="117"/>
      <c r="J44" s="117"/>
      <c r="K44" s="118" t="str">
        <f t="shared" si="13"/>
        <v/>
      </c>
      <c r="L44" s="119" t="str">
        <f>IF(K44="", "", K44/Veriler!$T$1)</f>
        <v/>
      </c>
      <c r="M44" s="119" t="str">
        <f>IF(E44&lt;&gt;"", "İthal Girdi", IF(Veriler!P44="", "", IF(Veriler!O44="H", "%0,5 üzerindedir", IF(Veriler!P44&gt;0.1, "%10 sınırı aşılmıştır.", "Uygun"))))</f>
        <v>%0,5 üzerindedir</v>
      </c>
      <c r="N44" s="119" t="str">
        <f t="shared" si="14"/>
        <v xml:space="preserve"> </v>
      </c>
      <c r="O44" s="120"/>
      <c r="P44" s="121"/>
      <c r="Q44" s="122" t="str">
        <f t="shared" si="15"/>
        <v/>
      </c>
      <c r="R44" s="118">
        <f>IFERROR(IF(L44&lt;=0.005,IF(E44="",K44,0),IF(E44&lt;&gt;"",0,IF(O44="",0,IF(O44="H",0,IF(P44&lt;Veriler!$F$2,K44*Veriler!$F$2,K44*P44)))))," ")</f>
        <v>0</v>
      </c>
      <c r="S44" s="118">
        <f>IF(Veriler!P44&lt;=0.1, R44, IF(AND(Veriler!P44&gt;0.1, E44="", O44="E"), IF(P44&gt;Veriler!$F$2, P44*R44, IF(P44&lt;Veriler!$F$2, Veriler!$F$2*R44, P44*R44)), 0))</f>
        <v>0</v>
      </c>
      <c r="T44" s="118" t="str">
        <f t="shared" si="16"/>
        <v xml:space="preserve"> </v>
      </c>
      <c r="U44" s="123" t="str">
        <f>IFERROR(IF(N44="%10 sınırı aşılmıştır.",K44-S44,IFERROR(IF(E44="",IF(R44=1,0,IF(K44-R44=0,"",K44-R44)),IF(Veriler!I44="",K44,IF(K44*Veriler!I44=0,"",K44*Veriler!I44))),K44)),0)</f>
        <v/>
      </c>
    </row>
    <row r="45" spans="1:21" s="134" customFormat="1" ht="27.75" customHeight="1" x14ac:dyDescent="0.25">
      <c r="A45" s="186">
        <f t="shared" ref="A45:A56" si="17">A44+1</f>
        <v>31</v>
      </c>
      <c r="B45" s="228"/>
      <c r="C45" s="229"/>
      <c r="D45" s="115"/>
      <c r="E45" s="145"/>
      <c r="F45" s="163" t="str">
        <f t="shared" si="12"/>
        <v/>
      </c>
      <c r="G45" s="117"/>
      <c r="H45" s="117"/>
      <c r="I45" s="117"/>
      <c r="J45" s="117"/>
      <c r="K45" s="118" t="str">
        <f t="shared" si="13"/>
        <v/>
      </c>
      <c r="L45" s="119" t="str">
        <f>IF(K45="", "", K45/Veriler!$T$1)</f>
        <v/>
      </c>
      <c r="M45" s="119" t="str">
        <f>IF(E45&lt;&gt;"", "İthal Girdi", IF(Veriler!P45="", "", IF(Veriler!O45="H", "%0,5 üzerindedir", IF(Veriler!P45&gt;0.1, "%10 sınırı aşılmıştır.", "Uygun"))))</f>
        <v>%0,5 üzerindedir</v>
      </c>
      <c r="N45" s="119" t="str">
        <f t="shared" si="14"/>
        <v xml:space="preserve"> </v>
      </c>
      <c r="O45" s="120"/>
      <c r="P45" s="121"/>
      <c r="Q45" s="122" t="str">
        <f t="shared" si="15"/>
        <v/>
      </c>
      <c r="R45" s="118">
        <f>IFERROR(IF(L45&lt;=0.005,IF(E45="",K45,0),IF(E45&lt;&gt;"",0,IF(O45="",0,IF(O45="H",0,IF(P45&lt;Veriler!$F$2,K45*Veriler!$F$2,K45*P45)))))," ")</f>
        <v>0</v>
      </c>
      <c r="S45" s="118">
        <f>IF(Veriler!P45&lt;=0.1, R45, IF(AND(Veriler!P45&gt;0.1, E45="", O45="E"), IF(P45&gt;Veriler!$F$2, P45*R45, IF(P45&lt;Veriler!$F$2, Veriler!$F$2*R45, P45*R45)), 0))</f>
        <v>0</v>
      </c>
      <c r="T45" s="118" t="str">
        <f t="shared" si="16"/>
        <v xml:space="preserve"> </v>
      </c>
      <c r="U45" s="123" t="str">
        <f>IFERROR(IF(N45="%10 sınırı aşılmıştır.",K45-S45,IFERROR(IF(E45="",IF(R45=1,0,IF(K45-R45=0,"",K45-R45)),IF(Veriler!I45="",K45,IF(K45*Veriler!I45=0,"",K45*Veriler!I45))),K45)),0)</f>
        <v/>
      </c>
    </row>
    <row r="46" spans="1:21" s="134" customFormat="1" ht="27.75" customHeight="1" x14ac:dyDescent="0.25">
      <c r="A46" s="186">
        <f t="shared" si="17"/>
        <v>32</v>
      </c>
      <c r="B46" s="228"/>
      <c r="C46" s="229"/>
      <c r="D46" s="115"/>
      <c r="E46" s="144"/>
      <c r="F46" s="163" t="str">
        <f t="shared" si="12"/>
        <v/>
      </c>
      <c r="G46" s="117"/>
      <c r="H46" s="117"/>
      <c r="I46" s="117"/>
      <c r="J46" s="117"/>
      <c r="K46" s="118" t="str">
        <f t="shared" si="13"/>
        <v/>
      </c>
      <c r="L46" s="119" t="str">
        <f>IF(K46="", "", K46/Veriler!$T$1)</f>
        <v/>
      </c>
      <c r="M46" s="119" t="str">
        <f>IF(E46&lt;&gt;"", "İthal Girdi", IF(Veriler!P46="", "", IF(Veriler!O46="H", "%0,5 üzerindedir", IF(Veriler!P46&gt;0.1, "%10 sınırı aşılmıştır.", "Uygun"))))</f>
        <v>%0,5 üzerindedir</v>
      </c>
      <c r="N46" s="119" t="str">
        <f t="shared" si="14"/>
        <v xml:space="preserve"> </v>
      </c>
      <c r="O46" s="120"/>
      <c r="P46" s="121"/>
      <c r="Q46" s="122" t="str">
        <f t="shared" si="15"/>
        <v/>
      </c>
      <c r="R46" s="118">
        <f>IFERROR(IF(L46&lt;=0.005,IF(E46="",K46,0),IF(E46&lt;&gt;"",0,IF(O46="",0,IF(O46="H",0,IF(P46&lt;Veriler!$F$2,K46*Veriler!$F$2,K46*P46)))))," ")</f>
        <v>0</v>
      </c>
      <c r="S46" s="118">
        <f>IF(Veriler!P46&lt;=0.1, R46, IF(AND(Veriler!P46&gt;0.1, E46="", O46="E"), IF(P46&gt;Veriler!$F$2, P46*R46, IF(P46&lt;Veriler!$F$2, Veriler!$F$2*R46, P46*R46)), 0))</f>
        <v>0</v>
      </c>
      <c r="T46" s="118" t="str">
        <f t="shared" si="16"/>
        <v xml:space="preserve"> </v>
      </c>
      <c r="U46" s="123" t="str">
        <f>IFERROR(IF(N46="%10 sınırı aşılmıştır.",K46-S46,IFERROR(IF(E46="",IF(R46=1,0,IF(K46-R46=0,"",K46-R46)),IF(Veriler!I46="",K46,IF(K46*Veriler!I46=0,"",K46*Veriler!I46))),K46)),0)</f>
        <v/>
      </c>
    </row>
    <row r="47" spans="1:21" s="134" customFormat="1" ht="27.75" customHeight="1" x14ac:dyDescent="0.25">
      <c r="A47" s="186">
        <f t="shared" si="17"/>
        <v>33</v>
      </c>
      <c r="B47" s="228"/>
      <c r="C47" s="229"/>
      <c r="D47" s="115"/>
      <c r="E47" s="143"/>
      <c r="F47" s="163" t="str">
        <f t="shared" si="12"/>
        <v/>
      </c>
      <c r="G47" s="117"/>
      <c r="H47" s="117"/>
      <c r="I47" s="117"/>
      <c r="J47" s="117"/>
      <c r="K47" s="118" t="str">
        <f t="shared" si="13"/>
        <v/>
      </c>
      <c r="L47" s="119" t="str">
        <f>IF(K47="", "", K47/Veriler!$T$1)</f>
        <v/>
      </c>
      <c r="M47" s="119" t="str">
        <f>IF(E47&lt;&gt;"", "İthal Girdi", IF(Veriler!P47="", "", IF(Veriler!O47="H", "%0,5 üzerindedir", IF(Veriler!P47&gt;0.1, "%10 sınırı aşılmıştır.", "Uygun"))))</f>
        <v>%0,5 üzerindedir</v>
      </c>
      <c r="N47" s="119" t="str">
        <f t="shared" si="14"/>
        <v xml:space="preserve"> </v>
      </c>
      <c r="O47" s="120"/>
      <c r="P47" s="121"/>
      <c r="Q47" s="122" t="str">
        <f t="shared" si="15"/>
        <v/>
      </c>
      <c r="R47" s="118">
        <f>IFERROR(IF(L47&lt;=0.005,IF(E47="",K47,0),IF(E47&lt;&gt;"",0,IF(O47="",0,IF(O47="H",0,IF(P47&lt;Veriler!$F$2,K47*Veriler!$F$2,K47*P47)))))," ")</f>
        <v>0</v>
      </c>
      <c r="S47" s="118">
        <f>IF(Veriler!P47&lt;=0.1, R47, IF(AND(Veriler!P47&gt;0.1, E47="", O47="E"), IF(P47&gt;Veriler!$F$2, P47*R47, IF(P47&lt;Veriler!$F$2, Veriler!$F$2*R47, P47*R47)), 0))</f>
        <v>0</v>
      </c>
      <c r="T47" s="118" t="str">
        <f t="shared" si="16"/>
        <v xml:space="preserve"> </v>
      </c>
      <c r="U47" s="123" t="str">
        <f>IFERROR(IF(N47="%10 sınırı aşılmıştır.",K47-S47,IFERROR(IF(E47="",IF(R47=1,0,IF(K47-R47=0,"",K47-R47)),IF(Veriler!I47="",K47,IF(K47*Veriler!I47=0,"",K47*Veriler!I47))),K47)),0)</f>
        <v/>
      </c>
    </row>
    <row r="48" spans="1:21" s="134" customFormat="1" ht="27.75" customHeight="1" x14ac:dyDescent="0.25">
      <c r="A48" s="186">
        <f t="shared" si="17"/>
        <v>34</v>
      </c>
      <c r="B48" s="228"/>
      <c r="C48" s="229"/>
      <c r="D48" s="115"/>
      <c r="E48" s="146"/>
      <c r="F48" s="163" t="str">
        <f t="shared" si="12"/>
        <v/>
      </c>
      <c r="G48" s="117"/>
      <c r="H48" s="117"/>
      <c r="I48" s="117"/>
      <c r="J48" s="117"/>
      <c r="K48" s="118" t="str">
        <f t="shared" si="13"/>
        <v/>
      </c>
      <c r="L48" s="119" t="str">
        <f>IF(K48="", "", K48/Veriler!$T$1)</f>
        <v/>
      </c>
      <c r="M48" s="119" t="str">
        <f>IF(E48&lt;&gt;"", "İthal Girdi", IF(Veriler!P48="", "", IF(Veriler!O48="H", "%0,5 üzerindedir", IF(Veriler!P48&gt;0.1, "%10 sınırı aşılmıştır.", "Uygun"))))</f>
        <v>%0,5 üzerindedir</v>
      </c>
      <c r="N48" s="119" t="str">
        <f t="shared" si="14"/>
        <v xml:space="preserve"> </v>
      </c>
      <c r="O48" s="120"/>
      <c r="P48" s="121"/>
      <c r="Q48" s="122" t="str">
        <f t="shared" si="15"/>
        <v/>
      </c>
      <c r="R48" s="118">
        <f>IFERROR(IF(L48&lt;=0.005,IF(E48="",K48,0),IF(E48&lt;&gt;"",0,IF(O48="",0,IF(O48="H",0,IF(P48&lt;Veriler!$F$2,K48*Veriler!$F$2,K48*P48)))))," ")</f>
        <v>0</v>
      </c>
      <c r="S48" s="118">
        <f>IF(Veriler!P48&lt;=0.1, R48, IF(AND(Veriler!P48&gt;0.1, E48="", O48="E"), IF(P48&gt;Veriler!$F$2, P48*R48, IF(P48&lt;Veriler!$F$2, Veriler!$F$2*R48, P48*R48)), 0))</f>
        <v>0</v>
      </c>
      <c r="T48" s="118" t="str">
        <f t="shared" si="16"/>
        <v xml:space="preserve"> </v>
      </c>
      <c r="U48" s="123" t="str">
        <f>IFERROR(IF(N48="%10 sınırı aşılmıştır.",K48-S48,IFERROR(IF(E48="",IF(R48=1,0,IF(K48-R48=0,"",K48-R48)),IF(Veriler!I48="",K48,IF(K48*Veriler!I48=0,"",K48*Veriler!I48))),K48)),0)</f>
        <v/>
      </c>
    </row>
    <row r="49" spans="1:21" s="134" customFormat="1" ht="27.75" customHeight="1" x14ac:dyDescent="0.25">
      <c r="A49" s="186">
        <f t="shared" si="17"/>
        <v>35</v>
      </c>
      <c r="B49" s="228"/>
      <c r="C49" s="229"/>
      <c r="D49" s="115"/>
      <c r="E49" s="143"/>
      <c r="F49" s="163" t="str">
        <f t="shared" si="12"/>
        <v/>
      </c>
      <c r="G49" s="117"/>
      <c r="H49" s="117"/>
      <c r="I49" s="117"/>
      <c r="J49" s="117"/>
      <c r="K49" s="118" t="str">
        <f t="shared" si="13"/>
        <v/>
      </c>
      <c r="L49" s="119" t="str">
        <f>IF(K49="", "", K49/Veriler!$T$1)</f>
        <v/>
      </c>
      <c r="M49" s="119" t="str">
        <f>IF(E49&lt;&gt;"", "İthal Girdi", IF(Veriler!P49="", "", IF(Veriler!O49="H", "%0,5 üzerindedir", IF(Veriler!P49&gt;0.1, "%10 sınırı aşılmıştır.", "Uygun"))))</f>
        <v>%0,5 üzerindedir</v>
      </c>
      <c r="N49" s="119" t="str">
        <f t="shared" si="14"/>
        <v xml:space="preserve"> </v>
      </c>
      <c r="O49" s="120"/>
      <c r="P49" s="121"/>
      <c r="Q49" s="122" t="str">
        <f t="shared" si="15"/>
        <v/>
      </c>
      <c r="R49" s="118">
        <f>IFERROR(IF(L49&lt;=0.005,IF(E49="",K49,0),IF(E49&lt;&gt;"",0,IF(O49="",0,IF(O49="H",0,IF(P49&lt;Veriler!$F$2,K49*Veriler!$F$2,K49*P49)))))," ")</f>
        <v>0</v>
      </c>
      <c r="S49" s="118">
        <f>IF(Veriler!P49&lt;=0.1, R49, IF(AND(Veriler!P49&gt;0.1, E49="", O49="E"), IF(P49&gt;Veriler!$F$2, P49*R49, IF(P49&lt;Veriler!$F$2, Veriler!$F$2*R49, P49*R49)), 0))</f>
        <v>0</v>
      </c>
      <c r="T49" s="118" t="str">
        <f t="shared" si="16"/>
        <v xml:space="preserve"> </v>
      </c>
      <c r="U49" s="123" t="str">
        <f>IFERROR(IF(N49="%10 sınırı aşılmıştır.",K49-S49,IFERROR(IF(E49="",IF(R49=1,0,IF(K49-R49=0,"",K49-R49)),IF(Veriler!I49="",K49,IF(K49*Veriler!I49=0,"",K49*Veriler!I49))),K49)),0)</f>
        <v/>
      </c>
    </row>
    <row r="50" spans="1:21" s="134" customFormat="1" ht="27.75" customHeight="1" x14ac:dyDescent="0.25">
      <c r="A50" s="186">
        <f t="shared" si="17"/>
        <v>36</v>
      </c>
      <c r="B50" s="228"/>
      <c r="C50" s="229"/>
      <c r="D50" s="115"/>
      <c r="E50" s="146"/>
      <c r="F50" s="163" t="str">
        <f t="shared" si="12"/>
        <v/>
      </c>
      <c r="G50" s="117"/>
      <c r="H50" s="117"/>
      <c r="I50" s="117"/>
      <c r="J50" s="117"/>
      <c r="K50" s="118" t="str">
        <f t="shared" si="13"/>
        <v/>
      </c>
      <c r="L50" s="119" t="str">
        <f>IF(K50="", "", K50/Veriler!$T$1)</f>
        <v/>
      </c>
      <c r="M50" s="119" t="str">
        <f>IF(E50&lt;&gt;"", "İthal Girdi", IF(Veriler!P50="", "", IF(Veriler!O50="H", "%0,5 üzerindedir", IF(Veriler!P50&gt;0.1, "%10 sınırı aşılmıştır.", "Uygun"))))</f>
        <v>%0,5 üzerindedir</v>
      </c>
      <c r="N50" s="119" t="str">
        <f t="shared" si="14"/>
        <v xml:space="preserve"> </v>
      </c>
      <c r="O50" s="120"/>
      <c r="P50" s="121"/>
      <c r="Q50" s="122" t="str">
        <f t="shared" si="15"/>
        <v/>
      </c>
      <c r="R50" s="118">
        <f>IFERROR(IF(L50&lt;=0.005,IF(E50="",K50,0),IF(E50&lt;&gt;"",0,IF(O50="",0,IF(O50="H",0,IF(P50&lt;Veriler!$F$2,K50*Veriler!$F$2,K50*P50)))))," ")</f>
        <v>0</v>
      </c>
      <c r="S50" s="118">
        <f>IF(Veriler!P50&lt;=0.1, R50, IF(AND(Veriler!P50&gt;0.1, E50="", O50="E"), IF(P50&gt;Veriler!$F$2, P50*R50, IF(P50&lt;Veriler!$F$2, Veriler!$F$2*R50, P50*R50)), 0))</f>
        <v>0</v>
      </c>
      <c r="T50" s="118" t="str">
        <f t="shared" si="16"/>
        <v xml:space="preserve"> </v>
      </c>
      <c r="U50" s="123" t="str">
        <f>IFERROR(IF(N50="%10 sınırı aşılmıştır.",K50-S50,IFERROR(IF(E50="",IF(R50=1,0,IF(K50-R50=0,"",K50-R50)),IF(Veriler!I50="",K50,IF(K50*Veriler!I50=0,"",K50*Veriler!I50))),K50)),0)</f>
        <v/>
      </c>
    </row>
    <row r="51" spans="1:21" s="134" customFormat="1" ht="27.75" customHeight="1" x14ac:dyDescent="0.25">
      <c r="A51" s="186">
        <f t="shared" si="17"/>
        <v>37</v>
      </c>
      <c r="B51" s="228"/>
      <c r="C51" s="229"/>
      <c r="D51" s="115"/>
      <c r="E51" s="143"/>
      <c r="F51" s="163" t="str">
        <f t="shared" si="12"/>
        <v/>
      </c>
      <c r="G51" s="117"/>
      <c r="H51" s="117"/>
      <c r="I51" s="117"/>
      <c r="J51" s="117"/>
      <c r="K51" s="118" t="str">
        <f t="shared" si="13"/>
        <v/>
      </c>
      <c r="L51" s="119" t="str">
        <f>IF(K51="", "", K51/Veriler!$T$1)</f>
        <v/>
      </c>
      <c r="M51" s="119" t="str">
        <f>IF(E51&lt;&gt;"", "İthal Girdi", IF(Veriler!P51="", "", IF(Veriler!O51="H", "%0,5 üzerindedir", IF(Veriler!P51&gt;0.1, "%10 sınırı aşılmıştır.", "Uygun"))))</f>
        <v>%0,5 üzerindedir</v>
      </c>
      <c r="N51" s="119" t="str">
        <f t="shared" si="14"/>
        <v xml:space="preserve"> </v>
      </c>
      <c r="O51" s="120"/>
      <c r="P51" s="121"/>
      <c r="Q51" s="122" t="str">
        <f t="shared" si="15"/>
        <v/>
      </c>
      <c r="R51" s="118">
        <f>IFERROR(IF(L51&lt;=0.005,IF(E51="",K51,0),IF(E51&lt;&gt;"",0,IF(O51="",0,IF(O51="H",0,IF(P51&lt;Veriler!$F$2,K51*Veriler!$F$2,K51*P51)))))," ")</f>
        <v>0</v>
      </c>
      <c r="S51" s="118">
        <f>IF(Veriler!P51&lt;=0.1, R51, IF(AND(Veriler!P51&gt;0.1, E51="", O51="E"), IF(P51&gt;Veriler!$F$2, P51*R51, IF(P51&lt;Veriler!$F$2, Veriler!$F$2*R51, P51*R51)), 0))</f>
        <v>0</v>
      </c>
      <c r="T51" s="118" t="str">
        <f t="shared" si="16"/>
        <v xml:space="preserve"> </v>
      </c>
      <c r="U51" s="123" t="str">
        <f>IFERROR(IF(N51="%10 sınırı aşılmıştır.",K51-S51,IFERROR(IF(E51="",IF(R51=1,0,IF(K51-R51=0,"",K51-R51)),IF(Veriler!I51="",K51,IF(K51*Veriler!I51=0,"",K51*Veriler!I51))),K51)),0)</f>
        <v/>
      </c>
    </row>
    <row r="52" spans="1:21" s="134" customFormat="1" ht="27.75" customHeight="1" x14ac:dyDescent="0.25">
      <c r="A52" s="186">
        <f t="shared" si="17"/>
        <v>38</v>
      </c>
      <c r="B52" s="228"/>
      <c r="C52" s="229"/>
      <c r="D52" s="115"/>
      <c r="E52" s="146"/>
      <c r="F52" s="163" t="str">
        <f t="shared" si="12"/>
        <v/>
      </c>
      <c r="G52" s="117"/>
      <c r="H52" s="117"/>
      <c r="I52" s="117"/>
      <c r="J52" s="117"/>
      <c r="K52" s="118" t="str">
        <f t="shared" si="13"/>
        <v/>
      </c>
      <c r="L52" s="119" t="str">
        <f>IF(K52="", "", K52/Veriler!$T$1)</f>
        <v/>
      </c>
      <c r="M52" s="119" t="str">
        <f>IF(E52&lt;&gt;"", "İthal Girdi", IF(Veriler!P52="", "", IF(Veriler!O52="H", "%0,5 üzerindedir", IF(Veriler!P52&gt;0.1, "%10 sınırı aşılmıştır.", "Uygun"))))</f>
        <v>%0,5 üzerindedir</v>
      </c>
      <c r="N52" s="119" t="str">
        <f t="shared" si="14"/>
        <v xml:space="preserve"> </v>
      </c>
      <c r="O52" s="120"/>
      <c r="P52" s="121"/>
      <c r="Q52" s="122" t="str">
        <f t="shared" si="15"/>
        <v/>
      </c>
      <c r="R52" s="118">
        <f>IFERROR(IF(L52&lt;=0.005,IF(E52="",K52,0),IF(E52&lt;&gt;"",0,IF(O52="",0,IF(O52="H",0,IF(P52&lt;Veriler!$F$2,K52*Veriler!$F$2,K52*P52)))))," ")</f>
        <v>0</v>
      </c>
      <c r="S52" s="118">
        <f>IF(Veriler!P52&lt;=0.1, R52, IF(AND(Veriler!P52&gt;0.1, E52="", O52="E"), IF(P52&gt;Veriler!$F$2, P52*R52, IF(P52&lt;Veriler!$F$2, Veriler!$F$2*R52, P52*R52)), 0))</f>
        <v>0</v>
      </c>
      <c r="T52" s="118" t="str">
        <f t="shared" si="16"/>
        <v xml:space="preserve"> </v>
      </c>
      <c r="U52" s="123" t="str">
        <f>IFERROR(IF(N52="%10 sınırı aşılmıştır.",K52-S52,IFERROR(IF(E52="",IF(R52=1,0,IF(K52-R52=0,"",K52-R52)),IF(Veriler!I52="",K52,IF(K52*Veriler!I52=0,"",K52*Veriler!I52))),K52)),0)</f>
        <v/>
      </c>
    </row>
    <row r="53" spans="1:21" s="134" customFormat="1" ht="27.75" customHeight="1" x14ac:dyDescent="0.25">
      <c r="A53" s="186">
        <f t="shared" si="17"/>
        <v>39</v>
      </c>
      <c r="B53" s="228"/>
      <c r="C53" s="229"/>
      <c r="D53" s="115"/>
      <c r="E53" s="145"/>
      <c r="F53" s="163" t="str">
        <f t="shared" si="12"/>
        <v/>
      </c>
      <c r="G53" s="117"/>
      <c r="H53" s="117"/>
      <c r="I53" s="117"/>
      <c r="J53" s="117"/>
      <c r="K53" s="118" t="str">
        <f t="shared" si="13"/>
        <v/>
      </c>
      <c r="L53" s="119" t="str">
        <f>IF(K53="", "", K53/Veriler!$T$1)</f>
        <v/>
      </c>
      <c r="M53" s="119" t="str">
        <f>IF(E53&lt;&gt;"", "İthal Girdi", IF(Veriler!P53="", "", IF(Veriler!O53="H", "%0,5 üzerindedir", IF(Veriler!P53&gt;0.1, "%10 sınırı aşılmıştır.", "Uygun"))))</f>
        <v>%0,5 üzerindedir</v>
      </c>
      <c r="N53" s="119" t="str">
        <f t="shared" si="14"/>
        <v xml:space="preserve"> </v>
      </c>
      <c r="O53" s="120"/>
      <c r="P53" s="121"/>
      <c r="Q53" s="122" t="str">
        <f t="shared" si="15"/>
        <v/>
      </c>
      <c r="R53" s="118">
        <f>IFERROR(IF(L53&lt;=0.005,IF(E53="",K53,0),IF(E53&lt;&gt;"",0,IF(O53="",0,IF(O53="H",0,IF(P53&lt;Veriler!$F$2,K53*Veriler!$F$2,K53*P53)))))," ")</f>
        <v>0</v>
      </c>
      <c r="S53" s="118">
        <f>IF(Veriler!P53&lt;=0.1, R53, IF(AND(Veriler!P53&gt;0.1, E53="", O53="E"), IF(P53&gt;Veriler!$F$2, P53*R53, IF(P53&lt;Veriler!$F$2, Veriler!$F$2*R53, P53*R53)), 0))</f>
        <v>0</v>
      </c>
      <c r="T53" s="118" t="str">
        <f t="shared" si="16"/>
        <v xml:space="preserve"> </v>
      </c>
      <c r="U53" s="123" t="str">
        <f>IFERROR(IF(N53="%10 sınırı aşılmıştır.",K53-S53,IFERROR(IF(E53="",IF(R53=1,0,IF(K53-R53=0,"",K53-R53)),IF(Veriler!I53="",K53,IF(K53*Veriler!I53=0,"",K53*Veriler!I53))),K53)),0)</f>
        <v/>
      </c>
    </row>
    <row r="54" spans="1:21" s="134" customFormat="1" ht="27.75" customHeight="1" x14ac:dyDescent="0.25">
      <c r="A54" s="186">
        <f t="shared" si="17"/>
        <v>40</v>
      </c>
      <c r="B54" s="228"/>
      <c r="C54" s="229"/>
      <c r="D54" s="115"/>
      <c r="E54" s="144"/>
      <c r="F54" s="163" t="str">
        <f t="shared" si="12"/>
        <v/>
      </c>
      <c r="G54" s="117"/>
      <c r="H54" s="117"/>
      <c r="I54" s="117"/>
      <c r="J54" s="117"/>
      <c r="K54" s="118" t="str">
        <f t="shared" si="13"/>
        <v/>
      </c>
      <c r="L54" s="119" t="str">
        <f>IF(K54="", "", K54/Veriler!$T$1)</f>
        <v/>
      </c>
      <c r="M54" s="119" t="str">
        <f>IF(E54&lt;&gt;"", "İthal Girdi", IF(Veriler!P54="", "", IF(Veriler!O54="H", "%0,5 üzerindedir", IF(Veriler!P54&gt;0.1, "%10 sınırı aşılmıştır.", "Uygun"))))</f>
        <v>%0,5 üzerindedir</v>
      </c>
      <c r="N54" s="119" t="str">
        <f t="shared" si="14"/>
        <v xml:space="preserve"> </v>
      </c>
      <c r="O54" s="120"/>
      <c r="P54" s="121"/>
      <c r="Q54" s="122" t="str">
        <f t="shared" si="15"/>
        <v/>
      </c>
      <c r="R54" s="118">
        <f>IFERROR(IF(L54&lt;=0.005,IF(E54="",K54,0),IF(E54&lt;&gt;"",0,IF(O54="",0,IF(O54="H",0,IF(P54&lt;Veriler!$F$2,K54*Veriler!$F$2,K54*P54)))))," ")</f>
        <v>0</v>
      </c>
      <c r="S54" s="118">
        <f>IF(Veriler!P54&lt;=0.1, R54, IF(AND(Veriler!P54&gt;0.1, E54="", O54="E"), IF(P54&gt;Veriler!$F$2, P54*R54, IF(P54&lt;Veriler!$F$2, Veriler!$F$2*R54, P54*R54)), 0))</f>
        <v>0</v>
      </c>
      <c r="T54" s="118" t="str">
        <f t="shared" si="16"/>
        <v xml:space="preserve"> </v>
      </c>
      <c r="U54" s="123" t="str">
        <f>IFERROR(IF(N54="%10 sınırı aşılmıştır.",K54-S54,IFERROR(IF(E54="",IF(R54=1,0,IF(K54-R54=0,"",K54-R54)),IF(Veriler!I54="",K54,IF(K54*Veriler!I54=0,"",K54*Veriler!I54))),K54)),0)</f>
        <v/>
      </c>
    </row>
    <row r="55" spans="1:21" s="134" customFormat="1" ht="27.75" customHeight="1" x14ac:dyDescent="0.25">
      <c r="A55" s="186">
        <f t="shared" si="17"/>
        <v>41</v>
      </c>
      <c r="B55" s="228"/>
      <c r="C55" s="229"/>
      <c r="D55" s="115"/>
      <c r="E55" s="145"/>
      <c r="F55" s="163" t="str">
        <f t="shared" si="12"/>
        <v/>
      </c>
      <c r="G55" s="117"/>
      <c r="H55" s="117"/>
      <c r="I55" s="117"/>
      <c r="J55" s="117"/>
      <c r="K55" s="118" t="str">
        <f t="shared" si="13"/>
        <v/>
      </c>
      <c r="L55" s="119" t="str">
        <f>IF(K55="", "", K55/Veriler!$T$1)</f>
        <v/>
      </c>
      <c r="M55" s="119" t="str">
        <f>IF(E55&lt;&gt;"", "İthal Girdi", IF(Veriler!P55="", "", IF(Veriler!O55="H", "%0,5 üzerindedir", IF(Veriler!P55&gt;0.1, "%10 sınırı aşılmıştır.", "Uygun"))))</f>
        <v>%0,5 üzerindedir</v>
      </c>
      <c r="N55" s="119" t="str">
        <f t="shared" si="14"/>
        <v xml:space="preserve"> </v>
      </c>
      <c r="O55" s="120"/>
      <c r="P55" s="121"/>
      <c r="Q55" s="122" t="str">
        <f t="shared" si="15"/>
        <v/>
      </c>
      <c r="R55" s="118">
        <f>IFERROR(IF(L55&lt;=0.005,IF(E55="",K55,0),IF(E55&lt;&gt;"",0,IF(O55="",0,IF(O55="H",0,IF(P55&lt;Veriler!$F$2,K55*Veriler!$F$2,K55*P55)))))," ")</f>
        <v>0</v>
      </c>
      <c r="S55" s="118">
        <f>IF(Veriler!P55&lt;=0.1, R55, IF(AND(Veriler!P55&gt;0.1, E55="", O55="E"), IF(P55&gt;Veriler!$F$2, P55*R55, IF(P55&lt;Veriler!$F$2, Veriler!$F$2*R55, P55*R55)), 0))</f>
        <v>0</v>
      </c>
      <c r="T55" s="118" t="str">
        <f t="shared" si="16"/>
        <v xml:space="preserve"> </v>
      </c>
      <c r="U55" s="123" t="str">
        <f>IFERROR(IF(N55="%10 sınırı aşılmıştır.",K55-S55,IFERROR(IF(E55="",IF(R55=1,0,IF(K55-R55=0,"",K55-R55)),IF(Veriler!I55="",K55,IF(K55*Veriler!I55=0,"",K55*Veriler!I55))),K55)),0)</f>
        <v/>
      </c>
    </row>
    <row r="56" spans="1:21" s="134" customFormat="1" ht="27.75" customHeight="1" x14ac:dyDescent="0.25">
      <c r="A56" s="186">
        <f t="shared" si="17"/>
        <v>42</v>
      </c>
      <c r="B56" s="228"/>
      <c r="C56" s="229"/>
      <c r="D56" s="115"/>
      <c r="E56" s="144"/>
      <c r="F56" s="163" t="str">
        <f t="shared" si="12"/>
        <v/>
      </c>
      <c r="G56" s="117"/>
      <c r="H56" s="117"/>
      <c r="I56" s="117"/>
      <c r="J56" s="117"/>
      <c r="K56" s="118" t="str">
        <f t="shared" si="13"/>
        <v/>
      </c>
      <c r="L56" s="119" t="str">
        <f>IF(K56="", "", K56/Veriler!$T$1)</f>
        <v/>
      </c>
      <c r="M56" s="119" t="str">
        <f>IF(E56&lt;&gt;"", "İthal Girdi", IF(Veriler!P56="", "", IF(Veriler!O56="H", "%0,5 üzerindedir", IF(Veriler!P56&gt;0.1, "%10 sınırı aşılmıştır.", "Uygun"))))</f>
        <v>%0,5 üzerindedir</v>
      </c>
      <c r="N56" s="119" t="str">
        <f t="shared" si="14"/>
        <v xml:space="preserve"> </v>
      </c>
      <c r="O56" s="120"/>
      <c r="P56" s="121"/>
      <c r="Q56" s="122" t="str">
        <f t="shared" si="15"/>
        <v/>
      </c>
      <c r="R56" s="118">
        <f>IFERROR(IF(L56&lt;=0.005,IF(E56="",K56,0),IF(E56&lt;&gt;"",0,IF(O56="",0,IF(O56="H",0,IF(P56&lt;Veriler!$F$2,K56*Veriler!$F$2,K56*P56)))))," ")</f>
        <v>0</v>
      </c>
      <c r="S56" s="118">
        <f>IF(Veriler!P56&lt;=0.1, R56, IF(AND(Veriler!P56&gt;0.1, E56="", O56="E"), IF(P56&gt;Veriler!$F$2, P56*R56, IF(P56&lt;Veriler!$F$2, Veriler!$F$2*R56, P56*R56)), 0))</f>
        <v>0</v>
      </c>
      <c r="T56" s="118" t="str">
        <f t="shared" si="16"/>
        <v xml:space="preserve"> </v>
      </c>
      <c r="U56" s="123" t="str">
        <f>IFERROR(IF(N56="%10 sınırı aşılmıştır.",K56-S56,IFERROR(IF(E56="",IF(R56=1,0,IF(K56-R56=0,"",K56-R56)),IF(Veriler!I56="",K56,IF(K56*Veriler!I56=0,"",K56*Veriler!I56))),K56)),0)</f>
        <v/>
      </c>
    </row>
    <row r="57" spans="1:21" s="134" customFormat="1" ht="27" hidden="1" customHeight="1" x14ac:dyDescent="0.25">
      <c r="A57" s="187"/>
      <c r="B57" s="231" t="s">
        <v>13</v>
      </c>
      <c r="C57" s="231"/>
      <c r="D57" s="142"/>
      <c r="E57" s="142"/>
      <c r="F57" s="114"/>
      <c r="G57" s="142"/>
      <c r="H57" s="142"/>
      <c r="I57" s="142"/>
      <c r="J57" s="142"/>
      <c r="K57" s="114"/>
      <c r="L57" s="114"/>
      <c r="M57" s="114"/>
      <c r="N57" s="114"/>
      <c r="O57" s="142"/>
      <c r="P57" s="142"/>
      <c r="Q57" s="232"/>
      <c r="R57" s="232"/>
      <c r="S57" s="114"/>
      <c r="T57" s="114"/>
      <c r="U57" s="114"/>
    </row>
    <row r="58" spans="1:21" s="134" customFormat="1" ht="27.75" customHeight="1" x14ac:dyDescent="0.25">
      <c r="A58" s="186">
        <f>A56+1</f>
        <v>43</v>
      </c>
      <c r="B58" s="228"/>
      <c r="C58" s="229"/>
      <c r="D58" s="115"/>
      <c r="E58" s="145"/>
      <c r="F58" s="163" t="str">
        <f t="shared" ref="F58:F71" si="18">IF(AND(E58&lt;&gt;"",U58&lt;&gt;"",K58&lt;&gt;0),U58/K58,"")</f>
        <v/>
      </c>
      <c r="G58" s="117"/>
      <c r="H58" s="117"/>
      <c r="I58" s="117"/>
      <c r="J58" s="117"/>
      <c r="K58" s="118" t="str">
        <f t="shared" ref="K58:K71" si="19">IF(AND(G58&lt;&gt;0, I58&lt;&gt;0, J58&lt;&gt;0), G58*I58*J58, "")</f>
        <v/>
      </c>
      <c r="L58" s="119" t="str">
        <f>IF(K58="", "", K58/Veriler!$T$1)</f>
        <v/>
      </c>
      <c r="M58" s="119" t="str">
        <f>IF(E58&lt;&gt;"", "İthal Girdi", IF(Veriler!P58="", "", IF(Veriler!O58="H", "%0,5 üzerindedir", IF(Veriler!P58&gt;0.1, "%10 sınırı aşılmıştır.", "Uygun"))))</f>
        <v>%0,5 üzerindedir</v>
      </c>
      <c r="N58" s="119" t="str">
        <f t="shared" ref="N58:N71" si="20">IF(L58=""," ",M58)</f>
        <v xml:space="preserve"> </v>
      </c>
      <c r="O58" s="120"/>
      <c r="P58" s="121"/>
      <c r="Q58" s="122" t="str">
        <f t="shared" ref="Q58:Q71" si="21">IFERROR(IF(AND(S58&lt;&gt;"",K58&lt;&gt;"",K58&lt;&gt;0,S58&lt;&gt;0),S58/K58,"")," ")</f>
        <v/>
      </c>
      <c r="R58" s="118">
        <f>IFERROR(IF(L58&lt;=0.005,IF(E58="",K58,0),IF(E58&lt;&gt;"",0,IF(O58="",0,IF(O58="H",0,IF(P58&lt;Veriler!$F$2,K58*Veriler!$F$2,K58*P58)))))," ")</f>
        <v>0</v>
      </c>
      <c r="S58" s="118">
        <f>IF(Veriler!P58&lt;=0.1, R58, IF(AND(Veriler!P58&gt;0.1, E58="", O58="E"), IF(P58&gt;Veriler!$F$2, P58*R58, IF(P58&lt;Veriler!$F$2, Veriler!$F$2*R58, P58*R58)), 0))</f>
        <v>0</v>
      </c>
      <c r="T58" s="118" t="str">
        <f t="shared" ref="T58:T71" si="22">IF(S58=0," ",S58)</f>
        <v xml:space="preserve"> </v>
      </c>
      <c r="U58" s="123" t="str">
        <f>IFERROR(IF(N58="%10 sınırı aşılmıştır.",K58-S58,IFERROR(IF(E58="",IF(R58=1,0,IF(K58-R58=0,"",K58-R58)),IF(Veriler!I58="",K58,IF(K58*Veriler!I58=0,"",K58*Veriler!I58))),K58)),0)</f>
        <v/>
      </c>
    </row>
    <row r="59" spans="1:21" s="134" customFormat="1" ht="27.75" customHeight="1" x14ac:dyDescent="0.25">
      <c r="A59" s="186">
        <f>A58+1</f>
        <v>44</v>
      </c>
      <c r="B59" s="228"/>
      <c r="C59" s="229"/>
      <c r="D59" s="115"/>
      <c r="E59" s="144"/>
      <c r="F59" s="163" t="str">
        <f t="shared" si="18"/>
        <v/>
      </c>
      <c r="G59" s="117"/>
      <c r="H59" s="117"/>
      <c r="I59" s="117"/>
      <c r="J59" s="117"/>
      <c r="K59" s="118" t="str">
        <f t="shared" si="19"/>
        <v/>
      </c>
      <c r="L59" s="119" t="str">
        <f>IF(K59="", "", K59/Veriler!$T$1)</f>
        <v/>
      </c>
      <c r="M59" s="119" t="str">
        <f>IF(E59&lt;&gt;"", "İthal Girdi", IF(Veriler!P59="", "", IF(Veriler!O59="H", "%0,5 üzerindedir", IF(Veriler!P59&gt;0.1, "%10 sınırı aşılmıştır.", "Uygun"))))</f>
        <v>%0,5 üzerindedir</v>
      </c>
      <c r="N59" s="119" t="str">
        <f t="shared" si="20"/>
        <v xml:space="preserve"> </v>
      </c>
      <c r="O59" s="120"/>
      <c r="P59" s="121"/>
      <c r="Q59" s="122" t="str">
        <f t="shared" si="21"/>
        <v/>
      </c>
      <c r="R59" s="118">
        <f>IFERROR(IF(L59&lt;=0.005,IF(E59="",K59,0),IF(E59&lt;&gt;"",0,IF(O59="",0,IF(O59="H",0,IF(P59&lt;Veriler!$F$2,K59*Veriler!$F$2,K59*P59)))))," ")</f>
        <v>0</v>
      </c>
      <c r="S59" s="118">
        <f>IF(Veriler!P59&lt;=0.1, R59, IF(AND(Veriler!P59&gt;0.1, E59="", O59="E"), IF(P59&gt;Veriler!$F$2, P59*R59, IF(P59&lt;Veriler!$F$2, Veriler!$F$2*R59, P59*R59)), 0))</f>
        <v>0</v>
      </c>
      <c r="T59" s="118" t="str">
        <f t="shared" si="22"/>
        <v xml:space="preserve"> </v>
      </c>
      <c r="U59" s="123" t="str">
        <f>IFERROR(IF(N59="%10 sınırı aşılmıştır.",K59-S59,IFERROR(IF(E59="",IF(R59=1,0,IF(K59-R59=0,"",K59-R59)),IF(Veriler!I59="",K59,IF(K59*Veriler!I59=0,"",K59*Veriler!I59))),K59)),0)</f>
        <v/>
      </c>
    </row>
    <row r="60" spans="1:21" s="134" customFormat="1" ht="27.75" customHeight="1" x14ac:dyDescent="0.25">
      <c r="A60" s="186">
        <f t="shared" ref="A60:A71" si="23">A59+1</f>
        <v>45</v>
      </c>
      <c r="B60" s="228"/>
      <c r="C60" s="229"/>
      <c r="D60" s="115"/>
      <c r="E60" s="145"/>
      <c r="F60" s="163" t="str">
        <f t="shared" si="18"/>
        <v/>
      </c>
      <c r="G60" s="117"/>
      <c r="H60" s="117"/>
      <c r="I60" s="117"/>
      <c r="J60" s="117"/>
      <c r="K60" s="118" t="str">
        <f t="shared" si="19"/>
        <v/>
      </c>
      <c r="L60" s="119" t="str">
        <f>IF(K60="", "", K60/Veriler!$T$1)</f>
        <v/>
      </c>
      <c r="M60" s="119" t="str">
        <f>IF(E60&lt;&gt;"", "İthal Girdi", IF(Veriler!P60="", "", IF(Veriler!O60="H", "%0,5 üzerindedir", IF(Veriler!P60&gt;0.1, "%10 sınırı aşılmıştır.", "Uygun"))))</f>
        <v>%0,5 üzerindedir</v>
      </c>
      <c r="N60" s="119" t="str">
        <f t="shared" si="20"/>
        <v xml:space="preserve"> </v>
      </c>
      <c r="O60" s="120"/>
      <c r="P60" s="121"/>
      <c r="Q60" s="122" t="str">
        <f t="shared" si="21"/>
        <v/>
      </c>
      <c r="R60" s="118">
        <f>IFERROR(IF(L60&lt;=0.005,IF(E60="",K60,0),IF(E60&lt;&gt;"",0,IF(O60="",0,IF(O60="H",0,IF(P60&lt;Veriler!$F$2,K60*Veriler!$F$2,K60*P60)))))," ")</f>
        <v>0</v>
      </c>
      <c r="S60" s="118">
        <f>IF(Veriler!P60&lt;=0.1, R60, IF(AND(Veriler!P60&gt;0.1, E60="", O60="E"), IF(P60&gt;Veriler!$F$2, P60*R60, IF(P60&lt;Veriler!$F$2, Veriler!$F$2*R60, P60*R60)), 0))</f>
        <v>0</v>
      </c>
      <c r="T60" s="118" t="str">
        <f t="shared" si="22"/>
        <v xml:space="preserve"> </v>
      </c>
      <c r="U60" s="123" t="str">
        <f>IFERROR(IF(N60="%10 sınırı aşılmıştır.",K60-S60,IFERROR(IF(E60="",IF(R60=1,0,IF(K60-R60=0,"",K60-R60)),IF(Veriler!I60="",K60,IF(K60*Veriler!I60=0,"",K60*Veriler!I60))),K60)),0)</f>
        <v/>
      </c>
    </row>
    <row r="61" spans="1:21" s="134" customFormat="1" ht="27.75" customHeight="1" x14ac:dyDescent="0.25">
      <c r="A61" s="186">
        <f t="shared" si="23"/>
        <v>46</v>
      </c>
      <c r="B61" s="228"/>
      <c r="C61" s="229"/>
      <c r="D61" s="115"/>
      <c r="E61" s="144"/>
      <c r="F61" s="163" t="str">
        <f t="shared" si="18"/>
        <v/>
      </c>
      <c r="G61" s="117"/>
      <c r="H61" s="117"/>
      <c r="I61" s="117"/>
      <c r="J61" s="117"/>
      <c r="K61" s="118" t="str">
        <f t="shared" si="19"/>
        <v/>
      </c>
      <c r="L61" s="119" t="str">
        <f>IF(K61="", "", K61/Veriler!$T$1)</f>
        <v/>
      </c>
      <c r="M61" s="119" t="str">
        <f>IF(E61&lt;&gt;"", "İthal Girdi", IF(Veriler!P61="", "", IF(Veriler!O61="H", "%0,5 üzerindedir", IF(Veriler!P61&gt;0.1, "%10 sınırı aşılmıştır.", "Uygun"))))</f>
        <v>%0,5 üzerindedir</v>
      </c>
      <c r="N61" s="119" t="str">
        <f t="shared" si="20"/>
        <v xml:space="preserve"> </v>
      </c>
      <c r="O61" s="120"/>
      <c r="P61" s="121"/>
      <c r="Q61" s="122" t="str">
        <f t="shared" si="21"/>
        <v/>
      </c>
      <c r="R61" s="118">
        <f>IFERROR(IF(L61&lt;=0.005,IF(E61="",K61,0),IF(E61&lt;&gt;"",0,IF(O61="",0,IF(O61="H",0,IF(P61&lt;Veriler!$F$2,K61*Veriler!$F$2,K61*P61)))))," ")</f>
        <v>0</v>
      </c>
      <c r="S61" s="118">
        <f>IF(Veriler!P61&lt;=0.1, R61, IF(AND(Veriler!P61&gt;0.1, E61="", O61="E"), IF(P61&gt;Veriler!$F$2, P61*R61, IF(P61&lt;Veriler!$F$2, Veriler!$F$2*R61, P61*R61)), 0))</f>
        <v>0</v>
      </c>
      <c r="T61" s="118" t="str">
        <f t="shared" si="22"/>
        <v xml:space="preserve"> </v>
      </c>
      <c r="U61" s="123" t="str">
        <f>IFERROR(IF(N61="%10 sınırı aşılmıştır.",K61-S61,IFERROR(IF(E61="",IF(R61=1,0,IF(K61-R61=0,"",K61-R61)),IF(Veriler!I61="",K61,IF(K61*Veriler!I61=0,"",K61*Veriler!I61))),K61)),0)</f>
        <v/>
      </c>
    </row>
    <row r="62" spans="1:21" s="134" customFormat="1" ht="27.75" customHeight="1" x14ac:dyDescent="0.25">
      <c r="A62" s="186">
        <f t="shared" si="23"/>
        <v>47</v>
      </c>
      <c r="B62" s="228"/>
      <c r="C62" s="229"/>
      <c r="D62" s="115"/>
      <c r="E62" s="143"/>
      <c r="F62" s="163" t="str">
        <f t="shared" si="18"/>
        <v/>
      </c>
      <c r="G62" s="117"/>
      <c r="H62" s="117"/>
      <c r="I62" s="117"/>
      <c r="J62" s="117"/>
      <c r="K62" s="118" t="str">
        <f t="shared" si="19"/>
        <v/>
      </c>
      <c r="L62" s="119" t="str">
        <f>IF(K62="", "", K62/Veriler!$T$1)</f>
        <v/>
      </c>
      <c r="M62" s="119" t="str">
        <f>IF(E62&lt;&gt;"", "İthal Girdi", IF(Veriler!P62="", "", IF(Veriler!O62="H", "%0,5 üzerindedir", IF(Veriler!P62&gt;0.1, "%10 sınırı aşılmıştır.", "Uygun"))))</f>
        <v>%0,5 üzerindedir</v>
      </c>
      <c r="N62" s="119" t="str">
        <f t="shared" si="20"/>
        <v xml:space="preserve"> </v>
      </c>
      <c r="O62" s="120"/>
      <c r="P62" s="121"/>
      <c r="Q62" s="122" t="str">
        <f t="shared" si="21"/>
        <v/>
      </c>
      <c r="R62" s="118">
        <f>IFERROR(IF(L62&lt;=0.005,IF(E62="",K62,0),IF(E62&lt;&gt;"",0,IF(O62="",0,IF(O62="H",0,IF(P62&lt;Veriler!$F$2,K62*Veriler!$F$2,K62*P62)))))," ")</f>
        <v>0</v>
      </c>
      <c r="S62" s="118">
        <f>IF(Veriler!P62&lt;=0.1, R62, IF(AND(Veriler!P62&gt;0.1, E62="", O62="E"), IF(P62&gt;Veriler!$F$2, P62*R62, IF(P62&lt;Veriler!$F$2, Veriler!$F$2*R62, P62*R62)), 0))</f>
        <v>0</v>
      </c>
      <c r="T62" s="118" t="str">
        <f t="shared" si="22"/>
        <v xml:space="preserve"> </v>
      </c>
      <c r="U62" s="123" t="str">
        <f>IFERROR(IF(N62="%10 sınırı aşılmıştır.",K62-S62,IFERROR(IF(E62="",IF(R62=1,0,IF(K62-R62=0,"",K62-R62)),IF(Veriler!I62="",K62,IF(K62*Veriler!I62=0,"",K62*Veriler!I62))),K62)),0)</f>
        <v/>
      </c>
    </row>
    <row r="63" spans="1:21" s="134" customFormat="1" ht="27.75" customHeight="1" x14ac:dyDescent="0.25">
      <c r="A63" s="186">
        <f t="shared" si="23"/>
        <v>48</v>
      </c>
      <c r="B63" s="228"/>
      <c r="C63" s="229"/>
      <c r="D63" s="115"/>
      <c r="E63" s="146"/>
      <c r="F63" s="163" t="str">
        <f t="shared" si="18"/>
        <v/>
      </c>
      <c r="G63" s="117"/>
      <c r="H63" s="117"/>
      <c r="I63" s="117"/>
      <c r="J63" s="117"/>
      <c r="K63" s="118" t="str">
        <f t="shared" si="19"/>
        <v/>
      </c>
      <c r="L63" s="119" t="str">
        <f>IF(K63="", "", K63/Veriler!$T$1)</f>
        <v/>
      </c>
      <c r="M63" s="119" t="str">
        <f>IF(E63&lt;&gt;"", "İthal Girdi", IF(Veriler!P63="", "", IF(Veriler!O63="H", "%0,5 üzerindedir", IF(Veriler!P63&gt;0.1, "%10 sınırı aşılmıştır.", "Uygun"))))</f>
        <v>%0,5 üzerindedir</v>
      </c>
      <c r="N63" s="119" t="str">
        <f t="shared" si="20"/>
        <v xml:space="preserve"> </v>
      </c>
      <c r="O63" s="120"/>
      <c r="P63" s="121"/>
      <c r="Q63" s="122" t="str">
        <f t="shared" si="21"/>
        <v/>
      </c>
      <c r="R63" s="118">
        <f>IFERROR(IF(L63&lt;=0.005,IF(E63="",K63,0),IF(E63&lt;&gt;"",0,IF(O63="",0,IF(O63="H",0,IF(P63&lt;Veriler!$F$2,K63*Veriler!$F$2,K63*P63)))))," ")</f>
        <v>0</v>
      </c>
      <c r="S63" s="118">
        <f>IF(Veriler!P63&lt;=0.1, R63, IF(AND(Veriler!P63&gt;0.1, E63="", O63="E"), IF(P63&gt;Veriler!$F$2, P63*R63, IF(P63&lt;Veriler!$F$2, Veriler!$F$2*R63, P63*R63)), 0))</f>
        <v>0</v>
      </c>
      <c r="T63" s="118" t="str">
        <f t="shared" si="22"/>
        <v xml:space="preserve"> </v>
      </c>
      <c r="U63" s="123" t="str">
        <f>IFERROR(IF(N63="%10 sınırı aşılmıştır.",K63-S63,IFERROR(IF(E63="",IF(R63=1,0,IF(K63-R63=0,"",K63-R63)),IF(Veriler!I63="",K63,IF(K63*Veriler!I63=0,"",K63*Veriler!I63))),K63)),0)</f>
        <v/>
      </c>
    </row>
    <row r="64" spans="1:21" s="134" customFormat="1" ht="27.75" customHeight="1" x14ac:dyDescent="0.25">
      <c r="A64" s="186">
        <f t="shared" si="23"/>
        <v>49</v>
      </c>
      <c r="B64" s="228"/>
      <c r="C64" s="229"/>
      <c r="D64" s="115"/>
      <c r="E64" s="143"/>
      <c r="F64" s="163" t="str">
        <f t="shared" si="18"/>
        <v/>
      </c>
      <c r="G64" s="117"/>
      <c r="H64" s="117"/>
      <c r="I64" s="117"/>
      <c r="J64" s="117"/>
      <c r="K64" s="118" t="str">
        <f t="shared" si="19"/>
        <v/>
      </c>
      <c r="L64" s="119" t="str">
        <f>IF(K64="", "", K64/Veriler!$T$1)</f>
        <v/>
      </c>
      <c r="M64" s="119" t="str">
        <f>IF(E64&lt;&gt;"", "İthal Girdi", IF(Veriler!P64="", "", IF(Veriler!O64="H", "%0,5 üzerindedir", IF(Veriler!P64&gt;0.1, "%10 sınırı aşılmıştır.", "Uygun"))))</f>
        <v>%0,5 üzerindedir</v>
      </c>
      <c r="N64" s="119" t="str">
        <f t="shared" si="20"/>
        <v xml:space="preserve"> </v>
      </c>
      <c r="O64" s="120"/>
      <c r="P64" s="121"/>
      <c r="Q64" s="122" t="str">
        <f t="shared" si="21"/>
        <v/>
      </c>
      <c r="R64" s="118">
        <f>IFERROR(IF(L64&lt;=0.005,IF(E64="",K64,0),IF(E64&lt;&gt;"",0,IF(O64="",0,IF(O64="H",0,IF(P64&lt;Veriler!$F$2,K64*Veriler!$F$2,K64*P64)))))," ")</f>
        <v>0</v>
      </c>
      <c r="S64" s="118">
        <f>IF(Veriler!P64&lt;=0.1, R64, IF(AND(Veriler!P64&gt;0.1, E64="", O64="E"), IF(P64&gt;Veriler!$F$2, P64*R64, IF(P64&lt;Veriler!$F$2, Veriler!$F$2*R64, P64*R64)), 0))</f>
        <v>0</v>
      </c>
      <c r="T64" s="118" t="str">
        <f t="shared" si="22"/>
        <v xml:space="preserve"> </v>
      </c>
      <c r="U64" s="123" t="str">
        <f>IFERROR(IF(N64="%10 sınırı aşılmıştır.",K64-S64,IFERROR(IF(E64="",IF(R64=1,0,IF(K64-R64=0,"",K64-R64)),IF(Veriler!I64="",K64,IF(K64*Veriler!I64=0,"",K64*Veriler!I64))),K64)),0)</f>
        <v/>
      </c>
    </row>
    <row r="65" spans="1:23" s="134" customFormat="1" ht="27.75" customHeight="1" x14ac:dyDescent="0.25">
      <c r="A65" s="186">
        <f t="shared" si="23"/>
        <v>50</v>
      </c>
      <c r="B65" s="228"/>
      <c r="C65" s="229"/>
      <c r="D65" s="115"/>
      <c r="E65" s="146"/>
      <c r="F65" s="163" t="str">
        <f t="shared" si="18"/>
        <v/>
      </c>
      <c r="G65" s="117"/>
      <c r="H65" s="117"/>
      <c r="I65" s="117"/>
      <c r="J65" s="117"/>
      <c r="K65" s="118" t="str">
        <f t="shared" si="19"/>
        <v/>
      </c>
      <c r="L65" s="119" t="str">
        <f>IF(K65="", "", K65/Veriler!$T$1)</f>
        <v/>
      </c>
      <c r="M65" s="119" t="str">
        <f>IF(E65&lt;&gt;"", "İthal Girdi", IF(Veriler!P65="", "", IF(Veriler!O65="H", "%0,5 üzerindedir", IF(Veriler!P65&gt;0.1, "%10 sınırı aşılmıştır.", "Uygun"))))</f>
        <v>%0,5 üzerindedir</v>
      </c>
      <c r="N65" s="119" t="str">
        <f t="shared" si="20"/>
        <v xml:space="preserve"> </v>
      </c>
      <c r="O65" s="120"/>
      <c r="P65" s="121"/>
      <c r="Q65" s="122" t="str">
        <f t="shared" si="21"/>
        <v/>
      </c>
      <c r="R65" s="118">
        <f>IFERROR(IF(L65&lt;=0.005,IF(E65="",K65,0),IF(E65&lt;&gt;"",0,IF(O65="",0,IF(O65="H",0,IF(P65&lt;Veriler!$F$2,K65*Veriler!$F$2,K65*P65)))))," ")</f>
        <v>0</v>
      </c>
      <c r="S65" s="118">
        <f>IF(Veriler!P65&lt;=0.1, R65, IF(AND(Veriler!P65&gt;0.1, E65="", O65="E"), IF(P65&gt;Veriler!$F$2, P65*R65, IF(P65&lt;Veriler!$F$2, Veriler!$F$2*R65, P65*R65)), 0))</f>
        <v>0</v>
      </c>
      <c r="T65" s="118" t="str">
        <f t="shared" si="22"/>
        <v xml:space="preserve"> </v>
      </c>
      <c r="U65" s="123" t="str">
        <f>IFERROR(IF(N65="%10 sınırı aşılmıştır.",K65-S65,IFERROR(IF(E65="",IF(R65=1,0,IF(K65-R65=0,"",K65-R65)),IF(Veriler!I65="",K65,IF(K65*Veriler!I65=0,"",K65*Veriler!I65))),K65)),0)</f>
        <v/>
      </c>
    </row>
    <row r="66" spans="1:23" s="134" customFormat="1" ht="27.75" customHeight="1" x14ac:dyDescent="0.25">
      <c r="A66" s="186">
        <f t="shared" si="23"/>
        <v>51</v>
      </c>
      <c r="B66" s="228"/>
      <c r="C66" s="229"/>
      <c r="D66" s="115"/>
      <c r="E66" s="143"/>
      <c r="F66" s="163" t="str">
        <f t="shared" si="18"/>
        <v/>
      </c>
      <c r="G66" s="117"/>
      <c r="H66" s="117"/>
      <c r="I66" s="117"/>
      <c r="J66" s="117"/>
      <c r="K66" s="118" t="str">
        <f t="shared" si="19"/>
        <v/>
      </c>
      <c r="L66" s="119" t="str">
        <f>IF(K66="", "", K66/Veriler!$T$1)</f>
        <v/>
      </c>
      <c r="M66" s="119" t="str">
        <f>IF(E66&lt;&gt;"", "İthal Girdi", IF(Veriler!P66="", "", IF(Veriler!O66="H", "%0,5 üzerindedir", IF(Veriler!P66&gt;0.1, "%10 sınırı aşılmıştır.", "Uygun"))))</f>
        <v>%0,5 üzerindedir</v>
      </c>
      <c r="N66" s="119" t="str">
        <f t="shared" si="20"/>
        <v xml:space="preserve"> </v>
      </c>
      <c r="O66" s="120"/>
      <c r="P66" s="121"/>
      <c r="Q66" s="122" t="str">
        <f t="shared" si="21"/>
        <v/>
      </c>
      <c r="R66" s="118">
        <f>IFERROR(IF(L66&lt;=0.005,IF(E66="",K66,0),IF(E66&lt;&gt;"",0,IF(O66="",0,IF(O66="H",0,IF(P66&lt;Veriler!$F$2,K66*Veriler!$F$2,K66*P66)))))," ")</f>
        <v>0</v>
      </c>
      <c r="S66" s="118">
        <f>IF(Veriler!P66&lt;=0.1, R66, IF(AND(Veriler!P66&gt;0.1, E66="", O66="E"), IF(P66&gt;Veriler!$F$2, P66*R66, IF(P66&lt;Veriler!$F$2, Veriler!$F$2*R66, P66*R66)), 0))</f>
        <v>0</v>
      </c>
      <c r="T66" s="118" t="str">
        <f t="shared" si="22"/>
        <v xml:space="preserve"> </v>
      </c>
      <c r="U66" s="123" t="str">
        <f>IFERROR(IF(N66="%10 sınırı aşılmıştır.",K66-S66,IFERROR(IF(E66="",IF(R66=1,0,IF(K66-R66=0,"",K66-R66)),IF(Veriler!I66="",K66,IF(K66*Veriler!I66=0,"",K66*Veriler!I66))),K66)),0)</f>
        <v/>
      </c>
    </row>
    <row r="67" spans="1:23" s="134" customFormat="1" ht="27.75" customHeight="1" x14ac:dyDescent="0.25">
      <c r="A67" s="186">
        <f t="shared" si="23"/>
        <v>52</v>
      </c>
      <c r="B67" s="228"/>
      <c r="C67" s="229"/>
      <c r="D67" s="115"/>
      <c r="E67" s="146"/>
      <c r="F67" s="163" t="str">
        <f t="shared" si="18"/>
        <v/>
      </c>
      <c r="G67" s="117"/>
      <c r="H67" s="117"/>
      <c r="I67" s="117"/>
      <c r="J67" s="117"/>
      <c r="K67" s="118" t="str">
        <f t="shared" si="19"/>
        <v/>
      </c>
      <c r="L67" s="119" t="str">
        <f>IF(K67="", "", K67/Veriler!$T$1)</f>
        <v/>
      </c>
      <c r="M67" s="119" t="str">
        <f>IF(E67&lt;&gt;"", "İthal Girdi", IF(Veriler!P67="", "", IF(Veriler!O67="H", "%0,5 üzerindedir", IF(Veriler!P67&gt;0.1, "%10 sınırı aşılmıştır.", "Uygun"))))</f>
        <v>%0,5 üzerindedir</v>
      </c>
      <c r="N67" s="119" t="str">
        <f t="shared" si="20"/>
        <v xml:space="preserve"> </v>
      </c>
      <c r="O67" s="120"/>
      <c r="P67" s="121"/>
      <c r="Q67" s="122" t="str">
        <f t="shared" si="21"/>
        <v/>
      </c>
      <c r="R67" s="118">
        <f>IFERROR(IF(L67&lt;=0.005,IF(E67="",K67,0),IF(E67&lt;&gt;"",0,IF(O67="",0,IF(O67="H",0,IF(P67&lt;Veriler!$F$2,K67*Veriler!$F$2,K67*P67)))))," ")</f>
        <v>0</v>
      </c>
      <c r="S67" s="118">
        <f>IF(Veriler!P67&lt;=0.1, R67, IF(AND(Veriler!P67&gt;0.1, E67="", O67="E"), IF(P67&gt;Veriler!$F$2, P67*R67, IF(P67&lt;Veriler!$F$2, Veriler!$F$2*R67, P67*R67)), 0))</f>
        <v>0</v>
      </c>
      <c r="T67" s="118" t="str">
        <f t="shared" si="22"/>
        <v xml:space="preserve"> </v>
      </c>
      <c r="U67" s="123" t="str">
        <f>IFERROR(IF(N67="%10 sınırı aşılmıştır.",K67-S67,IFERROR(IF(E67="",IF(R67=1,0,IF(K67-R67=0,"",K67-R67)),IF(Veriler!I67="",K67,IF(K67*Veriler!I67=0,"",K67*Veriler!I67))),K67)),0)</f>
        <v/>
      </c>
    </row>
    <row r="68" spans="1:23" s="134" customFormat="1" ht="27.75" customHeight="1" x14ac:dyDescent="0.25">
      <c r="A68" s="186">
        <f t="shared" si="23"/>
        <v>53</v>
      </c>
      <c r="B68" s="228"/>
      <c r="C68" s="229"/>
      <c r="D68" s="115"/>
      <c r="E68" s="145"/>
      <c r="F68" s="163" t="str">
        <f t="shared" si="18"/>
        <v/>
      </c>
      <c r="G68" s="117"/>
      <c r="H68" s="117"/>
      <c r="I68" s="117"/>
      <c r="J68" s="117"/>
      <c r="K68" s="118" t="str">
        <f t="shared" si="19"/>
        <v/>
      </c>
      <c r="L68" s="119" t="str">
        <f>IF(K68="", "", K68/Veriler!$T$1)</f>
        <v/>
      </c>
      <c r="M68" s="119" t="str">
        <f>IF(E68&lt;&gt;"", "İthal Girdi", IF(Veriler!P68="", "", IF(Veriler!O68="H", "%0,5 üzerindedir", IF(Veriler!P68&gt;0.1, "%10 sınırı aşılmıştır.", "Uygun"))))</f>
        <v>%0,5 üzerindedir</v>
      </c>
      <c r="N68" s="119" t="str">
        <f t="shared" si="20"/>
        <v xml:space="preserve"> </v>
      </c>
      <c r="O68" s="120"/>
      <c r="P68" s="121"/>
      <c r="Q68" s="122" t="str">
        <f t="shared" si="21"/>
        <v/>
      </c>
      <c r="R68" s="118">
        <f>IFERROR(IF(L68&lt;=0.005,IF(E68="",K68,0),IF(E68&lt;&gt;"",0,IF(O68="",0,IF(O68="H",0,IF(P68&lt;Veriler!$F$2,K68*Veriler!$F$2,K68*P68)))))," ")</f>
        <v>0</v>
      </c>
      <c r="S68" s="118">
        <f>IF(Veriler!P68&lt;=0.1, R68, IF(AND(Veriler!P68&gt;0.1, E68="", O68="E"), IF(P68&gt;Veriler!$F$2, P68*R68, IF(P68&lt;Veriler!$F$2, Veriler!$F$2*R68, P68*R68)), 0))</f>
        <v>0</v>
      </c>
      <c r="T68" s="118" t="str">
        <f t="shared" si="22"/>
        <v xml:space="preserve"> </v>
      </c>
      <c r="U68" s="123" t="str">
        <f>IFERROR(IF(N68="%10 sınırı aşılmıştır.",K68-S68,IFERROR(IF(E68="",IF(R68=1,0,IF(K68-R68=0,"",K68-R68)),IF(Veriler!I68="",K68,IF(K68*Veriler!I68=0,"",K68*Veriler!I68))),K68)),0)</f>
        <v/>
      </c>
    </row>
    <row r="69" spans="1:23" s="134" customFormat="1" ht="27.75" customHeight="1" x14ac:dyDescent="0.25">
      <c r="A69" s="186">
        <f t="shared" si="23"/>
        <v>54</v>
      </c>
      <c r="B69" s="228"/>
      <c r="C69" s="229"/>
      <c r="D69" s="115"/>
      <c r="E69" s="144"/>
      <c r="F69" s="163" t="str">
        <f t="shared" si="18"/>
        <v/>
      </c>
      <c r="G69" s="117"/>
      <c r="H69" s="117"/>
      <c r="I69" s="117"/>
      <c r="J69" s="117"/>
      <c r="K69" s="118" t="str">
        <f t="shared" si="19"/>
        <v/>
      </c>
      <c r="L69" s="119" t="str">
        <f>IF(K69="", "", K69/Veriler!$T$1)</f>
        <v/>
      </c>
      <c r="M69" s="119" t="str">
        <f>IF(E69&lt;&gt;"", "İthal Girdi", IF(Veriler!P69="", "", IF(Veriler!O69="H", "%0,5 üzerindedir", IF(Veriler!P69&gt;0.1, "%10 sınırı aşılmıştır.", "Uygun"))))</f>
        <v>%0,5 üzerindedir</v>
      </c>
      <c r="N69" s="119" t="str">
        <f t="shared" si="20"/>
        <v xml:space="preserve"> </v>
      </c>
      <c r="O69" s="120"/>
      <c r="P69" s="121"/>
      <c r="Q69" s="122" t="str">
        <f t="shared" si="21"/>
        <v/>
      </c>
      <c r="R69" s="118">
        <f>IFERROR(IF(L69&lt;=0.005,IF(E69="",K69,0),IF(E69&lt;&gt;"",0,IF(O69="",0,IF(O69="H",0,IF(P69&lt;Veriler!$F$2,K69*Veriler!$F$2,K69*P69)))))," ")</f>
        <v>0</v>
      </c>
      <c r="S69" s="118">
        <f>IF(Veriler!P69&lt;=0.1, R69, IF(AND(Veriler!P69&gt;0.1, E69="", O69="E"), IF(P69&gt;Veriler!$F$2, P69*R69, IF(P69&lt;Veriler!$F$2, Veriler!$F$2*R69, P69*R69)), 0))</f>
        <v>0</v>
      </c>
      <c r="T69" s="118" t="str">
        <f t="shared" si="22"/>
        <v xml:space="preserve"> </v>
      </c>
      <c r="U69" s="123" t="str">
        <f>IFERROR(IF(N69="%10 sınırı aşılmıştır.",K69-S69,IFERROR(IF(E69="",IF(R69=1,0,IF(K69-R69=0,"",K69-R69)),IF(Veriler!I69="",K69,IF(K69*Veriler!I69=0,"",K69*Veriler!I69))),K69)),0)</f>
        <v/>
      </c>
    </row>
    <row r="70" spans="1:23" s="134" customFormat="1" ht="27.75" customHeight="1" x14ac:dyDescent="0.25">
      <c r="A70" s="186">
        <f t="shared" si="23"/>
        <v>55</v>
      </c>
      <c r="B70" s="228"/>
      <c r="C70" s="229"/>
      <c r="D70" s="115"/>
      <c r="E70" s="145"/>
      <c r="F70" s="163" t="str">
        <f t="shared" si="18"/>
        <v/>
      </c>
      <c r="G70" s="117"/>
      <c r="H70" s="117"/>
      <c r="I70" s="117"/>
      <c r="J70" s="117"/>
      <c r="K70" s="118" t="str">
        <f t="shared" si="19"/>
        <v/>
      </c>
      <c r="L70" s="119" t="str">
        <f>IF(K70="", "", K70/Veriler!$T$1)</f>
        <v/>
      </c>
      <c r="M70" s="119" t="str">
        <f>IF(E70&lt;&gt;"", "İthal Girdi", IF(Veriler!P70="", "", IF(Veriler!O70="H", "%0,5 üzerindedir", IF(Veriler!P70&gt;0.1, "%10 sınırı aşılmıştır.", "Uygun"))))</f>
        <v>%0,5 üzerindedir</v>
      </c>
      <c r="N70" s="119" t="str">
        <f t="shared" si="20"/>
        <v xml:space="preserve"> </v>
      </c>
      <c r="O70" s="120"/>
      <c r="P70" s="121"/>
      <c r="Q70" s="122" t="str">
        <f t="shared" si="21"/>
        <v/>
      </c>
      <c r="R70" s="118">
        <f>IFERROR(IF(L70&lt;=0.005,IF(E70="",K70,0),IF(E70&lt;&gt;"",0,IF(O70="",0,IF(O70="H",0,IF(P70&lt;Veriler!$F$2,K70*Veriler!$F$2,K70*P70)))))," ")</f>
        <v>0</v>
      </c>
      <c r="S70" s="118">
        <f>IF(Veriler!P70&lt;=0.1, R70, IF(AND(Veriler!P70&gt;0.1, E70="", O70="E"), IF(P70&gt;Veriler!$F$2, P70*R70, IF(P70&lt;Veriler!$F$2, Veriler!$F$2*R70, P70*R70)), 0))</f>
        <v>0</v>
      </c>
      <c r="T70" s="118" t="str">
        <f t="shared" si="22"/>
        <v xml:space="preserve"> </v>
      </c>
      <c r="U70" s="123" t="str">
        <f>IFERROR(IF(N70="%10 sınırı aşılmıştır.",K70-S70,IFERROR(IF(E70="",IF(R70=1,0,IF(K70-R70=0,"",K70-R70)),IF(Veriler!I70="",K70,IF(K70*Veriler!I70=0,"",K70*Veriler!I70))),K70)),0)</f>
        <v/>
      </c>
    </row>
    <row r="71" spans="1:23" s="134" customFormat="1" ht="27.75" customHeight="1" x14ac:dyDescent="0.25">
      <c r="A71" s="186">
        <f t="shared" si="23"/>
        <v>56</v>
      </c>
      <c r="B71" s="228"/>
      <c r="C71" s="229"/>
      <c r="D71" s="115"/>
      <c r="E71" s="144"/>
      <c r="F71" s="163" t="str">
        <f t="shared" si="18"/>
        <v/>
      </c>
      <c r="G71" s="117"/>
      <c r="H71" s="117"/>
      <c r="I71" s="117"/>
      <c r="J71" s="117"/>
      <c r="K71" s="118" t="str">
        <f t="shared" si="19"/>
        <v/>
      </c>
      <c r="L71" s="119" t="str">
        <f>IF(K71="", "", K71/Veriler!$T$1)</f>
        <v/>
      </c>
      <c r="M71" s="119" t="str">
        <f>IF(E71&lt;&gt;"", "İthal Girdi", IF(Veriler!P71="", "", IF(Veriler!O71="H", "%0,5 üzerindedir", IF(Veriler!P71&gt;0.1, "%10 sınırı aşılmıştır.", "Uygun"))))</f>
        <v>%0,5 üzerindedir</v>
      </c>
      <c r="N71" s="119" t="str">
        <f t="shared" si="20"/>
        <v xml:space="preserve"> </v>
      </c>
      <c r="O71" s="120"/>
      <c r="P71" s="121"/>
      <c r="Q71" s="122" t="str">
        <f t="shared" si="21"/>
        <v/>
      </c>
      <c r="R71" s="118">
        <f>IFERROR(IF(L71&lt;=0.005,IF(E71="",K71,0),IF(E71&lt;&gt;"",0,IF(O71="",0,IF(O71="H",0,IF(P71&lt;Veriler!$F$2,K71*Veriler!$F$2,K71*P71)))))," ")</f>
        <v>0</v>
      </c>
      <c r="S71" s="118">
        <f>IF(Veriler!P71&lt;=0.1, R71, IF(AND(Veriler!P71&gt;0.1, E71="", O71="E"), IF(P71&gt;Veriler!$F$2, P71*R71, IF(P71&lt;Veriler!$F$2, Veriler!$F$2*R71, P71*R71)), 0))</f>
        <v>0</v>
      </c>
      <c r="T71" s="118" t="str">
        <f t="shared" si="22"/>
        <v xml:space="preserve"> </v>
      </c>
      <c r="U71" s="123" t="str">
        <f>IFERROR(IF(N71="%10 sınırı aşılmıştır.",K71-S71,IFERROR(IF(E71="",IF(R71=1,0,IF(K71-R71=0,"",K71-R71)),IF(Veriler!I71="",K71,IF(K71*Veriler!I71=0,"",K71*Veriler!I71))),K71)),0)</f>
        <v/>
      </c>
    </row>
    <row r="72" spans="1:23" s="134" customFormat="1" ht="24" customHeight="1" x14ac:dyDescent="0.25">
      <c r="A72" s="147"/>
      <c r="B72" s="148"/>
      <c r="C72" s="148"/>
      <c r="D72" s="148"/>
      <c r="E72" s="149"/>
      <c r="F72" s="149"/>
      <c r="G72" s="147"/>
      <c r="H72" s="147"/>
      <c r="I72" s="147"/>
      <c r="J72" s="147"/>
      <c r="K72" s="133">
        <f>SUM(K43:K56,K58:K71)</f>
        <v>0</v>
      </c>
      <c r="L72" s="150"/>
      <c r="M72" s="150"/>
      <c r="N72" s="150"/>
      <c r="O72" s="151"/>
      <c r="P72" s="152"/>
      <c r="Q72" s="152"/>
      <c r="R72" s="147"/>
      <c r="S72" s="147"/>
      <c r="T72" s="147"/>
      <c r="U72" s="147"/>
    </row>
    <row r="73" spans="1:23" s="134" customFormat="1" ht="24" customHeight="1" x14ac:dyDescent="0.25">
      <c r="A73" s="147"/>
      <c r="B73" s="148"/>
      <c r="C73" s="148"/>
      <c r="D73" s="148"/>
      <c r="E73" s="149"/>
      <c r="F73" s="149"/>
      <c r="G73" s="147"/>
      <c r="H73" s="147"/>
      <c r="I73" s="147"/>
      <c r="J73" s="147"/>
      <c r="K73" s="153"/>
      <c r="L73" s="150"/>
      <c r="M73" s="150"/>
      <c r="N73" s="150"/>
      <c r="O73" s="151"/>
      <c r="P73" s="152"/>
      <c r="Q73" s="152"/>
      <c r="R73" s="154" t="s">
        <v>14</v>
      </c>
      <c r="S73" s="154" t="s">
        <v>14</v>
      </c>
      <c r="T73" s="154" t="s">
        <v>14</v>
      </c>
      <c r="U73" s="155" t="s">
        <v>15</v>
      </c>
    </row>
    <row r="74" spans="1:23" s="134" customFormat="1" ht="27" customHeight="1" x14ac:dyDescent="0.25">
      <c r="A74" s="230" t="s">
        <v>140</v>
      </c>
      <c r="B74" s="230"/>
      <c r="C74" s="230"/>
      <c r="D74" s="230"/>
      <c r="E74" s="230"/>
      <c r="F74" s="230"/>
      <c r="G74" s="230"/>
      <c r="H74" s="230"/>
      <c r="I74" s="230"/>
      <c r="J74" s="230"/>
      <c r="K74" s="230"/>
      <c r="L74" s="230"/>
      <c r="M74" s="230"/>
      <c r="N74" s="230"/>
      <c r="O74" s="230"/>
      <c r="P74" s="230"/>
      <c r="Q74" s="230"/>
      <c r="R74" s="156">
        <f>SUM(R36,R43:R56,R58:R71)</f>
        <v>0</v>
      </c>
      <c r="S74" s="156" t="str">
        <f>IF(SUM(S43:S56,S58:S71)=0," ",SUM(S43:S56,S58:S71))</f>
        <v xml:space="preserve"> </v>
      </c>
      <c r="T74" s="124" t="str">
        <f>IF(SUM(T43:T56,T58:T71)=0," ",SUM(T43:T56,T58:T71))</f>
        <v xml:space="preserve"> </v>
      </c>
      <c r="U74" s="124" t="str">
        <f>IF(SUM(U43:U56,U58:U71)=0," ",SUM(U43:U56,U58:U71))</f>
        <v xml:space="preserve"> </v>
      </c>
      <c r="V74" s="158"/>
      <c r="W74" s="159"/>
    </row>
    <row r="76" spans="1:23" x14ac:dyDescent="0.3">
      <c r="A76" s="225" t="str">
        <f>A114</f>
        <v>R02</v>
      </c>
      <c r="B76" s="225"/>
      <c r="C76" s="225"/>
      <c r="D76" s="225"/>
      <c r="E76" s="225"/>
      <c r="F76" s="225"/>
      <c r="G76" s="225"/>
      <c r="H76" s="225"/>
      <c r="I76" s="225"/>
      <c r="J76" s="225"/>
      <c r="K76" s="225"/>
      <c r="L76" s="226"/>
      <c r="M76" s="226"/>
      <c r="N76" s="226"/>
      <c r="O76" s="227"/>
      <c r="P76" s="227"/>
      <c r="Q76" s="227"/>
      <c r="R76" s="225"/>
      <c r="S76" s="225"/>
      <c r="T76" s="225"/>
      <c r="U76" s="225"/>
    </row>
    <row r="77" spans="1:23" s="134" customFormat="1" ht="57.95" customHeight="1" x14ac:dyDescent="0.25">
      <c r="A77" s="242" t="s">
        <v>0</v>
      </c>
      <c r="B77" s="243"/>
      <c r="C77" s="243"/>
      <c r="D77" s="243"/>
      <c r="E77" s="243"/>
      <c r="F77" s="243"/>
      <c r="G77" s="243"/>
      <c r="H77" s="243"/>
      <c r="I77" s="243"/>
      <c r="J77" s="243"/>
      <c r="K77" s="243"/>
      <c r="L77" s="243"/>
      <c r="M77" s="243"/>
      <c r="N77" s="243"/>
      <c r="O77" s="243" t="b">
        <v>0</v>
      </c>
      <c r="P77" s="243"/>
      <c r="Q77" s="243"/>
      <c r="R77" s="243"/>
      <c r="S77" s="243"/>
      <c r="T77" s="243"/>
      <c r="U77" s="244"/>
    </row>
    <row r="78" spans="1:23" s="139" customFormat="1" ht="39" customHeight="1" x14ac:dyDescent="0.25">
      <c r="A78" s="234" t="s">
        <v>115</v>
      </c>
      <c r="B78" s="235"/>
      <c r="C78" s="235"/>
      <c r="D78" s="235"/>
      <c r="E78" s="235"/>
      <c r="F78" s="235"/>
      <c r="G78" s="235"/>
      <c r="H78" s="235"/>
      <c r="I78" s="235"/>
      <c r="J78" s="235"/>
      <c r="K78" s="235"/>
      <c r="L78" s="235"/>
      <c r="M78" s="235"/>
      <c r="N78" s="235"/>
      <c r="O78" s="235"/>
      <c r="P78" s="235"/>
      <c r="Q78" s="236"/>
      <c r="R78" s="135"/>
      <c r="S78" s="136"/>
      <c r="T78" s="137" t="s">
        <v>116</v>
      </c>
      <c r="U78" s="138">
        <f>U40+1</f>
        <v>3</v>
      </c>
    </row>
    <row r="79" spans="1:23" s="134" customFormat="1" ht="87" customHeight="1" x14ac:dyDescent="0.25">
      <c r="A79" s="164" t="s">
        <v>1</v>
      </c>
      <c r="B79" s="237" t="s">
        <v>2</v>
      </c>
      <c r="C79" s="238"/>
      <c r="D79" s="165" t="s">
        <v>3</v>
      </c>
      <c r="E79" s="165" t="s">
        <v>136</v>
      </c>
      <c r="F79" s="166" t="s">
        <v>143</v>
      </c>
      <c r="G79" s="164" t="s">
        <v>4</v>
      </c>
      <c r="H79" s="164" t="s">
        <v>5</v>
      </c>
      <c r="I79" s="164" t="s">
        <v>6</v>
      </c>
      <c r="J79" s="164" t="s">
        <v>7</v>
      </c>
      <c r="K79" s="164" t="s">
        <v>8</v>
      </c>
      <c r="L79" s="167" t="s">
        <v>9</v>
      </c>
      <c r="M79" s="168" t="s">
        <v>86</v>
      </c>
      <c r="N79" s="168" t="s">
        <v>86</v>
      </c>
      <c r="O79" s="166" t="s">
        <v>137</v>
      </c>
      <c r="P79" s="164" t="s">
        <v>10</v>
      </c>
      <c r="Q79" s="140" t="s">
        <v>142</v>
      </c>
      <c r="R79" s="125" t="s">
        <v>141</v>
      </c>
      <c r="S79" s="125" t="s">
        <v>138</v>
      </c>
      <c r="T79" s="164" t="s">
        <v>138</v>
      </c>
      <c r="U79" s="164" t="s">
        <v>139</v>
      </c>
    </row>
    <row r="80" spans="1:23" s="134" customFormat="1" ht="54" customHeight="1" x14ac:dyDescent="0.25">
      <c r="A80" s="141"/>
      <c r="B80" s="241" t="s">
        <v>146</v>
      </c>
      <c r="C80" s="231"/>
      <c r="D80" s="142"/>
      <c r="E80" s="142"/>
      <c r="F80" s="114"/>
      <c r="G80" s="142"/>
      <c r="H80" s="142"/>
      <c r="I80" s="142"/>
      <c r="J80" s="142"/>
      <c r="K80" s="114"/>
      <c r="L80" s="114"/>
      <c r="M80" s="142"/>
      <c r="N80" s="114"/>
      <c r="O80" s="142"/>
      <c r="P80" s="142"/>
      <c r="Q80" s="232"/>
      <c r="R80" s="232"/>
      <c r="S80" s="142"/>
      <c r="T80" s="114"/>
      <c r="U80" s="114"/>
    </row>
    <row r="81" spans="1:21" s="134" customFormat="1" ht="27.75" customHeight="1" x14ac:dyDescent="0.25">
      <c r="A81" s="186">
        <f>A71+1</f>
        <v>57</v>
      </c>
      <c r="B81" s="228"/>
      <c r="C81" s="229"/>
      <c r="D81" s="115"/>
      <c r="E81" s="144"/>
      <c r="F81" s="163" t="str">
        <f t="shared" ref="F81:F94" si="24">IF(AND(E81&lt;&gt;"",U81&lt;&gt;"",K81&lt;&gt;0),U81/K81,"")</f>
        <v/>
      </c>
      <c r="G81" s="117"/>
      <c r="H81" s="117"/>
      <c r="I81" s="117"/>
      <c r="J81" s="117"/>
      <c r="K81" s="118" t="str">
        <f t="shared" ref="K81:K94" si="25">IF(AND(G81&lt;&gt;0, I81&lt;&gt;0, J81&lt;&gt;0), G81*I81*J81, "")</f>
        <v/>
      </c>
      <c r="L81" s="119" t="str">
        <f>IF(K81="", "", K81/Veriler!$T$1)</f>
        <v/>
      </c>
      <c r="M81" s="119" t="str">
        <f>IF(E81&lt;&gt;"", "İthal Girdi", IF(Veriler!P81="", "", IF(Veriler!O81="H", "%0,5 üzerindedir", IF(Veriler!P81&gt;0.1, "%10 sınırı aşılmıştır.", "Uygun"))))</f>
        <v>%0,5 üzerindedir</v>
      </c>
      <c r="N81" s="119" t="str">
        <f t="shared" ref="N81:N94" si="26">IF(L81=""," ",M81)</f>
        <v xml:space="preserve"> </v>
      </c>
      <c r="O81" s="120"/>
      <c r="P81" s="121"/>
      <c r="Q81" s="122" t="str">
        <f t="shared" ref="Q81:Q94" si="27">IFERROR(IF(AND(S81&lt;&gt;"",K81&lt;&gt;"",K81&lt;&gt;0,S81&lt;&gt;0),S81/K81,"")," ")</f>
        <v/>
      </c>
      <c r="R81" s="118">
        <f>IFERROR(IF(L81&lt;=0.005,IF(E81="",K81,0),IF(E81&lt;&gt;"",0,IF(O81="",0,IF(O81="H",0,IF(P81&lt;Veriler!$F$2,K81*Veriler!$F$2,K81*P81)))))," ")</f>
        <v>0</v>
      </c>
      <c r="S81" s="118">
        <f>IF(Veriler!P81&lt;=0.1, R81, IF(AND(Veriler!P81&gt;0.1, E81="", O81="E"), IF(P81&gt;Veriler!$F$2, P81*R81, IF(P81&lt;Veriler!$F$2, Veriler!$F$2*R81, P81*R81)), 0))</f>
        <v>0</v>
      </c>
      <c r="T81" s="118" t="str">
        <f t="shared" ref="T81:T94" si="28">IF(S81=0," ",S81)</f>
        <v xml:space="preserve"> </v>
      </c>
      <c r="U81" s="123" t="str">
        <f>IFERROR(IF(N81="%10 sınırı aşılmıştır.",K81-S81,IFERROR(IF(E81="",IF(R81=1,0,IF(K81-R81=0,"",K81-R81)),IF(Veriler!I81="",K81,IF(K81*Veriler!I81=0,"",K81*Veriler!I81))),K81)),0)</f>
        <v/>
      </c>
    </row>
    <row r="82" spans="1:21" s="134" customFormat="1" ht="27.75" customHeight="1" x14ac:dyDescent="0.25">
      <c r="A82" s="186">
        <f>A81+1</f>
        <v>58</v>
      </c>
      <c r="B82" s="228"/>
      <c r="C82" s="229"/>
      <c r="D82" s="115"/>
      <c r="E82" s="144"/>
      <c r="F82" s="163" t="str">
        <f t="shared" si="24"/>
        <v/>
      </c>
      <c r="G82" s="117"/>
      <c r="H82" s="117"/>
      <c r="I82" s="117"/>
      <c r="J82" s="117"/>
      <c r="K82" s="118" t="str">
        <f t="shared" si="25"/>
        <v/>
      </c>
      <c r="L82" s="119" t="str">
        <f>IF(K82="", "", K82/Veriler!$T$1)</f>
        <v/>
      </c>
      <c r="M82" s="119" t="str">
        <f>IF(E82&lt;&gt;"", "İthal Girdi", IF(Veriler!P82="", "", IF(Veriler!O82="H", "%0,5 üzerindedir", IF(Veriler!P82&gt;0.1, "%10 sınırı aşılmıştır.", "Uygun"))))</f>
        <v>%0,5 üzerindedir</v>
      </c>
      <c r="N82" s="119" t="str">
        <f t="shared" si="26"/>
        <v xml:space="preserve"> </v>
      </c>
      <c r="O82" s="120"/>
      <c r="P82" s="121"/>
      <c r="Q82" s="122" t="str">
        <f t="shared" si="27"/>
        <v/>
      </c>
      <c r="R82" s="118">
        <f>IFERROR(IF(L82&lt;=0.005,IF(E82="",K82,0),IF(E82&lt;&gt;"",0,IF(O82="",0,IF(O82="H",0,IF(P82&lt;Veriler!$F$2,K82*Veriler!$F$2,K82*P82)))))," ")</f>
        <v>0</v>
      </c>
      <c r="S82" s="118">
        <f>IF(Veriler!P82&lt;=0.1, R82, IF(AND(Veriler!P82&gt;0.1, E82="", O82="E"), IF(P82&gt;Veriler!$F$2, P82*R82, IF(P82&lt;Veriler!$F$2, Veriler!$F$2*R82, P82*R82)), 0))</f>
        <v>0</v>
      </c>
      <c r="T82" s="118" t="str">
        <f t="shared" si="28"/>
        <v xml:space="preserve"> </v>
      </c>
      <c r="U82" s="123" t="str">
        <f>IFERROR(IF(N82="%10 sınırı aşılmıştır.",K82-S82,IFERROR(IF(E82="",IF(R82=1,0,IF(K82-R82=0,"",K82-R82)),IF(Veriler!I82="",K82,IF(K82*Veriler!I82=0,"",K82*Veriler!I82))),K82)),0)</f>
        <v/>
      </c>
    </row>
    <row r="83" spans="1:21" s="134" customFormat="1" ht="27.75" customHeight="1" x14ac:dyDescent="0.25">
      <c r="A83" s="186">
        <f t="shared" ref="A83:A94" si="29">A82+1</f>
        <v>59</v>
      </c>
      <c r="B83" s="228"/>
      <c r="C83" s="229"/>
      <c r="D83" s="115"/>
      <c r="E83" s="144"/>
      <c r="F83" s="163" t="str">
        <f t="shared" si="24"/>
        <v/>
      </c>
      <c r="G83" s="117"/>
      <c r="H83" s="117"/>
      <c r="I83" s="117"/>
      <c r="J83" s="117"/>
      <c r="K83" s="118" t="str">
        <f t="shared" si="25"/>
        <v/>
      </c>
      <c r="L83" s="119" t="str">
        <f>IF(K83="", "", K83/Veriler!$T$1)</f>
        <v/>
      </c>
      <c r="M83" s="119" t="str">
        <f>IF(E83&lt;&gt;"", "İthal Girdi", IF(Veriler!P83="", "", IF(Veriler!O83="H", "%0,5 üzerindedir", IF(Veriler!P83&gt;0.1, "%10 sınırı aşılmıştır.", "Uygun"))))</f>
        <v>%0,5 üzerindedir</v>
      </c>
      <c r="N83" s="119" t="str">
        <f t="shared" si="26"/>
        <v xml:space="preserve"> </v>
      </c>
      <c r="O83" s="120"/>
      <c r="P83" s="121"/>
      <c r="Q83" s="122" t="str">
        <f t="shared" si="27"/>
        <v/>
      </c>
      <c r="R83" s="118">
        <f>IFERROR(IF(L83&lt;=0.005,IF(E83="",K83,0),IF(E83&lt;&gt;"",0,IF(O83="",0,IF(O83="H",0,IF(P83&lt;Veriler!$F$2,K83*Veriler!$F$2,K83*P83)))))," ")</f>
        <v>0</v>
      </c>
      <c r="S83" s="118">
        <f>IF(Veriler!P83&lt;=0.1, R83, IF(AND(Veriler!P83&gt;0.1, E83="", O83="E"), IF(P83&gt;Veriler!$F$2, P83*R83, IF(P83&lt;Veriler!$F$2, Veriler!$F$2*R83, P83*R83)), 0))</f>
        <v>0</v>
      </c>
      <c r="T83" s="118" t="str">
        <f t="shared" si="28"/>
        <v xml:space="preserve"> </v>
      </c>
      <c r="U83" s="123" t="str">
        <f>IFERROR(IF(N83="%10 sınırı aşılmıştır.",K83-S83,IFERROR(IF(E83="",IF(R83=1,0,IF(K83-R83=0,"",K83-R83)),IF(Veriler!I83="",K83,IF(K83*Veriler!I83=0,"",K83*Veriler!I83))),K83)),0)</f>
        <v/>
      </c>
    </row>
    <row r="84" spans="1:21" s="134" customFormat="1" ht="27.75" customHeight="1" x14ac:dyDescent="0.25">
      <c r="A84" s="186">
        <f t="shared" si="29"/>
        <v>60</v>
      </c>
      <c r="B84" s="228"/>
      <c r="C84" s="229"/>
      <c r="D84" s="115"/>
      <c r="E84" s="144"/>
      <c r="F84" s="163" t="str">
        <f t="shared" si="24"/>
        <v/>
      </c>
      <c r="G84" s="117"/>
      <c r="H84" s="117"/>
      <c r="I84" s="117"/>
      <c r="J84" s="117"/>
      <c r="K84" s="118" t="str">
        <f t="shared" si="25"/>
        <v/>
      </c>
      <c r="L84" s="119" t="str">
        <f>IF(K84="", "", K84/Veriler!$T$1)</f>
        <v/>
      </c>
      <c r="M84" s="119" t="str">
        <f>IF(E84&lt;&gt;"", "İthal Girdi", IF(Veriler!P84="", "", IF(Veriler!O84="H", "%0,5 üzerindedir", IF(Veriler!P84&gt;0.1, "%10 sınırı aşılmıştır.", "Uygun"))))</f>
        <v>%0,5 üzerindedir</v>
      </c>
      <c r="N84" s="119" t="str">
        <f t="shared" si="26"/>
        <v xml:space="preserve"> </v>
      </c>
      <c r="O84" s="120"/>
      <c r="P84" s="121"/>
      <c r="Q84" s="122" t="str">
        <f t="shared" si="27"/>
        <v/>
      </c>
      <c r="R84" s="118">
        <f>IFERROR(IF(L84&lt;=0.005,IF(E84="",K84,0),IF(E84&lt;&gt;"",0,IF(O84="",0,IF(O84="H",0,IF(P84&lt;Veriler!$F$2,K84*Veriler!$F$2,K84*P84)))))," ")</f>
        <v>0</v>
      </c>
      <c r="S84" s="118">
        <f>IF(Veriler!P84&lt;=0.1, R84, IF(AND(Veriler!P84&gt;0.1, E84="", O84="E"), IF(P84&gt;Veriler!$F$2, P84*R84, IF(P84&lt;Veriler!$F$2, Veriler!$F$2*R84, P84*R84)), 0))</f>
        <v>0</v>
      </c>
      <c r="T84" s="118" t="str">
        <f t="shared" si="28"/>
        <v xml:space="preserve"> </v>
      </c>
      <c r="U84" s="123" t="str">
        <f>IFERROR(IF(N84="%10 sınırı aşılmıştır.",K84-S84,IFERROR(IF(E84="",IF(R84=1,0,IF(K84-R84=0,"",K84-R84)),IF(Veriler!I84="",K84,IF(K84*Veriler!I84=0,"",K84*Veriler!I84))),K84)),0)</f>
        <v/>
      </c>
    </row>
    <row r="85" spans="1:21" s="134" customFormat="1" ht="27.75" customHeight="1" x14ac:dyDescent="0.25">
      <c r="A85" s="186">
        <f t="shared" si="29"/>
        <v>61</v>
      </c>
      <c r="B85" s="228"/>
      <c r="C85" s="229"/>
      <c r="D85" s="115"/>
      <c r="E85" s="144"/>
      <c r="F85" s="163" t="str">
        <f t="shared" si="24"/>
        <v/>
      </c>
      <c r="G85" s="117"/>
      <c r="H85" s="117"/>
      <c r="I85" s="117"/>
      <c r="J85" s="117"/>
      <c r="K85" s="118" t="str">
        <f t="shared" si="25"/>
        <v/>
      </c>
      <c r="L85" s="119" t="str">
        <f>IF(K85="", "", K85/Veriler!$T$1)</f>
        <v/>
      </c>
      <c r="M85" s="119" t="str">
        <f>IF(E85&lt;&gt;"", "İthal Girdi", IF(Veriler!P85="", "", IF(Veriler!O85="H", "%0,5 üzerindedir", IF(Veriler!P85&gt;0.1, "%10 sınırı aşılmıştır.", "Uygun"))))</f>
        <v>%0,5 üzerindedir</v>
      </c>
      <c r="N85" s="119" t="str">
        <f t="shared" si="26"/>
        <v xml:space="preserve"> </v>
      </c>
      <c r="O85" s="120"/>
      <c r="P85" s="121"/>
      <c r="Q85" s="122" t="str">
        <f t="shared" si="27"/>
        <v/>
      </c>
      <c r="R85" s="118">
        <f>IFERROR(IF(L85&lt;=0.005,IF(E85="",K85,0),IF(E85&lt;&gt;"",0,IF(O85="",0,IF(O85="H",0,IF(P85&lt;Veriler!$F$2,K85*Veriler!$F$2,K85*P85)))))," ")</f>
        <v>0</v>
      </c>
      <c r="S85" s="118">
        <f>IF(Veriler!P85&lt;=0.1, R85, IF(AND(Veriler!P85&gt;0.1, E85="", O85="E"), IF(P85&gt;Veriler!$F$2, P85*R85, IF(P85&lt;Veriler!$F$2, Veriler!$F$2*R85, P85*R85)), 0))</f>
        <v>0</v>
      </c>
      <c r="T85" s="118" t="str">
        <f t="shared" si="28"/>
        <v xml:space="preserve"> </v>
      </c>
      <c r="U85" s="123" t="str">
        <f>IFERROR(IF(N85="%10 sınırı aşılmıştır.",K85-S85,IFERROR(IF(E85="",IF(R85=1,0,IF(K85-R85=0,"",K85-R85)),IF(Veriler!I85="",K85,IF(K85*Veriler!I85=0,"",K85*Veriler!I85))),K85)),0)</f>
        <v/>
      </c>
    </row>
    <row r="86" spans="1:21" s="134" customFormat="1" ht="27.75" customHeight="1" x14ac:dyDescent="0.25">
      <c r="A86" s="186">
        <f t="shared" si="29"/>
        <v>62</v>
      </c>
      <c r="B86" s="228"/>
      <c r="C86" s="229"/>
      <c r="D86" s="115"/>
      <c r="E86" s="144"/>
      <c r="F86" s="163" t="str">
        <f t="shared" si="24"/>
        <v/>
      </c>
      <c r="G86" s="117"/>
      <c r="H86" s="117"/>
      <c r="I86" s="117"/>
      <c r="J86" s="117"/>
      <c r="K86" s="118" t="str">
        <f t="shared" si="25"/>
        <v/>
      </c>
      <c r="L86" s="119" t="str">
        <f>IF(K86="", "", K86/Veriler!$T$1)</f>
        <v/>
      </c>
      <c r="M86" s="119" t="str">
        <f>IF(E86&lt;&gt;"", "İthal Girdi", IF(Veriler!P86="", "", IF(Veriler!O86="H", "%0,5 üzerindedir", IF(Veriler!P86&gt;0.1, "%10 sınırı aşılmıştır.", "Uygun"))))</f>
        <v>%0,5 üzerindedir</v>
      </c>
      <c r="N86" s="119" t="str">
        <f t="shared" si="26"/>
        <v xml:space="preserve"> </v>
      </c>
      <c r="O86" s="120"/>
      <c r="P86" s="121"/>
      <c r="Q86" s="122" t="str">
        <f t="shared" si="27"/>
        <v/>
      </c>
      <c r="R86" s="118">
        <f>IFERROR(IF(L86&lt;=0.005,IF(E86="",K86,0),IF(E86&lt;&gt;"",0,IF(O86="",0,IF(O86="H",0,IF(P86&lt;Veriler!$F$2,K86*Veriler!$F$2,K86*P86)))))," ")</f>
        <v>0</v>
      </c>
      <c r="S86" s="118">
        <f>IF(Veriler!P86&lt;=0.1, R86, IF(AND(Veriler!P86&gt;0.1, E86="", O86="E"), IF(P86&gt;Veriler!$F$2, P86*R86, IF(P86&lt;Veriler!$F$2, Veriler!$F$2*R86, P86*R86)), 0))</f>
        <v>0</v>
      </c>
      <c r="T86" s="118" t="str">
        <f t="shared" si="28"/>
        <v xml:space="preserve"> </v>
      </c>
      <c r="U86" s="123" t="str">
        <f>IFERROR(IF(N86="%10 sınırı aşılmıştır.",K86-S86,IFERROR(IF(E86="",IF(R86=1,0,IF(K86-R86=0,"",K86-R86)),IF(Veriler!I86="",K86,IF(K86*Veriler!I86=0,"",K86*Veriler!I86))),K86)),0)</f>
        <v/>
      </c>
    </row>
    <row r="87" spans="1:21" s="134" customFormat="1" ht="27.75" customHeight="1" x14ac:dyDescent="0.25">
      <c r="A87" s="186">
        <f t="shared" si="29"/>
        <v>63</v>
      </c>
      <c r="B87" s="228"/>
      <c r="C87" s="229"/>
      <c r="D87" s="115"/>
      <c r="E87" s="144"/>
      <c r="F87" s="163" t="str">
        <f t="shared" si="24"/>
        <v/>
      </c>
      <c r="G87" s="117"/>
      <c r="H87" s="117"/>
      <c r="I87" s="117"/>
      <c r="J87" s="117"/>
      <c r="K87" s="118" t="str">
        <f t="shared" si="25"/>
        <v/>
      </c>
      <c r="L87" s="119" t="str">
        <f>IF(K87="", "", K87/Veriler!$T$1)</f>
        <v/>
      </c>
      <c r="M87" s="119" t="str">
        <f>IF(E87&lt;&gt;"", "İthal Girdi", IF(Veriler!P87="", "", IF(Veriler!O87="H", "%0,5 üzerindedir", IF(Veriler!P87&gt;0.1, "%10 sınırı aşılmıştır.", "Uygun"))))</f>
        <v>%0,5 üzerindedir</v>
      </c>
      <c r="N87" s="119" t="str">
        <f t="shared" si="26"/>
        <v xml:space="preserve"> </v>
      </c>
      <c r="O87" s="120"/>
      <c r="P87" s="121"/>
      <c r="Q87" s="122" t="str">
        <f t="shared" si="27"/>
        <v/>
      </c>
      <c r="R87" s="118">
        <f>IFERROR(IF(L87&lt;=0.005,IF(E87="",K87,0),IF(E87&lt;&gt;"",0,IF(O87="",0,IF(O87="H",0,IF(P87&lt;Veriler!$F$2,K87*Veriler!$F$2,K87*P87)))))," ")</f>
        <v>0</v>
      </c>
      <c r="S87" s="118">
        <f>IF(Veriler!P87&lt;=0.1, R87, IF(AND(Veriler!P87&gt;0.1, E87="", O87="E"), IF(P87&gt;Veriler!$F$2, P87*R87, IF(P87&lt;Veriler!$F$2, Veriler!$F$2*R87, P87*R87)), 0))</f>
        <v>0</v>
      </c>
      <c r="T87" s="118" t="str">
        <f t="shared" si="28"/>
        <v xml:space="preserve"> </v>
      </c>
      <c r="U87" s="123" t="str">
        <f>IFERROR(IF(N87="%10 sınırı aşılmıştır.",K87-S87,IFERROR(IF(E87="",IF(R87=1,0,IF(K87-R87=0,"",K87-R87)),IF(Veriler!I87="",K87,IF(K87*Veriler!I87=0,"",K87*Veriler!I87))),K87)),0)</f>
        <v/>
      </c>
    </row>
    <row r="88" spans="1:21" s="134" customFormat="1" ht="27.75" customHeight="1" x14ac:dyDescent="0.25">
      <c r="A88" s="186">
        <f t="shared" si="29"/>
        <v>64</v>
      </c>
      <c r="B88" s="228"/>
      <c r="C88" s="229"/>
      <c r="D88" s="115"/>
      <c r="E88" s="144"/>
      <c r="F88" s="163" t="str">
        <f t="shared" si="24"/>
        <v/>
      </c>
      <c r="G88" s="117"/>
      <c r="H88" s="117"/>
      <c r="I88" s="117"/>
      <c r="J88" s="117"/>
      <c r="K88" s="118" t="str">
        <f t="shared" si="25"/>
        <v/>
      </c>
      <c r="L88" s="119" t="str">
        <f>IF(K88="", "", K88/Veriler!$T$1)</f>
        <v/>
      </c>
      <c r="M88" s="119" t="str">
        <f>IF(E88&lt;&gt;"", "İthal Girdi", IF(Veriler!P88="", "", IF(Veriler!O88="H", "%0,5 üzerindedir", IF(Veriler!P88&gt;0.1, "%10 sınırı aşılmıştır.", "Uygun"))))</f>
        <v>%0,5 üzerindedir</v>
      </c>
      <c r="N88" s="119" t="str">
        <f t="shared" si="26"/>
        <v xml:space="preserve"> </v>
      </c>
      <c r="O88" s="120"/>
      <c r="P88" s="121"/>
      <c r="Q88" s="122" t="str">
        <f t="shared" si="27"/>
        <v/>
      </c>
      <c r="R88" s="118">
        <f>IFERROR(IF(L88&lt;=0.005,IF(E88="",K88,0),IF(E88&lt;&gt;"",0,IF(O88="",0,IF(O88="H",0,IF(P88&lt;Veriler!$F$2,K88*Veriler!$F$2,K88*P88)))))," ")</f>
        <v>0</v>
      </c>
      <c r="S88" s="118">
        <f>IF(Veriler!P88&lt;=0.1, R88, IF(AND(Veriler!P88&gt;0.1, E88="", O88="E"), IF(P88&gt;Veriler!$F$2, P88*R88, IF(P88&lt;Veriler!$F$2, Veriler!$F$2*R88, P88*R88)), 0))</f>
        <v>0</v>
      </c>
      <c r="T88" s="118" t="str">
        <f t="shared" si="28"/>
        <v xml:space="preserve"> </v>
      </c>
      <c r="U88" s="123" t="str">
        <f>IFERROR(IF(N88="%10 sınırı aşılmıştır.",K88-S88,IFERROR(IF(E88="",IF(R88=1,0,IF(K88-R88=0,"",K88-R88)),IF(Veriler!I88="",K88,IF(K88*Veriler!I88=0,"",K88*Veriler!I88))),K88)),0)</f>
        <v/>
      </c>
    </row>
    <row r="89" spans="1:21" s="134" customFormat="1" ht="27.75" customHeight="1" x14ac:dyDescent="0.25">
      <c r="A89" s="186">
        <f t="shared" si="29"/>
        <v>65</v>
      </c>
      <c r="B89" s="228"/>
      <c r="C89" s="229"/>
      <c r="D89" s="115"/>
      <c r="E89" s="144"/>
      <c r="F89" s="163" t="str">
        <f t="shared" si="24"/>
        <v/>
      </c>
      <c r="G89" s="117"/>
      <c r="H89" s="117"/>
      <c r="I89" s="117"/>
      <c r="J89" s="117"/>
      <c r="K89" s="118" t="str">
        <f t="shared" si="25"/>
        <v/>
      </c>
      <c r="L89" s="119" t="str">
        <f>IF(K89="", "", K89/Veriler!$T$1)</f>
        <v/>
      </c>
      <c r="M89" s="119" t="str">
        <f>IF(E89&lt;&gt;"", "İthal Girdi", IF(Veriler!P89="", "", IF(Veriler!O89="H", "%0,5 üzerindedir", IF(Veriler!P89&gt;0.1, "%10 sınırı aşılmıştır.", "Uygun"))))</f>
        <v>%0,5 üzerindedir</v>
      </c>
      <c r="N89" s="119" t="str">
        <f t="shared" si="26"/>
        <v xml:space="preserve"> </v>
      </c>
      <c r="O89" s="120"/>
      <c r="P89" s="121"/>
      <c r="Q89" s="122" t="str">
        <f t="shared" si="27"/>
        <v/>
      </c>
      <c r="R89" s="118">
        <f>IFERROR(IF(L89&lt;=0.005,IF(E89="",K89,0),IF(E89&lt;&gt;"",0,IF(O89="",0,IF(O89="H",0,IF(P89&lt;Veriler!$F$2,K89*Veriler!$F$2,K89*P89)))))," ")</f>
        <v>0</v>
      </c>
      <c r="S89" s="118">
        <f>IF(Veriler!P89&lt;=0.1, R89, IF(AND(Veriler!P89&gt;0.1, E89="", O89="E"), IF(P89&gt;Veriler!$F$2, P89*R89, IF(P89&lt;Veriler!$F$2, Veriler!$F$2*R89, P89*R89)), 0))</f>
        <v>0</v>
      </c>
      <c r="T89" s="118" t="str">
        <f t="shared" si="28"/>
        <v xml:space="preserve"> </v>
      </c>
      <c r="U89" s="123" t="str">
        <f>IFERROR(IF(N89="%10 sınırı aşılmıştır.",K89-S89,IFERROR(IF(E89="",IF(R89=1,0,IF(K89-R89=0,"",K89-R89)),IF(Veriler!I89="",K89,IF(K89*Veriler!I89=0,"",K89*Veriler!I89))),K89)),0)</f>
        <v/>
      </c>
    </row>
    <row r="90" spans="1:21" s="134" customFormat="1" ht="27.75" customHeight="1" x14ac:dyDescent="0.25">
      <c r="A90" s="186">
        <f t="shared" si="29"/>
        <v>66</v>
      </c>
      <c r="B90" s="228"/>
      <c r="C90" s="229"/>
      <c r="D90" s="115"/>
      <c r="E90" s="144"/>
      <c r="F90" s="163" t="str">
        <f t="shared" si="24"/>
        <v/>
      </c>
      <c r="G90" s="117"/>
      <c r="H90" s="117"/>
      <c r="I90" s="117"/>
      <c r="J90" s="117"/>
      <c r="K90" s="118" t="str">
        <f t="shared" si="25"/>
        <v/>
      </c>
      <c r="L90" s="119" t="str">
        <f>IF(K90="", "", K90/Veriler!$T$1)</f>
        <v/>
      </c>
      <c r="M90" s="119" t="str">
        <f>IF(E90&lt;&gt;"", "İthal Girdi", IF(Veriler!P90="", "", IF(Veriler!O90="H", "%0,5 üzerindedir", IF(Veriler!P90&gt;0.1, "%10 sınırı aşılmıştır.", "Uygun"))))</f>
        <v>%0,5 üzerindedir</v>
      </c>
      <c r="N90" s="119" t="str">
        <f t="shared" si="26"/>
        <v xml:space="preserve"> </v>
      </c>
      <c r="O90" s="120"/>
      <c r="P90" s="121"/>
      <c r="Q90" s="122" t="str">
        <f t="shared" si="27"/>
        <v/>
      </c>
      <c r="R90" s="118">
        <f>IFERROR(IF(L90&lt;=0.005,IF(E90="",K90,0),IF(E90&lt;&gt;"",0,IF(O90="",0,IF(O90="H",0,IF(P90&lt;Veriler!$F$2,K90*Veriler!$F$2,K90*P90)))))," ")</f>
        <v>0</v>
      </c>
      <c r="S90" s="118">
        <f>IF(Veriler!P90&lt;=0.1, R90, IF(AND(Veriler!P90&gt;0.1, E90="", O90="E"), IF(P90&gt;Veriler!$F$2, P90*R90, IF(P90&lt;Veriler!$F$2, Veriler!$F$2*R90, P90*R90)), 0))</f>
        <v>0</v>
      </c>
      <c r="T90" s="118" t="str">
        <f t="shared" si="28"/>
        <v xml:space="preserve"> </v>
      </c>
      <c r="U90" s="123" t="str">
        <f>IFERROR(IF(N90="%10 sınırı aşılmıştır.",K90-S90,IFERROR(IF(E90="",IF(R90=1,0,IF(K90-R90=0,"",K90-R90)),IF(Veriler!I90="",K90,IF(K90*Veriler!I90=0,"",K90*Veriler!I90))),K90)),0)</f>
        <v/>
      </c>
    </row>
    <row r="91" spans="1:21" s="134" customFormat="1" ht="27.75" customHeight="1" x14ac:dyDescent="0.25">
      <c r="A91" s="186">
        <f t="shared" si="29"/>
        <v>67</v>
      </c>
      <c r="B91" s="228"/>
      <c r="C91" s="229"/>
      <c r="D91" s="115"/>
      <c r="E91" s="144"/>
      <c r="F91" s="163" t="str">
        <f t="shared" si="24"/>
        <v/>
      </c>
      <c r="G91" s="117"/>
      <c r="H91" s="117"/>
      <c r="I91" s="117"/>
      <c r="J91" s="117"/>
      <c r="K91" s="118" t="str">
        <f t="shared" si="25"/>
        <v/>
      </c>
      <c r="L91" s="119" t="str">
        <f>IF(K91="", "", K91/Veriler!$T$1)</f>
        <v/>
      </c>
      <c r="M91" s="119" t="str">
        <f>IF(E91&lt;&gt;"", "İthal Girdi", IF(Veriler!P91="", "", IF(Veriler!O91="H", "%0,5 üzerindedir", IF(Veriler!P91&gt;0.1, "%10 sınırı aşılmıştır.", "Uygun"))))</f>
        <v>%0,5 üzerindedir</v>
      </c>
      <c r="N91" s="119" t="str">
        <f t="shared" si="26"/>
        <v xml:space="preserve"> </v>
      </c>
      <c r="O91" s="120"/>
      <c r="P91" s="121"/>
      <c r="Q91" s="122" t="str">
        <f t="shared" si="27"/>
        <v/>
      </c>
      <c r="R91" s="118">
        <f>IFERROR(IF(L91&lt;=0.005,IF(E91="",K91,0),IF(E91&lt;&gt;"",0,IF(O91="",0,IF(O91="H",0,IF(P91&lt;Veriler!$F$2,K91*Veriler!$F$2,K91*P91)))))," ")</f>
        <v>0</v>
      </c>
      <c r="S91" s="118">
        <f>IF(Veriler!P91&lt;=0.1, R91, IF(AND(Veriler!P91&gt;0.1, E91="", O91="E"), IF(P91&gt;Veriler!$F$2, P91*R91, IF(P91&lt;Veriler!$F$2, Veriler!$F$2*R91, P91*R91)), 0))</f>
        <v>0</v>
      </c>
      <c r="T91" s="118" t="str">
        <f t="shared" si="28"/>
        <v xml:space="preserve"> </v>
      </c>
      <c r="U91" s="123" t="str">
        <f>IFERROR(IF(N91="%10 sınırı aşılmıştır.",K91-S91,IFERROR(IF(E91="",IF(R91=1,0,IF(K91-R91=0,"",K91-R91)),IF(Veriler!I91="",K91,IF(K91*Veriler!I91=0,"",K91*Veriler!I91))),K91)),0)</f>
        <v/>
      </c>
    </row>
    <row r="92" spans="1:21" s="134" customFormat="1" ht="27.75" customHeight="1" x14ac:dyDescent="0.25">
      <c r="A92" s="186">
        <f t="shared" si="29"/>
        <v>68</v>
      </c>
      <c r="B92" s="228"/>
      <c r="C92" s="229"/>
      <c r="D92" s="115"/>
      <c r="E92" s="144"/>
      <c r="F92" s="163" t="str">
        <f t="shared" si="24"/>
        <v/>
      </c>
      <c r="G92" s="117"/>
      <c r="H92" s="117"/>
      <c r="I92" s="117"/>
      <c r="J92" s="117"/>
      <c r="K92" s="118" t="str">
        <f t="shared" si="25"/>
        <v/>
      </c>
      <c r="L92" s="119" t="str">
        <f>IF(K92="", "", K92/Veriler!$T$1)</f>
        <v/>
      </c>
      <c r="M92" s="119" t="str">
        <f>IF(E92&lt;&gt;"", "İthal Girdi", IF(Veriler!P92="", "", IF(Veriler!O92="H", "%0,5 üzerindedir", IF(Veriler!P92&gt;0.1, "%10 sınırı aşılmıştır.", "Uygun"))))</f>
        <v>%0,5 üzerindedir</v>
      </c>
      <c r="N92" s="119" t="str">
        <f t="shared" si="26"/>
        <v xml:space="preserve"> </v>
      </c>
      <c r="O92" s="120"/>
      <c r="P92" s="121"/>
      <c r="Q92" s="122" t="str">
        <f t="shared" si="27"/>
        <v/>
      </c>
      <c r="R92" s="118">
        <f>IFERROR(IF(L92&lt;=0.005,IF(E92="",K92,0),IF(E92&lt;&gt;"",0,IF(O92="",0,IF(O92="H",0,IF(P92&lt;Veriler!$F$2,K92*Veriler!$F$2,K92*P92)))))," ")</f>
        <v>0</v>
      </c>
      <c r="S92" s="118">
        <f>IF(Veriler!P92&lt;=0.1, R92, IF(AND(Veriler!P92&gt;0.1, E92="", O92="E"), IF(P92&gt;Veriler!$F$2, P92*R92, IF(P92&lt;Veriler!$F$2, Veriler!$F$2*R92, P92*R92)), 0))</f>
        <v>0</v>
      </c>
      <c r="T92" s="118" t="str">
        <f t="shared" si="28"/>
        <v xml:space="preserve"> </v>
      </c>
      <c r="U92" s="123" t="str">
        <f>IFERROR(IF(N92="%10 sınırı aşılmıştır.",K92-S92,IFERROR(IF(E92="",IF(R92=1,0,IF(K92-R92=0,"",K92-R92)),IF(Veriler!I92="",K92,IF(K92*Veriler!I92=0,"",K92*Veriler!I92))),K92)),0)</f>
        <v/>
      </c>
    </row>
    <row r="93" spans="1:21" s="134" customFormat="1" ht="27.75" customHeight="1" x14ac:dyDescent="0.25">
      <c r="A93" s="186">
        <f t="shared" si="29"/>
        <v>69</v>
      </c>
      <c r="B93" s="228"/>
      <c r="C93" s="229"/>
      <c r="D93" s="115"/>
      <c r="E93" s="144"/>
      <c r="F93" s="163" t="str">
        <f t="shared" si="24"/>
        <v/>
      </c>
      <c r="G93" s="117"/>
      <c r="H93" s="117"/>
      <c r="I93" s="117"/>
      <c r="J93" s="117"/>
      <c r="K93" s="118" t="str">
        <f t="shared" si="25"/>
        <v/>
      </c>
      <c r="L93" s="119" t="str">
        <f>IF(K93="", "", K93/Veriler!$T$1)</f>
        <v/>
      </c>
      <c r="M93" s="119" t="str">
        <f>IF(E93&lt;&gt;"", "İthal Girdi", IF(Veriler!P93="", "", IF(Veriler!O93="H", "%0,5 üzerindedir", IF(Veriler!P93&gt;0.1, "%10 sınırı aşılmıştır.", "Uygun"))))</f>
        <v>%0,5 üzerindedir</v>
      </c>
      <c r="N93" s="119" t="str">
        <f t="shared" si="26"/>
        <v xml:space="preserve"> </v>
      </c>
      <c r="O93" s="120"/>
      <c r="P93" s="121"/>
      <c r="Q93" s="122" t="str">
        <f t="shared" si="27"/>
        <v/>
      </c>
      <c r="R93" s="118">
        <f>IFERROR(IF(L93&lt;=0.005,IF(E93="",K93,0),IF(E93&lt;&gt;"",0,IF(O93="",0,IF(O93="H",0,IF(P93&lt;Veriler!$F$2,K93*Veriler!$F$2,K93*P93)))))," ")</f>
        <v>0</v>
      </c>
      <c r="S93" s="118">
        <f>IF(Veriler!P93&lt;=0.1, R93, IF(AND(Veriler!P93&gt;0.1, E93="", O93="E"), IF(P93&gt;Veriler!$F$2, P93*R93, IF(P93&lt;Veriler!$F$2, Veriler!$F$2*R93, P93*R93)), 0))</f>
        <v>0</v>
      </c>
      <c r="T93" s="118" t="str">
        <f t="shared" si="28"/>
        <v xml:space="preserve"> </v>
      </c>
      <c r="U93" s="123" t="str">
        <f>IFERROR(IF(N93="%10 sınırı aşılmıştır.",K93-S93,IFERROR(IF(E93="",IF(R93=1,0,IF(K93-R93=0,"",K93-R93)),IF(Veriler!I93="",K93,IF(K93*Veriler!I93=0,"",K93*Veriler!I93))),K93)),0)</f>
        <v/>
      </c>
    </row>
    <row r="94" spans="1:21" s="134" customFormat="1" ht="27.75" customHeight="1" x14ac:dyDescent="0.25">
      <c r="A94" s="186">
        <f t="shared" si="29"/>
        <v>70</v>
      </c>
      <c r="B94" s="228"/>
      <c r="C94" s="229"/>
      <c r="D94" s="115"/>
      <c r="E94" s="144"/>
      <c r="F94" s="163" t="str">
        <f t="shared" si="24"/>
        <v/>
      </c>
      <c r="G94" s="117"/>
      <c r="H94" s="117"/>
      <c r="I94" s="117"/>
      <c r="J94" s="117"/>
      <c r="K94" s="118" t="str">
        <f t="shared" si="25"/>
        <v/>
      </c>
      <c r="L94" s="119" t="str">
        <f>IF(K94="", "", K94/Veriler!$T$1)</f>
        <v/>
      </c>
      <c r="M94" s="119" t="str">
        <f>IF(E94&lt;&gt;"", "İthal Girdi", IF(Veriler!P94="", "", IF(Veriler!O94="H", "%0,5 üzerindedir", IF(Veriler!P94&gt;0.1, "%10 sınırı aşılmıştır.", "Uygun"))))</f>
        <v>%0,5 üzerindedir</v>
      </c>
      <c r="N94" s="119" t="str">
        <f t="shared" si="26"/>
        <v xml:space="preserve"> </v>
      </c>
      <c r="O94" s="120"/>
      <c r="P94" s="121"/>
      <c r="Q94" s="122" t="str">
        <f t="shared" si="27"/>
        <v/>
      </c>
      <c r="R94" s="118">
        <f>IFERROR(IF(L94&lt;=0.005,IF(E94="",K94,0),IF(E94&lt;&gt;"",0,IF(O94="",0,IF(O94="H",0,IF(P94&lt;Veriler!$F$2,K94*Veriler!$F$2,K94*P94)))))," ")</f>
        <v>0</v>
      </c>
      <c r="S94" s="118">
        <f>IF(Veriler!P94&lt;=0.1, R94, IF(AND(Veriler!P94&gt;0.1, E94="", O94="E"), IF(P94&gt;Veriler!$F$2, P94*R94, IF(P94&lt;Veriler!$F$2, Veriler!$F$2*R94, P94*R94)), 0))</f>
        <v>0</v>
      </c>
      <c r="T94" s="118" t="str">
        <f t="shared" si="28"/>
        <v xml:space="preserve"> </v>
      </c>
      <c r="U94" s="123" t="str">
        <f>IFERROR(IF(N94="%10 sınırı aşılmıştır.",K94-S94,IFERROR(IF(E94="",IF(R94=1,0,IF(K94-R94=0,"",K94-R94)),IF(Veriler!I94="",K94,IF(K94*Veriler!I94=0,"",K94*Veriler!I94))),K94)),0)</f>
        <v/>
      </c>
    </row>
    <row r="95" spans="1:21" s="134" customFormat="1" ht="27" hidden="1" customHeight="1" x14ac:dyDescent="0.25">
      <c r="A95" s="187"/>
      <c r="B95" s="231" t="s">
        <v>13</v>
      </c>
      <c r="C95" s="231"/>
      <c r="D95" s="142"/>
      <c r="E95" s="142"/>
      <c r="F95" s="114"/>
      <c r="G95" s="142"/>
      <c r="H95" s="142"/>
      <c r="I95" s="142"/>
      <c r="J95" s="142"/>
      <c r="K95" s="114"/>
      <c r="L95" s="114"/>
      <c r="M95" s="114"/>
      <c r="N95" s="114"/>
      <c r="O95" s="142"/>
      <c r="P95" s="142"/>
      <c r="Q95" s="232"/>
      <c r="R95" s="232"/>
      <c r="S95" s="114"/>
      <c r="T95" s="114"/>
      <c r="U95" s="114"/>
    </row>
    <row r="96" spans="1:21" s="134" customFormat="1" ht="27.75" customHeight="1" x14ac:dyDescent="0.25">
      <c r="A96" s="186">
        <f>A94+1</f>
        <v>71</v>
      </c>
      <c r="B96" s="228"/>
      <c r="C96" s="229"/>
      <c r="D96" s="115"/>
      <c r="E96" s="144"/>
      <c r="F96" s="163" t="str">
        <f t="shared" ref="F96:F109" si="30">IF(AND(E96&lt;&gt;"",U96&lt;&gt;"",K96&lt;&gt;0),U96/K96,"")</f>
        <v/>
      </c>
      <c r="G96" s="117"/>
      <c r="H96" s="117"/>
      <c r="I96" s="117"/>
      <c r="J96" s="117"/>
      <c r="K96" s="118" t="str">
        <f t="shared" ref="K96:K109" si="31">IF(AND(G96&lt;&gt;0, I96&lt;&gt;0, J96&lt;&gt;0), G96*I96*J96, "")</f>
        <v/>
      </c>
      <c r="L96" s="119" t="str">
        <f>IF(K96="", "", K96/Veriler!$T$1)</f>
        <v/>
      </c>
      <c r="M96" s="119" t="str">
        <f>IF(E96&lt;&gt;"", "İthal Girdi", IF(Veriler!P96="", "", IF(Veriler!O96="H", "%0,5 üzerindedir", IF(Veriler!P96&gt;0.1, "%10 sınırı aşılmıştır.", "Uygun"))))</f>
        <v>%0,5 üzerindedir</v>
      </c>
      <c r="N96" s="119" t="str">
        <f t="shared" ref="N96:N109" si="32">IF(L96=""," ",M96)</f>
        <v xml:space="preserve"> </v>
      </c>
      <c r="O96" s="120"/>
      <c r="P96" s="121"/>
      <c r="Q96" s="122" t="str">
        <f t="shared" ref="Q96:Q109" si="33">IFERROR(IF(AND(S96&lt;&gt;"",K96&lt;&gt;"",K96&lt;&gt;0,S96&lt;&gt;0),S96/K96,"")," ")</f>
        <v/>
      </c>
      <c r="R96" s="118">
        <f>IFERROR(IF(L96&lt;=0.005,IF(E96="",K96,0),IF(E96&lt;&gt;"",0,IF(O96="",0,IF(O96="H",0,IF(P96&lt;Veriler!$F$2,K96*Veriler!$F$2,K96*P96)))))," ")</f>
        <v>0</v>
      </c>
      <c r="S96" s="118">
        <f>IF(Veriler!P96&lt;=0.1, R96, IF(AND(Veriler!P96&gt;0.1, E96="", O96="E"), IF(P96&gt;Veriler!$F$2, P96*R96, IF(P96&lt;Veriler!$F$2, Veriler!$F$2*R96, P96*R96)), 0))</f>
        <v>0</v>
      </c>
      <c r="T96" s="118" t="str">
        <f t="shared" ref="T96:T109" si="34">IF(S96=0," ",S96)</f>
        <v xml:space="preserve"> </v>
      </c>
      <c r="U96" s="123" t="str">
        <f>IFERROR(IF(N96="%10 sınırı aşılmıştır.",K96-S96,IFERROR(IF(E96="",IF(R96=1,0,IF(K96-R96=0,"",K96-R96)),IF(Veriler!I96="",K96,IF(K96*Veriler!I96=0,"",K96*Veriler!I96))),K96)),0)</f>
        <v/>
      </c>
    </row>
    <row r="97" spans="1:21" s="134" customFormat="1" ht="27.75" customHeight="1" x14ac:dyDescent="0.25">
      <c r="A97" s="186">
        <f>A96+1</f>
        <v>72</v>
      </c>
      <c r="B97" s="228"/>
      <c r="C97" s="229"/>
      <c r="D97" s="115"/>
      <c r="E97" s="144"/>
      <c r="F97" s="163" t="str">
        <f t="shared" si="30"/>
        <v/>
      </c>
      <c r="G97" s="117"/>
      <c r="H97" s="117"/>
      <c r="I97" s="117"/>
      <c r="J97" s="117"/>
      <c r="K97" s="118" t="str">
        <f t="shared" si="31"/>
        <v/>
      </c>
      <c r="L97" s="119" t="str">
        <f>IF(K97="", "", K97/Veriler!$T$1)</f>
        <v/>
      </c>
      <c r="M97" s="119" t="str">
        <f>IF(E97&lt;&gt;"", "İthal Girdi", IF(Veriler!P97="", "", IF(Veriler!O97="H", "%0,5 üzerindedir", IF(Veriler!P97&gt;0.1, "%10 sınırı aşılmıştır.", "Uygun"))))</f>
        <v>%0,5 üzerindedir</v>
      </c>
      <c r="N97" s="119" t="str">
        <f t="shared" si="32"/>
        <v xml:space="preserve"> </v>
      </c>
      <c r="O97" s="120"/>
      <c r="P97" s="121"/>
      <c r="Q97" s="122" t="str">
        <f t="shared" si="33"/>
        <v/>
      </c>
      <c r="R97" s="118">
        <f>IFERROR(IF(L97&lt;=0.005,IF(E97="",K97,0),IF(E97&lt;&gt;"",0,IF(O97="",0,IF(O97="H",0,IF(P97&lt;Veriler!$F$2,K97*Veriler!$F$2,K97*P97)))))," ")</f>
        <v>0</v>
      </c>
      <c r="S97" s="118">
        <f>IF(Veriler!P97&lt;=0.1, R97, IF(AND(Veriler!P97&gt;0.1, E97="", O97="E"), IF(P97&gt;Veriler!$F$2, P97*R97, IF(P97&lt;Veriler!$F$2, Veriler!$F$2*R97, P97*R97)), 0))</f>
        <v>0</v>
      </c>
      <c r="T97" s="118" t="str">
        <f t="shared" si="34"/>
        <v xml:space="preserve"> </v>
      </c>
      <c r="U97" s="123" t="str">
        <f>IFERROR(IF(N97="%10 sınırı aşılmıştır.",K97-S97,IFERROR(IF(E97="",IF(R97=1,0,IF(K97-R97=0,"",K97-R97)),IF(Veriler!I97="",K97,IF(K97*Veriler!I97=0,"",K97*Veriler!I97))),K97)),0)</f>
        <v/>
      </c>
    </row>
    <row r="98" spans="1:21" s="134" customFormat="1" ht="27.75" customHeight="1" x14ac:dyDescent="0.25">
      <c r="A98" s="186">
        <f t="shared" ref="A98:A109" si="35">A97+1</f>
        <v>73</v>
      </c>
      <c r="B98" s="228"/>
      <c r="C98" s="229"/>
      <c r="D98" s="115"/>
      <c r="E98" s="144"/>
      <c r="F98" s="163" t="str">
        <f t="shared" si="30"/>
        <v/>
      </c>
      <c r="G98" s="117"/>
      <c r="H98" s="117"/>
      <c r="I98" s="117"/>
      <c r="J98" s="117"/>
      <c r="K98" s="118" t="str">
        <f t="shared" si="31"/>
        <v/>
      </c>
      <c r="L98" s="119" t="str">
        <f>IF(K98="", "", K98/Veriler!$T$1)</f>
        <v/>
      </c>
      <c r="M98" s="119" t="str">
        <f>IF(E98&lt;&gt;"", "İthal Girdi", IF(Veriler!P98="", "", IF(Veriler!O98="H", "%0,5 üzerindedir", IF(Veriler!P98&gt;0.1, "%10 sınırı aşılmıştır.", "Uygun"))))</f>
        <v>%0,5 üzerindedir</v>
      </c>
      <c r="N98" s="119" t="str">
        <f t="shared" si="32"/>
        <v xml:space="preserve"> </v>
      </c>
      <c r="O98" s="120"/>
      <c r="P98" s="121"/>
      <c r="Q98" s="122" t="str">
        <f t="shared" si="33"/>
        <v/>
      </c>
      <c r="R98" s="118">
        <f>IFERROR(IF(L98&lt;=0.005,IF(E98="",K98,0),IF(E98&lt;&gt;"",0,IF(O98="",0,IF(O98="H",0,IF(P98&lt;Veriler!$F$2,K98*Veriler!$F$2,K98*P98)))))," ")</f>
        <v>0</v>
      </c>
      <c r="S98" s="118">
        <f>IF(Veriler!P98&lt;=0.1, R98, IF(AND(Veriler!P98&gt;0.1, E98="", O98="E"), IF(P98&gt;Veriler!$F$2, P98*R98, IF(P98&lt;Veriler!$F$2, Veriler!$F$2*R98, P98*R98)), 0))</f>
        <v>0</v>
      </c>
      <c r="T98" s="118" t="str">
        <f t="shared" si="34"/>
        <v xml:space="preserve"> </v>
      </c>
      <c r="U98" s="123" t="str">
        <f>IFERROR(IF(N98="%10 sınırı aşılmıştır.",K98-S98,IFERROR(IF(E98="",IF(R98=1,0,IF(K98-R98=0,"",K98-R98)),IF(Veriler!I98="",K98,IF(K98*Veriler!I98=0,"",K98*Veriler!I98))),K98)),0)</f>
        <v/>
      </c>
    </row>
    <row r="99" spans="1:21" s="134" customFormat="1" ht="27.75" customHeight="1" x14ac:dyDescent="0.25">
      <c r="A99" s="186">
        <f t="shared" si="35"/>
        <v>74</v>
      </c>
      <c r="B99" s="228"/>
      <c r="C99" s="229"/>
      <c r="D99" s="115"/>
      <c r="E99" s="144"/>
      <c r="F99" s="163" t="str">
        <f t="shared" si="30"/>
        <v/>
      </c>
      <c r="G99" s="117"/>
      <c r="H99" s="117"/>
      <c r="I99" s="117"/>
      <c r="J99" s="117"/>
      <c r="K99" s="118" t="str">
        <f t="shared" si="31"/>
        <v/>
      </c>
      <c r="L99" s="119" t="str">
        <f>IF(K99="", "", K99/Veriler!$T$1)</f>
        <v/>
      </c>
      <c r="M99" s="119" t="str">
        <f>IF(E99&lt;&gt;"", "İthal Girdi", IF(Veriler!P99="", "", IF(Veriler!O99="H", "%0,5 üzerindedir", IF(Veriler!P99&gt;0.1, "%10 sınırı aşılmıştır.", "Uygun"))))</f>
        <v>%0,5 üzerindedir</v>
      </c>
      <c r="N99" s="119" t="str">
        <f t="shared" si="32"/>
        <v xml:space="preserve"> </v>
      </c>
      <c r="O99" s="120"/>
      <c r="P99" s="121"/>
      <c r="Q99" s="122" t="str">
        <f t="shared" si="33"/>
        <v/>
      </c>
      <c r="R99" s="118">
        <f>IFERROR(IF(L99&lt;=0.005,IF(E99="",K99,0),IF(E99&lt;&gt;"",0,IF(O99="",0,IF(O99="H",0,IF(P99&lt;Veriler!$F$2,K99*Veriler!$F$2,K99*P99)))))," ")</f>
        <v>0</v>
      </c>
      <c r="S99" s="118">
        <f>IF(Veriler!P99&lt;=0.1, R99, IF(AND(Veriler!P99&gt;0.1, E99="", O99="E"), IF(P99&gt;Veriler!$F$2, P99*R99, IF(P99&lt;Veriler!$F$2, Veriler!$F$2*R99, P99*R99)), 0))</f>
        <v>0</v>
      </c>
      <c r="T99" s="118" t="str">
        <f t="shared" si="34"/>
        <v xml:space="preserve"> </v>
      </c>
      <c r="U99" s="123" t="str">
        <f>IFERROR(IF(N99="%10 sınırı aşılmıştır.",K99-S99,IFERROR(IF(E99="",IF(R99=1,0,IF(K99-R99=0,"",K99-R99)),IF(Veriler!I99="",K99,IF(K99*Veriler!I99=0,"",K99*Veriler!I99))),K99)),0)</f>
        <v/>
      </c>
    </row>
    <row r="100" spans="1:21" s="134" customFormat="1" ht="27.75" customHeight="1" x14ac:dyDescent="0.25">
      <c r="A100" s="186">
        <f t="shared" si="35"/>
        <v>75</v>
      </c>
      <c r="B100" s="228"/>
      <c r="C100" s="229"/>
      <c r="D100" s="115"/>
      <c r="E100" s="144"/>
      <c r="F100" s="163" t="str">
        <f t="shared" si="30"/>
        <v/>
      </c>
      <c r="G100" s="117"/>
      <c r="H100" s="117"/>
      <c r="I100" s="117"/>
      <c r="J100" s="117"/>
      <c r="K100" s="118" t="str">
        <f t="shared" si="31"/>
        <v/>
      </c>
      <c r="L100" s="119" t="str">
        <f>IF(K100="", "", K100/Veriler!$T$1)</f>
        <v/>
      </c>
      <c r="M100" s="119" t="str">
        <f>IF(E100&lt;&gt;"", "İthal Girdi", IF(Veriler!P100="", "", IF(Veriler!O100="H", "%0,5 üzerindedir", IF(Veriler!P100&gt;0.1, "%10 sınırı aşılmıştır.", "Uygun"))))</f>
        <v>%0,5 üzerindedir</v>
      </c>
      <c r="N100" s="119" t="str">
        <f t="shared" si="32"/>
        <v xml:space="preserve"> </v>
      </c>
      <c r="O100" s="120"/>
      <c r="P100" s="121"/>
      <c r="Q100" s="122" t="str">
        <f t="shared" si="33"/>
        <v/>
      </c>
      <c r="R100" s="118">
        <f>IFERROR(IF(L100&lt;=0.005,IF(E100="",K100,0),IF(E100&lt;&gt;"",0,IF(O100="",0,IF(O100="H",0,IF(P100&lt;Veriler!$F$2,K100*Veriler!$F$2,K100*P100)))))," ")</f>
        <v>0</v>
      </c>
      <c r="S100" s="118">
        <f>IF(Veriler!P100&lt;=0.1, R100, IF(AND(Veriler!P100&gt;0.1, E100="", O100="E"), IF(P100&gt;Veriler!$F$2, P100*R100, IF(P100&lt;Veriler!$F$2, Veriler!$F$2*R100, P100*R100)), 0))</f>
        <v>0</v>
      </c>
      <c r="T100" s="118" t="str">
        <f t="shared" si="34"/>
        <v xml:space="preserve"> </v>
      </c>
      <c r="U100" s="123" t="str">
        <f>IFERROR(IF(N100="%10 sınırı aşılmıştır.",K100-S100,IFERROR(IF(E100="",IF(R100=1,0,IF(K100-R100=0,"",K100-R100)),IF(Veriler!I100="",K100,IF(K100*Veriler!I100=0,"",K100*Veriler!I100))),K100)),0)</f>
        <v/>
      </c>
    </row>
    <row r="101" spans="1:21" s="134" customFormat="1" ht="27.75" customHeight="1" x14ac:dyDescent="0.25">
      <c r="A101" s="186">
        <f t="shared" si="35"/>
        <v>76</v>
      </c>
      <c r="B101" s="228"/>
      <c r="C101" s="229"/>
      <c r="D101" s="115"/>
      <c r="E101" s="144"/>
      <c r="F101" s="163" t="str">
        <f t="shared" si="30"/>
        <v/>
      </c>
      <c r="G101" s="117"/>
      <c r="H101" s="117"/>
      <c r="I101" s="117"/>
      <c r="J101" s="117"/>
      <c r="K101" s="118" t="str">
        <f t="shared" si="31"/>
        <v/>
      </c>
      <c r="L101" s="119" t="str">
        <f>IF(K101="", "", K101/Veriler!$T$1)</f>
        <v/>
      </c>
      <c r="M101" s="119" t="str">
        <f>IF(E101&lt;&gt;"", "İthal Girdi", IF(Veriler!P101="", "", IF(Veriler!O101="H", "%0,5 üzerindedir", IF(Veriler!P101&gt;0.1, "%10 sınırı aşılmıştır.", "Uygun"))))</f>
        <v>%0,5 üzerindedir</v>
      </c>
      <c r="N101" s="119" t="str">
        <f t="shared" si="32"/>
        <v xml:space="preserve"> </v>
      </c>
      <c r="O101" s="120"/>
      <c r="P101" s="121"/>
      <c r="Q101" s="122" t="str">
        <f t="shared" si="33"/>
        <v/>
      </c>
      <c r="R101" s="118">
        <f>IFERROR(IF(L101&lt;=0.005,IF(E101="",K101,0),IF(E101&lt;&gt;"",0,IF(O101="",0,IF(O101="H",0,IF(P101&lt;Veriler!$F$2,K101*Veriler!$F$2,K101*P101)))))," ")</f>
        <v>0</v>
      </c>
      <c r="S101" s="118">
        <f>IF(Veriler!P101&lt;=0.1, R101, IF(AND(Veriler!P101&gt;0.1, E101="", O101="E"), IF(P101&gt;Veriler!$F$2, P101*R101, IF(P101&lt;Veriler!$F$2, Veriler!$F$2*R101, P101*R101)), 0))</f>
        <v>0</v>
      </c>
      <c r="T101" s="118" t="str">
        <f t="shared" si="34"/>
        <v xml:space="preserve"> </v>
      </c>
      <c r="U101" s="123" t="str">
        <f>IFERROR(IF(N101="%10 sınırı aşılmıştır.",K101-S101,IFERROR(IF(E101="",IF(R101=1,0,IF(K101-R101=0,"",K101-R101)),IF(Veriler!I101="",K101,IF(K101*Veriler!I101=0,"",K101*Veriler!I101))),K101)),0)</f>
        <v/>
      </c>
    </row>
    <row r="102" spans="1:21" s="134" customFormat="1" ht="27.75" customHeight="1" x14ac:dyDescent="0.25">
      <c r="A102" s="186">
        <f t="shared" si="35"/>
        <v>77</v>
      </c>
      <c r="B102" s="228"/>
      <c r="C102" s="229"/>
      <c r="D102" s="115"/>
      <c r="E102" s="144"/>
      <c r="F102" s="163" t="str">
        <f t="shared" si="30"/>
        <v/>
      </c>
      <c r="G102" s="117"/>
      <c r="H102" s="117"/>
      <c r="I102" s="117"/>
      <c r="J102" s="117"/>
      <c r="K102" s="118" t="str">
        <f t="shared" si="31"/>
        <v/>
      </c>
      <c r="L102" s="119" t="str">
        <f>IF(K102="", "", K102/Veriler!$T$1)</f>
        <v/>
      </c>
      <c r="M102" s="119" t="str">
        <f>IF(E102&lt;&gt;"", "İthal Girdi", IF(Veriler!P102="", "", IF(Veriler!O102="H", "%0,5 üzerindedir", IF(Veriler!P102&gt;0.1, "%10 sınırı aşılmıştır.", "Uygun"))))</f>
        <v>%0,5 üzerindedir</v>
      </c>
      <c r="N102" s="119" t="str">
        <f t="shared" si="32"/>
        <v xml:space="preserve"> </v>
      </c>
      <c r="O102" s="120"/>
      <c r="P102" s="121"/>
      <c r="Q102" s="122" t="str">
        <f t="shared" si="33"/>
        <v/>
      </c>
      <c r="R102" s="118">
        <f>IFERROR(IF(L102&lt;=0.005,IF(E102="",K102,0),IF(E102&lt;&gt;"",0,IF(O102="",0,IF(O102="H",0,IF(P102&lt;Veriler!$F$2,K102*Veriler!$F$2,K102*P102)))))," ")</f>
        <v>0</v>
      </c>
      <c r="S102" s="118">
        <f>IF(Veriler!P102&lt;=0.1, R102, IF(AND(Veriler!P102&gt;0.1, E102="", O102="E"), IF(P102&gt;Veriler!$F$2, P102*R102, IF(P102&lt;Veriler!$F$2, Veriler!$F$2*R102, P102*R102)), 0))</f>
        <v>0</v>
      </c>
      <c r="T102" s="118" t="str">
        <f t="shared" si="34"/>
        <v xml:space="preserve"> </v>
      </c>
      <c r="U102" s="123" t="str">
        <f>IFERROR(IF(N102="%10 sınırı aşılmıştır.",K102-S102,IFERROR(IF(E102="",IF(R102=1,0,IF(K102-R102=0,"",K102-R102)),IF(Veriler!I102="",K102,IF(K102*Veriler!I102=0,"",K102*Veriler!I102))),K102)),0)</f>
        <v/>
      </c>
    </row>
    <row r="103" spans="1:21" s="134" customFormat="1" ht="27.75" customHeight="1" x14ac:dyDescent="0.25">
      <c r="A103" s="186">
        <f t="shared" si="35"/>
        <v>78</v>
      </c>
      <c r="B103" s="228"/>
      <c r="C103" s="229"/>
      <c r="D103" s="115"/>
      <c r="E103" s="144"/>
      <c r="F103" s="163" t="str">
        <f t="shared" si="30"/>
        <v/>
      </c>
      <c r="G103" s="117"/>
      <c r="H103" s="117"/>
      <c r="I103" s="117"/>
      <c r="J103" s="117"/>
      <c r="K103" s="118" t="str">
        <f t="shared" si="31"/>
        <v/>
      </c>
      <c r="L103" s="119" t="str">
        <f>IF(K103="", "", K103/Veriler!$T$1)</f>
        <v/>
      </c>
      <c r="M103" s="119" t="str">
        <f>IF(E103&lt;&gt;"", "İthal Girdi", IF(Veriler!P103="", "", IF(Veriler!O103="H", "%0,5 üzerindedir", IF(Veriler!P103&gt;0.1, "%10 sınırı aşılmıştır.", "Uygun"))))</f>
        <v>%0,5 üzerindedir</v>
      </c>
      <c r="N103" s="119" t="str">
        <f t="shared" si="32"/>
        <v xml:space="preserve"> </v>
      </c>
      <c r="O103" s="120"/>
      <c r="P103" s="121"/>
      <c r="Q103" s="122" t="str">
        <f t="shared" si="33"/>
        <v/>
      </c>
      <c r="R103" s="118">
        <f>IFERROR(IF(L103&lt;=0.005,IF(E103="",K103,0),IF(E103&lt;&gt;"",0,IF(O103="",0,IF(O103="H",0,IF(P103&lt;Veriler!$F$2,K103*Veriler!$F$2,K103*P103)))))," ")</f>
        <v>0</v>
      </c>
      <c r="S103" s="118">
        <f>IF(Veriler!P103&lt;=0.1, R103, IF(AND(Veriler!P103&gt;0.1, E103="", O103="E"), IF(P103&gt;Veriler!$F$2, P103*R103, IF(P103&lt;Veriler!$F$2, Veriler!$F$2*R103, P103*R103)), 0))</f>
        <v>0</v>
      </c>
      <c r="T103" s="118" t="str">
        <f t="shared" si="34"/>
        <v xml:space="preserve"> </v>
      </c>
      <c r="U103" s="123" t="str">
        <f>IFERROR(IF(N103="%10 sınırı aşılmıştır.",K103-S103,IFERROR(IF(E103="",IF(R103=1,0,IF(K103-R103=0,"",K103-R103)),IF(Veriler!I103="",K103,IF(K103*Veriler!I103=0,"",K103*Veriler!I103))),K103)),0)</f>
        <v/>
      </c>
    </row>
    <row r="104" spans="1:21" s="134" customFormat="1" ht="27.75" customHeight="1" x14ac:dyDescent="0.25">
      <c r="A104" s="186">
        <f t="shared" si="35"/>
        <v>79</v>
      </c>
      <c r="B104" s="228"/>
      <c r="C104" s="229"/>
      <c r="D104" s="115"/>
      <c r="E104" s="144"/>
      <c r="F104" s="163" t="str">
        <f t="shared" si="30"/>
        <v/>
      </c>
      <c r="G104" s="117"/>
      <c r="H104" s="117"/>
      <c r="I104" s="117"/>
      <c r="J104" s="117"/>
      <c r="K104" s="118" t="str">
        <f t="shared" si="31"/>
        <v/>
      </c>
      <c r="L104" s="119" t="str">
        <f>IF(K104="", "", K104/Veriler!$T$1)</f>
        <v/>
      </c>
      <c r="M104" s="119" t="str">
        <f>IF(E104&lt;&gt;"", "İthal Girdi", IF(Veriler!P104="", "", IF(Veriler!O104="H", "%0,5 üzerindedir", IF(Veriler!P104&gt;0.1, "%10 sınırı aşılmıştır.", "Uygun"))))</f>
        <v>%0,5 üzerindedir</v>
      </c>
      <c r="N104" s="119" t="str">
        <f t="shared" si="32"/>
        <v xml:space="preserve"> </v>
      </c>
      <c r="O104" s="120"/>
      <c r="P104" s="121"/>
      <c r="Q104" s="122" t="str">
        <f t="shared" si="33"/>
        <v/>
      </c>
      <c r="R104" s="118">
        <f>IFERROR(IF(L104&lt;=0.005,IF(E104="",K104,0),IF(E104&lt;&gt;"",0,IF(O104="",0,IF(O104="H",0,IF(P104&lt;Veriler!$F$2,K104*Veriler!$F$2,K104*P104)))))," ")</f>
        <v>0</v>
      </c>
      <c r="S104" s="118">
        <f>IF(Veriler!P104&lt;=0.1, R104, IF(AND(Veriler!P104&gt;0.1, E104="", O104="E"), IF(P104&gt;Veriler!$F$2, P104*R104, IF(P104&lt;Veriler!$F$2, Veriler!$F$2*R104, P104*R104)), 0))</f>
        <v>0</v>
      </c>
      <c r="T104" s="118" t="str">
        <f t="shared" si="34"/>
        <v xml:space="preserve"> </v>
      </c>
      <c r="U104" s="123" t="str">
        <f>IFERROR(IF(N104="%10 sınırı aşılmıştır.",K104-S104,IFERROR(IF(E104="",IF(R104=1,0,IF(K104-R104=0,"",K104-R104)),IF(Veriler!I104="",K104,IF(K104*Veriler!I104=0,"",K104*Veriler!I104))),K104)),0)</f>
        <v/>
      </c>
    </row>
    <row r="105" spans="1:21" s="134" customFormat="1" ht="27.75" customHeight="1" x14ac:dyDescent="0.25">
      <c r="A105" s="186">
        <f t="shared" si="35"/>
        <v>80</v>
      </c>
      <c r="B105" s="228"/>
      <c r="C105" s="229"/>
      <c r="D105" s="115"/>
      <c r="E105" s="144"/>
      <c r="F105" s="163" t="str">
        <f t="shared" si="30"/>
        <v/>
      </c>
      <c r="G105" s="117"/>
      <c r="H105" s="117"/>
      <c r="I105" s="117"/>
      <c r="J105" s="117"/>
      <c r="K105" s="118" t="str">
        <f t="shared" si="31"/>
        <v/>
      </c>
      <c r="L105" s="119" t="str">
        <f>IF(K105="", "", K105/Veriler!$T$1)</f>
        <v/>
      </c>
      <c r="M105" s="119" t="str">
        <f>IF(E105&lt;&gt;"", "İthal Girdi", IF(Veriler!P105="", "", IF(Veriler!O105="H", "%0,5 üzerindedir", IF(Veriler!P105&gt;0.1, "%10 sınırı aşılmıştır.", "Uygun"))))</f>
        <v>%0,5 üzerindedir</v>
      </c>
      <c r="N105" s="119" t="str">
        <f t="shared" si="32"/>
        <v xml:space="preserve"> </v>
      </c>
      <c r="O105" s="120"/>
      <c r="P105" s="121"/>
      <c r="Q105" s="122" t="str">
        <f t="shared" si="33"/>
        <v/>
      </c>
      <c r="R105" s="118">
        <f>IFERROR(IF(L105&lt;=0.005,IF(E105="",K105,0),IF(E105&lt;&gt;"",0,IF(O105="",0,IF(O105="H",0,IF(P105&lt;Veriler!$F$2,K105*Veriler!$F$2,K105*P105)))))," ")</f>
        <v>0</v>
      </c>
      <c r="S105" s="118">
        <f>IF(Veriler!P105&lt;=0.1, R105, IF(AND(Veriler!P105&gt;0.1, E105="", O105="E"), IF(P105&gt;Veriler!$F$2, P105*R105, IF(P105&lt;Veriler!$F$2, Veriler!$F$2*R105, P105*R105)), 0))</f>
        <v>0</v>
      </c>
      <c r="T105" s="118" t="str">
        <f t="shared" si="34"/>
        <v xml:space="preserve"> </v>
      </c>
      <c r="U105" s="123" t="str">
        <f>IFERROR(IF(N105="%10 sınırı aşılmıştır.",K105-S105,IFERROR(IF(E105="",IF(R105=1,0,IF(K105-R105=0,"",K105-R105)),IF(Veriler!I105="",K105,IF(K105*Veriler!I105=0,"",K105*Veriler!I105))),K105)),0)</f>
        <v/>
      </c>
    </row>
    <row r="106" spans="1:21" s="134" customFormat="1" ht="27.75" customHeight="1" x14ac:dyDescent="0.25">
      <c r="A106" s="186">
        <f t="shared" si="35"/>
        <v>81</v>
      </c>
      <c r="B106" s="228"/>
      <c r="C106" s="229"/>
      <c r="D106" s="115"/>
      <c r="E106" s="144"/>
      <c r="F106" s="163" t="str">
        <f t="shared" si="30"/>
        <v/>
      </c>
      <c r="G106" s="117"/>
      <c r="H106" s="117"/>
      <c r="I106" s="117"/>
      <c r="J106" s="117"/>
      <c r="K106" s="118" t="str">
        <f t="shared" si="31"/>
        <v/>
      </c>
      <c r="L106" s="119" t="str">
        <f>IF(K106="", "", K106/Veriler!$T$1)</f>
        <v/>
      </c>
      <c r="M106" s="119" t="str">
        <f>IF(E106&lt;&gt;"", "İthal Girdi", IF(Veriler!P106="", "", IF(Veriler!O106="H", "%0,5 üzerindedir", IF(Veriler!P106&gt;0.1, "%10 sınırı aşılmıştır.", "Uygun"))))</f>
        <v>%0,5 üzerindedir</v>
      </c>
      <c r="N106" s="119" t="str">
        <f t="shared" si="32"/>
        <v xml:space="preserve"> </v>
      </c>
      <c r="O106" s="120"/>
      <c r="P106" s="121"/>
      <c r="Q106" s="122" t="str">
        <f t="shared" si="33"/>
        <v/>
      </c>
      <c r="R106" s="118">
        <f>IFERROR(IF(L106&lt;=0.005,IF(E106="",K106,0),IF(E106&lt;&gt;"",0,IF(O106="",0,IF(O106="H",0,IF(P106&lt;Veriler!$F$2,K106*Veriler!$F$2,K106*P106)))))," ")</f>
        <v>0</v>
      </c>
      <c r="S106" s="118">
        <f>IF(Veriler!P106&lt;=0.1, R106, IF(AND(Veriler!P106&gt;0.1, E106="", O106="E"), IF(P106&gt;Veriler!$F$2, P106*R106, IF(P106&lt;Veriler!$F$2, Veriler!$F$2*R106, P106*R106)), 0))</f>
        <v>0</v>
      </c>
      <c r="T106" s="118" t="str">
        <f t="shared" si="34"/>
        <v xml:space="preserve"> </v>
      </c>
      <c r="U106" s="123" t="str">
        <f>IFERROR(IF(N106="%10 sınırı aşılmıştır.",K106-S106,IFERROR(IF(E106="",IF(R106=1,0,IF(K106-R106=0,"",K106-R106)),IF(Veriler!I106="",K106,IF(K106*Veriler!I106=0,"",K106*Veriler!I106))),K106)),0)</f>
        <v/>
      </c>
    </row>
    <row r="107" spans="1:21" s="134" customFormat="1" ht="27.75" customHeight="1" x14ac:dyDescent="0.25">
      <c r="A107" s="186">
        <f t="shared" si="35"/>
        <v>82</v>
      </c>
      <c r="B107" s="228"/>
      <c r="C107" s="229"/>
      <c r="D107" s="115"/>
      <c r="E107" s="144"/>
      <c r="F107" s="163" t="str">
        <f t="shared" si="30"/>
        <v/>
      </c>
      <c r="G107" s="117"/>
      <c r="H107" s="117"/>
      <c r="I107" s="117"/>
      <c r="J107" s="117"/>
      <c r="K107" s="118" t="str">
        <f t="shared" si="31"/>
        <v/>
      </c>
      <c r="L107" s="119" t="str">
        <f>IF(K107="", "", K107/Veriler!$T$1)</f>
        <v/>
      </c>
      <c r="M107" s="119" t="str">
        <f>IF(E107&lt;&gt;"", "İthal Girdi", IF(Veriler!P107="", "", IF(Veriler!O107="H", "%0,5 üzerindedir", IF(Veriler!P107&gt;0.1, "%10 sınırı aşılmıştır.", "Uygun"))))</f>
        <v>%0,5 üzerindedir</v>
      </c>
      <c r="N107" s="119" t="str">
        <f t="shared" si="32"/>
        <v xml:space="preserve"> </v>
      </c>
      <c r="O107" s="120"/>
      <c r="P107" s="121"/>
      <c r="Q107" s="122" t="str">
        <f t="shared" si="33"/>
        <v/>
      </c>
      <c r="R107" s="118">
        <f>IFERROR(IF(L107&lt;=0.005,IF(E107="",K107,0),IF(E107&lt;&gt;"",0,IF(O107="",0,IF(O107="H",0,IF(P107&lt;Veriler!$F$2,K107*Veriler!$F$2,K107*P107)))))," ")</f>
        <v>0</v>
      </c>
      <c r="S107" s="118">
        <f>IF(Veriler!P107&lt;=0.1, R107, IF(AND(Veriler!P107&gt;0.1, E107="", O107="E"), IF(P107&gt;Veriler!$F$2, P107*R107, IF(P107&lt;Veriler!$F$2, Veriler!$F$2*R107, P107*R107)), 0))</f>
        <v>0</v>
      </c>
      <c r="T107" s="118" t="str">
        <f t="shared" si="34"/>
        <v xml:space="preserve"> </v>
      </c>
      <c r="U107" s="123" t="str">
        <f>IFERROR(IF(N107="%10 sınırı aşılmıştır.",K107-S107,IFERROR(IF(E107="",IF(R107=1,0,IF(K107-R107=0,"",K107-R107)),IF(Veriler!I107="",K107,IF(K107*Veriler!I107=0,"",K107*Veriler!I107))),K107)),0)</f>
        <v/>
      </c>
    </row>
    <row r="108" spans="1:21" s="134" customFormat="1" ht="27.75" customHeight="1" x14ac:dyDescent="0.25">
      <c r="A108" s="186">
        <f t="shared" si="35"/>
        <v>83</v>
      </c>
      <c r="B108" s="228"/>
      <c r="C108" s="229"/>
      <c r="D108" s="115"/>
      <c r="E108" s="144"/>
      <c r="F108" s="163" t="str">
        <f t="shared" si="30"/>
        <v/>
      </c>
      <c r="G108" s="117"/>
      <c r="H108" s="117"/>
      <c r="I108" s="117"/>
      <c r="J108" s="117"/>
      <c r="K108" s="118" t="str">
        <f t="shared" si="31"/>
        <v/>
      </c>
      <c r="L108" s="119" t="str">
        <f>IF(K108="", "", K108/Veriler!$T$1)</f>
        <v/>
      </c>
      <c r="M108" s="119" t="str">
        <f>IF(E108&lt;&gt;"", "İthal Girdi", IF(Veriler!P108="", "", IF(Veriler!O108="H", "%0,5 üzerindedir", IF(Veriler!P108&gt;0.1, "%10 sınırı aşılmıştır.", "Uygun"))))</f>
        <v>%0,5 üzerindedir</v>
      </c>
      <c r="N108" s="119" t="str">
        <f t="shared" si="32"/>
        <v xml:space="preserve"> </v>
      </c>
      <c r="O108" s="120"/>
      <c r="P108" s="121"/>
      <c r="Q108" s="122" t="str">
        <f t="shared" si="33"/>
        <v/>
      </c>
      <c r="R108" s="118">
        <f>IFERROR(IF(L108&lt;=0.005,IF(E108="",K108,0),IF(E108&lt;&gt;"",0,IF(O108="",0,IF(O108="H",0,IF(P108&lt;Veriler!$F$2,K108*Veriler!$F$2,K108*P108)))))," ")</f>
        <v>0</v>
      </c>
      <c r="S108" s="118">
        <f>IF(Veriler!P108&lt;=0.1, R108, IF(AND(Veriler!P108&gt;0.1, E108="", O108="E"), IF(P108&gt;Veriler!$F$2, P108*R108, IF(P108&lt;Veriler!$F$2, Veriler!$F$2*R108, P108*R108)), 0))</f>
        <v>0</v>
      </c>
      <c r="T108" s="118" t="str">
        <f t="shared" si="34"/>
        <v xml:space="preserve"> </v>
      </c>
      <c r="U108" s="123" t="str">
        <f>IFERROR(IF(N108="%10 sınırı aşılmıştır.",K108-S108,IFERROR(IF(E108="",IF(R108=1,0,IF(K108-R108=0,"",K108-R108)),IF(Veriler!I108="",K108,IF(K108*Veriler!I108=0,"",K108*Veriler!I108))),K108)),0)</f>
        <v/>
      </c>
    </row>
    <row r="109" spans="1:21" s="134" customFormat="1" ht="27.75" customHeight="1" x14ac:dyDescent="0.25">
      <c r="A109" s="186">
        <f t="shared" si="35"/>
        <v>84</v>
      </c>
      <c r="B109" s="228"/>
      <c r="C109" s="229"/>
      <c r="D109" s="115"/>
      <c r="E109" s="144"/>
      <c r="F109" s="163" t="str">
        <f t="shared" si="30"/>
        <v/>
      </c>
      <c r="G109" s="117"/>
      <c r="H109" s="117"/>
      <c r="I109" s="117"/>
      <c r="J109" s="117"/>
      <c r="K109" s="118" t="str">
        <f t="shared" si="31"/>
        <v/>
      </c>
      <c r="L109" s="119" t="str">
        <f>IF(K109="", "", K109/Veriler!$T$1)</f>
        <v/>
      </c>
      <c r="M109" s="119" t="str">
        <f>IF(E109&lt;&gt;"", "İthal Girdi", IF(Veriler!P109="", "", IF(Veriler!O109="H", "%0,5 üzerindedir", IF(Veriler!P109&gt;0.1, "%10 sınırı aşılmıştır.", "Uygun"))))</f>
        <v>%0,5 üzerindedir</v>
      </c>
      <c r="N109" s="119" t="str">
        <f t="shared" si="32"/>
        <v xml:space="preserve"> </v>
      </c>
      <c r="O109" s="120"/>
      <c r="P109" s="121"/>
      <c r="Q109" s="122" t="str">
        <f t="shared" si="33"/>
        <v/>
      </c>
      <c r="R109" s="118">
        <f>IFERROR(IF(L109&lt;=0.005,IF(E109="",K109,0),IF(E109&lt;&gt;"",0,IF(O109="",0,IF(O109="H",0,IF(P109&lt;Veriler!$F$2,K109*Veriler!$F$2,K109*P109)))))," ")</f>
        <v>0</v>
      </c>
      <c r="S109" s="118">
        <f>IF(Veriler!P109&lt;=0.1, R109, IF(AND(Veriler!P109&gt;0.1, E109="", O109="E"), IF(P109&gt;Veriler!$F$2, P109*R109, IF(P109&lt;Veriler!$F$2, Veriler!$F$2*R109, P109*R109)), 0))</f>
        <v>0</v>
      </c>
      <c r="T109" s="118" t="str">
        <f t="shared" si="34"/>
        <v xml:space="preserve"> </v>
      </c>
      <c r="U109" s="123" t="str">
        <f>IFERROR(IF(N109="%10 sınırı aşılmıştır.",K109-S109,IFERROR(IF(E109="",IF(R109=1,0,IF(K109-R109=0,"",K109-R109)),IF(Veriler!I109="",K109,IF(K109*Veriler!I109=0,"",K109*Veriler!I109))),K109)),0)</f>
        <v/>
      </c>
    </row>
    <row r="110" spans="1:21" s="134" customFormat="1" ht="24" customHeight="1" x14ac:dyDescent="0.25">
      <c r="A110" s="147"/>
      <c r="B110" s="148"/>
      <c r="C110" s="148"/>
      <c r="D110" s="148"/>
      <c r="E110" s="149"/>
      <c r="F110" s="149"/>
      <c r="G110" s="147"/>
      <c r="H110" s="147"/>
      <c r="I110" s="147"/>
      <c r="J110" s="147"/>
      <c r="K110" s="133">
        <f>SUM(K81:K94,K96:K109)</f>
        <v>0</v>
      </c>
      <c r="L110" s="150"/>
      <c r="M110" s="150"/>
      <c r="N110" s="150"/>
      <c r="O110" s="151"/>
      <c r="P110" s="152"/>
      <c r="Q110" s="152"/>
      <c r="R110" s="147"/>
      <c r="S110" s="147"/>
      <c r="T110" s="147"/>
      <c r="U110" s="147"/>
    </row>
    <row r="111" spans="1:21" s="134" customFormat="1" ht="24" customHeight="1" x14ac:dyDescent="0.25">
      <c r="A111" s="147"/>
      <c r="B111" s="148"/>
      <c r="C111" s="148"/>
      <c r="D111" s="148"/>
      <c r="E111" s="149"/>
      <c r="F111" s="149"/>
      <c r="G111" s="147"/>
      <c r="H111" s="147"/>
      <c r="I111" s="147"/>
      <c r="J111" s="147"/>
      <c r="K111" s="153"/>
      <c r="L111" s="150"/>
      <c r="M111" s="150"/>
      <c r="N111" s="150"/>
      <c r="O111" s="151"/>
      <c r="P111" s="152"/>
      <c r="Q111" s="152"/>
      <c r="R111" s="154" t="s">
        <v>14</v>
      </c>
      <c r="S111" s="154" t="s">
        <v>14</v>
      </c>
      <c r="T111" s="154" t="s">
        <v>14</v>
      </c>
      <c r="U111" s="155" t="s">
        <v>15</v>
      </c>
    </row>
    <row r="112" spans="1:21" s="134" customFormat="1" ht="27" customHeight="1" x14ac:dyDescent="0.25">
      <c r="A112" s="230" t="s">
        <v>140</v>
      </c>
      <c r="B112" s="230"/>
      <c r="C112" s="230"/>
      <c r="D112" s="230"/>
      <c r="E112" s="230"/>
      <c r="F112" s="230"/>
      <c r="G112" s="230"/>
      <c r="H112" s="230"/>
      <c r="I112" s="230"/>
      <c r="J112" s="230"/>
      <c r="K112" s="230"/>
      <c r="L112" s="230"/>
      <c r="M112" s="230"/>
      <c r="N112" s="230"/>
      <c r="O112" s="230"/>
      <c r="P112" s="230"/>
      <c r="Q112" s="230"/>
      <c r="R112" s="156" t="str">
        <f>IF(SUM(R74,R81:R94,R96:R109)=0,"",SUM(R74,R81:R94,R96:R109))</f>
        <v/>
      </c>
      <c r="S112" s="156" t="str">
        <f>IF(SUM(S81:S94,S96:S109)=0," ",SUM(S81:S94,S96:S109))</f>
        <v xml:space="preserve"> </v>
      </c>
      <c r="T112" s="124" t="str">
        <f>IF(SUM(T81:T94,T96:T109)=0," ",SUM(T81:T94,T96:T109))</f>
        <v xml:space="preserve"> </v>
      </c>
      <c r="U112" s="124" t="str">
        <f>IF(SUM(U81:U94,U96:U109)=0," ",SUM(U81:U94,U96:U109))</f>
        <v xml:space="preserve"> </v>
      </c>
    </row>
    <row r="114" spans="1:21" x14ac:dyDescent="0.3">
      <c r="A114" s="225" t="str">
        <f>A152</f>
        <v>R02</v>
      </c>
      <c r="B114" s="225"/>
      <c r="C114" s="225"/>
      <c r="D114" s="225"/>
      <c r="E114" s="225"/>
      <c r="F114" s="225"/>
      <c r="G114" s="225"/>
      <c r="H114" s="225"/>
      <c r="I114" s="225"/>
      <c r="J114" s="225"/>
      <c r="K114" s="225"/>
      <c r="L114" s="226"/>
      <c r="M114" s="226"/>
      <c r="N114" s="226"/>
      <c r="O114" s="227"/>
      <c r="P114" s="227"/>
      <c r="Q114" s="227"/>
      <c r="R114" s="225"/>
      <c r="S114" s="225"/>
      <c r="T114" s="225"/>
      <c r="U114" s="225"/>
    </row>
    <row r="115" spans="1:21" s="134" customFormat="1" ht="57.95" customHeight="1" x14ac:dyDescent="0.25">
      <c r="A115" s="242" t="s">
        <v>0</v>
      </c>
      <c r="B115" s="243"/>
      <c r="C115" s="243"/>
      <c r="D115" s="243"/>
      <c r="E115" s="243"/>
      <c r="F115" s="243"/>
      <c r="G115" s="243"/>
      <c r="H115" s="243"/>
      <c r="I115" s="243"/>
      <c r="J115" s="243"/>
      <c r="K115" s="243"/>
      <c r="L115" s="243"/>
      <c r="M115" s="243"/>
      <c r="N115" s="243"/>
      <c r="O115" s="243" t="b">
        <v>0</v>
      </c>
      <c r="P115" s="243"/>
      <c r="Q115" s="243"/>
      <c r="R115" s="243"/>
      <c r="S115" s="243"/>
      <c r="T115" s="243"/>
      <c r="U115" s="244"/>
    </row>
    <row r="116" spans="1:21" s="139" customFormat="1" ht="39" customHeight="1" x14ac:dyDescent="0.25">
      <c r="A116" s="234" t="s">
        <v>115</v>
      </c>
      <c r="B116" s="235"/>
      <c r="C116" s="235"/>
      <c r="D116" s="235"/>
      <c r="E116" s="235"/>
      <c r="F116" s="235"/>
      <c r="G116" s="235"/>
      <c r="H116" s="235"/>
      <c r="I116" s="235"/>
      <c r="J116" s="235"/>
      <c r="K116" s="235"/>
      <c r="L116" s="235"/>
      <c r="M116" s="235"/>
      <c r="N116" s="235"/>
      <c r="O116" s="235"/>
      <c r="P116" s="235"/>
      <c r="Q116" s="236"/>
      <c r="R116" s="135"/>
      <c r="S116" s="136"/>
      <c r="T116" s="137" t="s">
        <v>116</v>
      </c>
      <c r="U116" s="138">
        <f>U78+1</f>
        <v>4</v>
      </c>
    </row>
    <row r="117" spans="1:21" s="134" customFormat="1" ht="87" customHeight="1" x14ac:dyDescent="0.25">
      <c r="A117" s="164" t="s">
        <v>1</v>
      </c>
      <c r="B117" s="237" t="s">
        <v>2</v>
      </c>
      <c r="C117" s="238"/>
      <c r="D117" s="165" t="s">
        <v>3</v>
      </c>
      <c r="E117" s="165" t="s">
        <v>136</v>
      </c>
      <c r="F117" s="166" t="s">
        <v>143</v>
      </c>
      <c r="G117" s="164" t="s">
        <v>4</v>
      </c>
      <c r="H117" s="164" t="s">
        <v>5</v>
      </c>
      <c r="I117" s="164" t="s">
        <v>6</v>
      </c>
      <c r="J117" s="164" t="s">
        <v>7</v>
      </c>
      <c r="K117" s="164" t="s">
        <v>8</v>
      </c>
      <c r="L117" s="167" t="s">
        <v>9</v>
      </c>
      <c r="M117" s="168" t="s">
        <v>86</v>
      </c>
      <c r="N117" s="168" t="s">
        <v>86</v>
      </c>
      <c r="O117" s="166" t="s">
        <v>137</v>
      </c>
      <c r="P117" s="164" t="s">
        <v>10</v>
      </c>
      <c r="Q117" s="140" t="s">
        <v>142</v>
      </c>
      <c r="R117" s="125" t="s">
        <v>141</v>
      </c>
      <c r="S117" s="125" t="s">
        <v>138</v>
      </c>
      <c r="T117" s="164" t="s">
        <v>138</v>
      </c>
      <c r="U117" s="164" t="s">
        <v>139</v>
      </c>
    </row>
    <row r="118" spans="1:21" s="134" customFormat="1" ht="54" customHeight="1" x14ac:dyDescent="0.25">
      <c r="A118" s="141"/>
      <c r="B118" s="241" t="s">
        <v>146</v>
      </c>
      <c r="C118" s="231"/>
      <c r="D118" s="142"/>
      <c r="E118" s="142"/>
      <c r="F118" s="114"/>
      <c r="G118" s="142"/>
      <c r="H118" s="142"/>
      <c r="I118" s="142"/>
      <c r="J118" s="142"/>
      <c r="K118" s="114"/>
      <c r="L118" s="114"/>
      <c r="M118" s="142"/>
      <c r="N118" s="114"/>
      <c r="O118" s="142"/>
      <c r="P118" s="142"/>
      <c r="Q118" s="232"/>
      <c r="R118" s="232"/>
      <c r="S118" s="142"/>
      <c r="T118" s="114"/>
      <c r="U118" s="114"/>
    </row>
    <row r="119" spans="1:21" s="134" customFormat="1" ht="27.75" customHeight="1" x14ac:dyDescent="0.25">
      <c r="A119" s="186">
        <f>A109+1</f>
        <v>85</v>
      </c>
      <c r="B119" s="228"/>
      <c r="C119" s="229"/>
      <c r="D119" s="115"/>
      <c r="E119" s="144"/>
      <c r="F119" s="163" t="str">
        <f t="shared" ref="F119:F132" si="36">IF(AND(E119&lt;&gt;"",U119&lt;&gt;"",K119&lt;&gt;0),U119/K119,"")</f>
        <v/>
      </c>
      <c r="G119" s="117"/>
      <c r="H119" s="117"/>
      <c r="I119" s="117"/>
      <c r="J119" s="117"/>
      <c r="K119" s="118" t="str">
        <f t="shared" ref="K119:K132" si="37">IF(AND(G119&lt;&gt;0, I119&lt;&gt;0, J119&lt;&gt;0), G119*I119*J119, "")</f>
        <v/>
      </c>
      <c r="L119" s="119" t="str">
        <f>IF(K119="", "", K119/Veriler!$T$1)</f>
        <v/>
      </c>
      <c r="M119" s="119" t="str">
        <f>IF(E119&lt;&gt;"", "İthal Girdi", IF(Veriler!P119="", "", IF(Veriler!O119="H", "%0,5 üzerindedir", IF(Veriler!P119&gt;0.1, "%10 sınırı aşılmıştır.", "Uygun"))))</f>
        <v>%0,5 üzerindedir</v>
      </c>
      <c r="N119" s="119" t="str">
        <f t="shared" ref="N119:N132" si="38">IF(L119=""," ",M119)</f>
        <v xml:space="preserve"> </v>
      </c>
      <c r="O119" s="120"/>
      <c r="P119" s="121"/>
      <c r="Q119" s="122" t="str">
        <f t="shared" ref="Q119:Q132" si="39">IFERROR(IF(AND(S119&lt;&gt;"",K119&lt;&gt;"",K119&lt;&gt;0,S119&lt;&gt;0),S119/K119,"")," ")</f>
        <v/>
      </c>
      <c r="R119" s="118">
        <f>IFERROR(IF(L119&lt;=0.005,IF(E119="",K119,0),IF(E119&lt;&gt;"",0,IF(O119="",0,IF(O119="H",0,IF(P119&lt;Veriler!$F$2,K119*Veriler!$F$2,K119*P119)))))," ")</f>
        <v>0</v>
      </c>
      <c r="S119" s="118">
        <f>IF(Veriler!P119&lt;=0.1, R119, IF(AND(Veriler!P119&gt;0.1, E119="", O119="E"), IF(P119&gt;Veriler!$F$2, P119*R119, IF(P119&lt;Veriler!$F$2, Veriler!$F$2*R119, P119*R119)), 0))</f>
        <v>0</v>
      </c>
      <c r="T119" s="118" t="str">
        <f t="shared" ref="T119:T132" si="40">IF(S119=0," ",S119)</f>
        <v xml:space="preserve"> </v>
      </c>
      <c r="U119" s="123" t="str">
        <f>IFERROR(IF(N119="%10 sınırı aşılmıştır.",K119-S119,IFERROR(IF(E119="",IF(R119=1,0,IF(K119-R119=0,"",K119-R119)),IF(Veriler!I119="",K119,IF(K119*Veriler!I119=0,"",K119*Veriler!I119))),K119)),0)</f>
        <v/>
      </c>
    </row>
    <row r="120" spans="1:21" s="134" customFormat="1" ht="27.75" customHeight="1" x14ac:dyDescent="0.25">
      <c r="A120" s="186">
        <f>A119+1</f>
        <v>86</v>
      </c>
      <c r="B120" s="228"/>
      <c r="C120" s="229"/>
      <c r="D120" s="115"/>
      <c r="E120" s="144"/>
      <c r="F120" s="163" t="str">
        <f t="shared" si="36"/>
        <v/>
      </c>
      <c r="G120" s="117"/>
      <c r="H120" s="117"/>
      <c r="I120" s="117"/>
      <c r="J120" s="117"/>
      <c r="K120" s="118" t="str">
        <f t="shared" si="37"/>
        <v/>
      </c>
      <c r="L120" s="119" t="str">
        <f>IF(K120="", "", K120/Veriler!$T$1)</f>
        <v/>
      </c>
      <c r="M120" s="119" t="str">
        <f>IF(E120&lt;&gt;"", "İthal Girdi", IF(Veriler!P120="", "", IF(Veriler!O120="H", "%0,5 üzerindedir", IF(Veriler!P120&gt;0.1, "%10 sınırı aşılmıştır.", "Uygun"))))</f>
        <v>%0,5 üzerindedir</v>
      </c>
      <c r="N120" s="119" t="str">
        <f t="shared" si="38"/>
        <v xml:space="preserve"> </v>
      </c>
      <c r="O120" s="120"/>
      <c r="P120" s="121"/>
      <c r="Q120" s="122" t="str">
        <f t="shared" si="39"/>
        <v/>
      </c>
      <c r="R120" s="118">
        <f>IFERROR(IF(L120&lt;=0.005,IF(E120="",K120,0),IF(E120&lt;&gt;"",0,IF(O120="",0,IF(O120="H",0,IF(P120&lt;Veriler!$F$2,K120*Veriler!$F$2,K120*P120)))))," ")</f>
        <v>0</v>
      </c>
      <c r="S120" s="118">
        <f>IF(Veriler!P120&lt;=0.1, R120, IF(AND(Veriler!P120&gt;0.1, E120="", O120="E"), IF(P120&gt;Veriler!$F$2, P120*R120, IF(P120&lt;Veriler!$F$2, Veriler!$F$2*R120, P120*R120)), 0))</f>
        <v>0</v>
      </c>
      <c r="T120" s="118" t="str">
        <f t="shared" si="40"/>
        <v xml:space="preserve"> </v>
      </c>
      <c r="U120" s="123" t="str">
        <f>IFERROR(IF(N120="%10 sınırı aşılmıştır.",K120-S120,IFERROR(IF(E120="",IF(R120=1,0,IF(K120-R120=0,"",K120-R120)),IF(Veriler!I120="",K120,IF(K120*Veriler!I120=0,"",K120*Veriler!I120))),K120)),0)</f>
        <v/>
      </c>
    </row>
    <row r="121" spans="1:21" s="134" customFormat="1" ht="27.75" customHeight="1" x14ac:dyDescent="0.25">
      <c r="A121" s="186">
        <f t="shared" ref="A121:A132" si="41">A120+1</f>
        <v>87</v>
      </c>
      <c r="B121" s="228"/>
      <c r="C121" s="229"/>
      <c r="D121" s="115"/>
      <c r="E121" s="144"/>
      <c r="F121" s="163" t="str">
        <f t="shared" si="36"/>
        <v/>
      </c>
      <c r="G121" s="117"/>
      <c r="H121" s="117"/>
      <c r="I121" s="117"/>
      <c r="J121" s="117"/>
      <c r="K121" s="118" t="str">
        <f t="shared" si="37"/>
        <v/>
      </c>
      <c r="L121" s="119" t="str">
        <f>IF(K121="", "", K121/Veriler!$T$1)</f>
        <v/>
      </c>
      <c r="M121" s="119" t="str">
        <f>IF(E121&lt;&gt;"", "İthal Girdi", IF(Veriler!P121="", "", IF(Veriler!O121="H", "%0,5 üzerindedir", IF(Veriler!P121&gt;0.1, "%10 sınırı aşılmıştır.", "Uygun"))))</f>
        <v>%0,5 üzerindedir</v>
      </c>
      <c r="N121" s="119" t="str">
        <f t="shared" si="38"/>
        <v xml:space="preserve"> </v>
      </c>
      <c r="O121" s="120"/>
      <c r="P121" s="121"/>
      <c r="Q121" s="122" t="str">
        <f t="shared" si="39"/>
        <v/>
      </c>
      <c r="R121" s="118">
        <f>IFERROR(IF(L121&lt;=0.005,IF(E121="",K121,0),IF(E121&lt;&gt;"",0,IF(O121="",0,IF(O121="H",0,IF(P121&lt;Veriler!$F$2,K121*Veriler!$F$2,K121*P121)))))," ")</f>
        <v>0</v>
      </c>
      <c r="S121" s="118">
        <f>IF(Veriler!P121&lt;=0.1, R121, IF(AND(Veriler!P121&gt;0.1, E121="", O121="E"), IF(P121&gt;Veriler!$F$2, P121*R121, IF(P121&lt;Veriler!$F$2, Veriler!$F$2*R121, P121*R121)), 0))</f>
        <v>0</v>
      </c>
      <c r="T121" s="118" t="str">
        <f t="shared" si="40"/>
        <v xml:space="preserve"> </v>
      </c>
      <c r="U121" s="123" t="str">
        <f>IFERROR(IF(N121="%10 sınırı aşılmıştır.",K121-S121,IFERROR(IF(E121="",IF(R121=1,0,IF(K121-R121=0,"",K121-R121)),IF(Veriler!I121="",K121,IF(K121*Veriler!I121=0,"",K121*Veriler!I121))),K121)),0)</f>
        <v/>
      </c>
    </row>
    <row r="122" spans="1:21" s="134" customFormat="1" ht="27.75" customHeight="1" x14ac:dyDescent="0.25">
      <c r="A122" s="186">
        <f t="shared" si="41"/>
        <v>88</v>
      </c>
      <c r="B122" s="228"/>
      <c r="C122" s="229"/>
      <c r="D122" s="115"/>
      <c r="E122" s="144"/>
      <c r="F122" s="163" t="str">
        <f t="shared" si="36"/>
        <v/>
      </c>
      <c r="G122" s="117"/>
      <c r="H122" s="117"/>
      <c r="I122" s="117"/>
      <c r="J122" s="117"/>
      <c r="K122" s="118" t="str">
        <f t="shared" si="37"/>
        <v/>
      </c>
      <c r="L122" s="119" t="str">
        <f>IF(K122="", "", K122/Veriler!$T$1)</f>
        <v/>
      </c>
      <c r="M122" s="119" t="str">
        <f>IF(E122&lt;&gt;"", "İthal Girdi", IF(Veriler!P122="", "", IF(Veriler!O122="H", "%0,5 üzerindedir", IF(Veriler!P122&gt;0.1, "%10 sınırı aşılmıştır.", "Uygun"))))</f>
        <v>%0,5 üzerindedir</v>
      </c>
      <c r="N122" s="119" t="str">
        <f t="shared" si="38"/>
        <v xml:space="preserve"> </v>
      </c>
      <c r="O122" s="120"/>
      <c r="P122" s="121"/>
      <c r="Q122" s="122" t="str">
        <f t="shared" si="39"/>
        <v/>
      </c>
      <c r="R122" s="118">
        <f>IFERROR(IF(L122&lt;=0.005,IF(E122="",K122,0),IF(E122&lt;&gt;"",0,IF(O122="",0,IF(O122="H",0,IF(P122&lt;Veriler!$F$2,K122*Veriler!$F$2,K122*P122)))))," ")</f>
        <v>0</v>
      </c>
      <c r="S122" s="118">
        <f>IF(Veriler!P122&lt;=0.1, R122, IF(AND(Veriler!P122&gt;0.1, E122="", O122="E"), IF(P122&gt;Veriler!$F$2, P122*R122, IF(P122&lt;Veriler!$F$2, Veriler!$F$2*R122, P122*R122)), 0))</f>
        <v>0</v>
      </c>
      <c r="T122" s="118" t="str">
        <f t="shared" si="40"/>
        <v xml:space="preserve"> </v>
      </c>
      <c r="U122" s="123" t="str">
        <f>IFERROR(IF(N122="%10 sınırı aşılmıştır.",K122-S122,IFERROR(IF(E122="",IF(R122=1,0,IF(K122-R122=0,"",K122-R122)),IF(Veriler!I122="",K122,IF(K122*Veriler!I122=0,"",K122*Veriler!I122))),K122)),0)</f>
        <v/>
      </c>
    </row>
    <row r="123" spans="1:21" s="134" customFormat="1" ht="27.75" customHeight="1" x14ac:dyDescent="0.25">
      <c r="A123" s="186">
        <f t="shared" si="41"/>
        <v>89</v>
      </c>
      <c r="B123" s="228"/>
      <c r="C123" s="229"/>
      <c r="D123" s="115"/>
      <c r="E123" s="144"/>
      <c r="F123" s="163" t="str">
        <f t="shared" si="36"/>
        <v/>
      </c>
      <c r="G123" s="117"/>
      <c r="H123" s="117"/>
      <c r="I123" s="117"/>
      <c r="J123" s="117"/>
      <c r="K123" s="118" t="str">
        <f t="shared" si="37"/>
        <v/>
      </c>
      <c r="L123" s="119" t="str">
        <f>IF(K123="", "", K123/Veriler!$T$1)</f>
        <v/>
      </c>
      <c r="M123" s="119" t="str">
        <f>IF(E123&lt;&gt;"", "İthal Girdi", IF(Veriler!P123="", "", IF(Veriler!O123="H", "%0,5 üzerindedir", IF(Veriler!P123&gt;0.1, "%10 sınırı aşılmıştır.", "Uygun"))))</f>
        <v>%0,5 üzerindedir</v>
      </c>
      <c r="N123" s="119" t="str">
        <f t="shared" si="38"/>
        <v xml:space="preserve"> </v>
      </c>
      <c r="O123" s="120"/>
      <c r="P123" s="121"/>
      <c r="Q123" s="122" t="str">
        <f t="shared" si="39"/>
        <v/>
      </c>
      <c r="R123" s="118">
        <f>IFERROR(IF(L123&lt;=0.005,IF(E123="",K123,0),IF(E123&lt;&gt;"",0,IF(O123="",0,IF(O123="H",0,IF(P123&lt;Veriler!$F$2,K123*Veriler!$F$2,K123*P123)))))," ")</f>
        <v>0</v>
      </c>
      <c r="S123" s="118">
        <f>IF(Veriler!P123&lt;=0.1, R123, IF(AND(Veriler!P123&gt;0.1, E123="", O123="E"), IF(P123&gt;Veriler!$F$2, P123*R123, IF(P123&lt;Veriler!$F$2, Veriler!$F$2*R123, P123*R123)), 0))</f>
        <v>0</v>
      </c>
      <c r="T123" s="118" t="str">
        <f t="shared" si="40"/>
        <v xml:space="preserve"> </v>
      </c>
      <c r="U123" s="123" t="str">
        <f>IFERROR(IF(N123="%10 sınırı aşılmıştır.",K123-S123,IFERROR(IF(E123="",IF(R123=1,0,IF(K123-R123=0,"",K123-R123)),IF(Veriler!I123="",K123,IF(K123*Veriler!I123=0,"",K123*Veriler!I123))),K123)),0)</f>
        <v/>
      </c>
    </row>
    <row r="124" spans="1:21" s="134" customFormat="1" ht="27.75" customHeight="1" x14ac:dyDescent="0.25">
      <c r="A124" s="186">
        <f t="shared" si="41"/>
        <v>90</v>
      </c>
      <c r="B124" s="228"/>
      <c r="C124" s="229"/>
      <c r="D124" s="115"/>
      <c r="E124" s="144"/>
      <c r="F124" s="163" t="str">
        <f t="shared" si="36"/>
        <v/>
      </c>
      <c r="G124" s="117"/>
      <c r="H124" s="117"/>
      <c r="I124" s="117"/>
      <c r="J124" s="117"/>
      <c r="K124" s="118" t="str">
        <f t="shared" si="37"/>
        <v/>
      </c>
      <c r="L124" s="119" t="str">
        <f>IF(K124="", "", K124/Veriler!$T$1)</f>
        <v/>
      </c>
      <c r="M124" s="119" t="str">
        <f>IF(E124&lt;&gt;"", "İthal Girdi", IF(Veriler!P124="", "", IF(Veriler!O124="H", "%0,5 üzerindedir", IF(Veriler!P124&gt;0.1, "%10 sınırı aşılmıştır.", "Uygun"))))</f>
        <v>%0,5 üzerindedir</v>
      </c>
      <c r="N124" s="119" t="str">
        <f t="shared" si="38"/>
        <v xml:space="preserve"> </v>
      </c>
      <c r="O124" s="120"/>
      <c r="P124" s="121"/>
      <c r="Q124" s="122" t="str">
        <f t="shared" si="39"/>
        <v/>
      </c>
      <c r="R124" s="118">
        <f>IFERROR(IF(L124&lt;=0.005,IF(E124="",K124,0),IF(E124&lt;&gt;"",0,IF(O124="",0,IF(O124="H",0,IF(P124&lt;Veriler!$F$2,K124*Veriler!$F$2,K124*P124)))))," ")</f>
        <v>0</v>
      </c>
      <c r="S124" s="118">
        <f>IF(Veriler!P124&lt;=0.1, R124, IF(AND(Veriler!P124&gt;0.1, E124="", O124="E"), IF(P124&gt;Veriler!$F$2, P124*R124, IF(P124&lt;Veriler!$F$2, Veriler!$F$2*R124, P124*R124)), 0))</f>
        <v>0</v>
      </c>
      <c r="T124" s="118" t="str">
        <f t="shared" si="40"/>
        <v xml:space="preserve"> </v>
      </c>
      <c r="U124" s="123" t="str">
        <f>IFERROR(IF(N124="%10 sınırı aşılmıştır.",K124-S124,IFERROR(IF(E124="",IF(R124=1,0,IF(K124-R124=0,"",K124-R124)),IF(Veriler!I124="",K124,IF(K124*Veriler!I124=0,"",K124*Veriler!I124))),K124)),0)</f>
        <v/>
      </c>
    </row>
    <row r="125" spans="1:21" s="134" customFormat="1" ht="27.75" customHeight="1" x14ac:dyDescent="0.25">
      <c r="A125" s="186">
        <f t="shared" si="41"/>
        <v>91</v>
      </c>
      <c r="B125" s="228"/>
      <c r="C125" s="229"/>
      <c r="D125" s="115"/>
      <c r="E125" s="144"/>
      <c r="F125" s="163" t="str">
        <f t="shared" si="36"/>
        <v/>
      </c>
      <c r="G125" s="117"/>
      <c r="H125" s="117"/>
      <c r="I125" s="117"/>
      <c r="J125" s="117"/>
      <c r="K125" s="118" t="str">
        <f t="shared" si="37"/>
        <v/>
      </c>
      <c r="L125" s="119" t="str">
        <f>IF(K125="", "", K125/Veriler!$T$1)</f>
        <v/>
      </c>
      <c r="M125" s="119" t="str">
        <f>IF(E125&lt;&gt;"", "İthal Girdi", IF(Veriler!P125="", "", IF(Veriler!O125="H", "%0,5 üzerindedir", IF(Veriler!P125&gt;0.1, "%10 sınırı aşılmıştır.", "Uygun"))))</f>
        <v>%0,5 üzerindedir</v>
      </c>
      <c r="N125" s="119" t="str">
        <f t="shared" si="38"/>
        <v xml:space="preserve"> </v>
      </c>
      <c r="O125" s="120"/>
      <c r="P125" s="121"/>
      <c r="Q125" s="122" t="str">
        <f t="shared" si="39"/>
        <v/>
      </c>
      <c r="R125" s="118">
        <f>IFERROR(IF(L125&lt;=0.005,IF(E125="",K125,0),IF(E125&lt;&gt;"",0,IF(O125="",0,IF(O125="H",0,IF(P125&lt;Veriler!$F$2,K125*Veriler!$F$2,K125*P125)))))," ")</f>
        <v>0</v>
      </c>
      <c r="S125" s="118">
        <f>IF(Veriler!P125&lt;=0.1, R125, IF(AND(Veriler!P125&gt;0.1, E125="", O125="E"), IF(P125&gt;Veriler!$F$2, P125*R125, IF(P125&lt;Veriler!$F$2, Veriler!$F$2*R125, P125*R125)), 0))</f>
        <v>0</v>
      </c>
      <c r="T125" s="118" t="str">
        <f t="shared" si="40"/>
        <v xml:space="preserve"> </v>
      </c>
      <c r="U125" s="123" t="str">
        <f>IFERROR(IF(N125="%10 sınırı aşılmıştır.",K125-S125,IFERROR(IF(E125="",IF(R125=1,0,IF(K125-R125=0,"",K125-R125)),IF(Veriler!I125="",K125,IF(K125*Veriler!I125=0,"",K125*Veriler!I125))),K125)),0)</f>
        <v/>
      </c>
    </row>
    <row r="126" spans="1:21" s="134" customFormat="1" ht="27.75" customHeight="1" x14ac:dyDescent="0.25">
      <c r="A126" s="186">
        <f t="shared" si="41"/>
        <v>92</v>
      </c>
      <c r="B126" s="228"/>
      <c r="C126" s="229"/>
      <c r="D126" s="115"/>
      <c r="E126" s="144"/>
      <c r="F126" s="163" t="str">
        <f t="shared" si="36"/>
        <v/>
      </c>
      <c r="G126" s="117"/>
      <c r="H126" s="117"/>
      <c r="I126" s="117"/>
      <c r="J126" s="117"/>
      <c r="K126" s="118" t="str">
        <f t="shared" si="37"/>
        <v/>
      </c>
      <c r="L126" s="119" t="str">
        <f>IF(K126="", "", K126/Veriler!$T$1)</f>
        <v/>
      </c>
      <c r="M126" s="119" t="str">
        <f>IF(E126&lt;&gt;"", "İthal Girdi", IF(Veriler!P126="", "", IF(Veriler!O126="H", "%0,5 üzerindedir", IF(Veriler!P126&gt;0.1, "%10 sınırı aşılmıştır.", "Uygun"))))</f>
        <v>%0,5 üzerindedir</v>
      </c>
      <c r="N126" s="119" t="str">
        <f t="shared" si="38"/>
        <v xml:space="preserve"> </v>
      </c>
      <c r="O126" s="120"/>
      <c r="P126" s="121"/>
      <c r="Q126" s="122" t="str">
        <f t="shared" si="39"/>
        <v/>
      </c>
      <c r="R126" s="118">
        <f>IFERROR(IF(L126&lt;=0.005,IF(E126="",K126,0),IF(E126&lt;&gt;"",0,IF(O126="",0,IF(O126="H",0,IF(P126&lt;Veriler!$F$2,K126*Veriler!$F$2,K126*P126)))))," ")</f>
        <v>0</v>
      </c>
      <c r="S126" s="118">
        <f>IF(Veriler!P126&lt;=0.1, R126, IF(AND(Veriler!P126&gt;0.1, E126="", O126="E"), IF(P126&gt;Veriler!$F$2, P126*R126, IF(P126&lt;Veriler!$F$2, Veriler!$F$2*R126, P126*R126)), 0))</f>
        <v>0</v>
      </c>
      <c r="T126" s="118" t="str">
        <f t="shared" si="40"/>
        <v xml:space="preserve"> </v>
      </c>
      <c r="U126" s="123" t="str">
        <f>IFERROR(IF(N126="%10 sınırı aşılmıştır.",K126-S126,IFERROR(IF(E126="",IF(R126=1,0,IF(K126-R126=0,"",K126-R126)),IF(Veriler!I126="",K126,IF(K126*Veriler!I126=0,"",K126*Veriler!I126))),K126)),0)</f>
        <v/>
      </c>
    </row>
    <row r="127" spans="1:21" s="134" customFormat="1" ht="27.75" customHeight="1" x14ac:dyDescent="0.25">
      <c r="A127" s="186">
        <f t="shared" si="41"/>
        <v>93</v>
      </c>
      <c r="B127" s="228"/>
      <c r="C127" s="229"/>
      <c r="D127" s="115"/>
      <c r="E127" s="144"/>
      <c r="F127" s="163" t="str">
        <f t="shared" si="36"/>
        <v/>
      </c>
      <c r="G127" s="117"/>
      <c r="H127" s="117"/>
      <c r="I127" s="117"/>
      <c r="J127" s="117"/>
      <c r="K127" s="118" t="str">
        <f t="shared" si="37"/>
        <v/>
      </c>
      <c r="L127" s="119" t="str">
        <f>IF(K127="", "", K127/Veriler!$T$1)</f>
        <v/>
      </c>
      <c r="M127" s="119" t="str">
        <f>IF(E127&lt;&gt;"", "İthal Girdi", IF(Veriler!P127="", "", IF(Veriler!O127="H", "%0,5 üzerindedir", IF(Veriler!P127&gt;0.1, "%10 sınırı aşılmıştır.", "Uygun"))))</f>
        <v>%0,5 üzerindedir</v>
      </c>
      <c r="N127" s="119" t="str">
        <f t="shared" si="38"/>
        <v xml:space="preserve"> </v>
      </c>
      <c r="O127" s="120"/>
      <c r="P127" s="121"/>
      <c r="Q127" s="122" t="str">
        <f t="shared" si="39"/>
        <v/>
      </c>
      <c r="R127" s="118">
        <f>IFERROR(IF(L127&lt;=0.005,IF(E127="",K127,0),IF(E127&lt;&gt;"",0,IF(O127="",0,IF(O127="H",0,IF(P127&lt;Veriler!$F$2,K127*Veriler!$F$2,K127*P127)))))," ")</f>
        <v>0</v>
      </c>
      <c r="S127" s="118">
        <f>IF(Veriler!P127&lt;=0.1, R127, IF(AND(Veriler!P127&gt;0.1, E127="", O127="E"), IF(P127&gt;Veriler!$F$2, P127*R127, IF(P127&lt;Veriler!$F$2, Veriler!$F$2*R127, P127*R127)), 0))</f>
        <v>0</v>
      </c>
      <c r="T127" s="118" t="str">
        <f t="shared" si="40"/>
        <v xml:space="preserve"> </v>
      </c>
      <c r="U127" s="123" t="str">
        <f>IFERROR(IF(N127="%10 sınırı aşılmıştır.",K127-S127,IFERROR(IF(E127="",IF(R127=1,0,IF(K127-R127=0,"",K127-R127)),IF(Veriler!I127="",K127,IF(K127*Veriler!I127=0,"",K127*Veriler!I127))),K127)),0)</f>
        <v/>
      </c>
    </row>
    <row r="128" spans="1:21" s="134" customFormat="1" ht="27.75" customHeight="1" x14ac:dyDescent="0.25">
      <c r="A128" s="186">
        <f t="shared" si="41"/>
        <v>94</v>
      </c>
      <c r="B128" s="228"/>
      <c r="C128" s="229"/>
      <c r="D128" s="115"/>
      <c r="E128" s="144"/>
      <c r="F128" s="163" t="str">
        <f t="shared" si="36"/>
        <v/>
      </c>
      <c r="G128" s="117"/>
      <c r="H128" s="117"/>
      <c r="I128" s="117"/>
      <c r="J128" s="117"/>
      <c r="K128" s="118" t="str">
        <f t="shared" si="37"/>
        <v/>
      </c>
      <c r="L128" s="119" t="str">
        <f>IF(K128="", "", K128/Veriler!$T$1)</f>
        <v/>
      </c>
      <c r="M128" s="119" t="str">
        <f>IF(E128&lt;&gt;"", "İthal Girdi", IF(Veriler!P128="", "", IF(Veriler!O128="H", "%0,5 üzerindedir", IF(Veriler!P128&gt;0.1, "%10 sınırı aşılmıştır.", "Uygun"))))</f>
        <v>%0,5 üzerindedir</v>
      </c>
      <c r="N128" s="119" t="str">
        <f t="shared" si="38"/>
        <v xml:space="preserve"> </v>
      </c>
      <c r="O128" s="120"/>
      <c r="P128" s="121"/>
      <c r="Q128" s="122" t="str">
        <f t="shared" si="39"/>
        <v/>
      </c>
      <c r="R128" s="118">
        <f>IFERROR(IF(L128&lt;=0.005,IF(E128="",K128,0),IF(E128&lt;&gt;"",0,IF(O128="",0,IF(O128="H",0,IF(P128&lt;Veriler!$F$2,K128*Veriler!$F$2,K128*P128)))))," ")</f>
        <v>0</v>
      </c>
      <c r="S128" s="118">
        <f>IF(Veriler!P128&lt;=0.1, R128, IF(AND(Veriler!P128&gt;0.1, E128="", O128="E"), IF(P128&gt;Veriler!$F$2, P128*R128, IF(P128&lt;Veriler!$F$2, Veriler!$F$2*R128, P128*R128)), 0))</f>
        <v>0</v>
      </c>
      <c r="T128" s="118" t="str">
        <f t="shared" si="40"/>
        <v xml:space="preserve"> </v>
      </c>
      <c r="U128" s="123" t="str">
        <f>IFERROR(IF(N128="%10 sınırı aşılmıştır.",K128-S128,IFERROR(IF(E128="",IF(R128=1,0,IF(K128-R128=0,"",K128-R128)),IF(Veriler!I128="",K128,IF(K128*Veriler!I128=0,"",K128*Veriler!I128))),K128)),0)</f>
        <v/>
      </c>
    </row>
    <row r="129" spans="1:21" s="134" customFormat="1" ht="27.75" customHeight="1" x14ac:dyDescent="0.25">
      <c r="A129" s="186">
        <f t="shared" si="41"/>
        <v>95</v>
      </c>
      <c r="B129" s="228"/>
      <c r="C129" s="229"/>
      <c r="D129" s="115"/>
      <c r="E129" s="144"/>
      <c r="F129" s="163" t="str">
        <f t="shared" si="36"/>
        <v/>
      </c>
      <c r="G129" s="117"/>
      <c r="H129" s="117"/>
      <c r="I129" s="117"/>
      <c r="J129" s="117"/>
      <c r="K129" s="118" t="str">
        <f t="shared" si="37"/>
        <v/>
      </c>
      <c r="L129" s="119" t="str">
        <f>IF(K129="", "", K129/Veriler!$T$1)</f>
        <v/>
      </c>
      <c r="M129" s="119" t="str">
        <f>IF(E129&lt;&gt;"", "İthal Girdi", IF(Veriler!P129="", "", IF(Veriler!O129="H", "%0,5 üzerindedir", IF(Veriler!P129&gt;0.1, "%10 sınırı aşılmıştır.", "Uygun"))))</f>
        <v>%0,5 üzerindedir</v>
      </c>
      <c r="N129" s="119" t="str">
        <f t="shared" si="38"/>
        <v xml:space="preserve"> </v>
      </c>
      <c r="O129" s="120"/>
      <c r="P129" s="121"/>
      <c r="Q129" s="122" t="str">
        <f t="shared" si="39"/>
        <v/>
      </c>
      <c r="R129" s="118">
        <f>IFERROR(IF(L129&lt;=0.005,IF(E129="",K129,0),IF(E129&lt;&gt;"",0,IF(O129="",0,IF(O129="H",0,IF(P129&lt;Veriler!$F$2,K129*Veriler!$F$2,K129*P129)))))," ")</f>
        <v>0</v>
      </c>
      <c r="S129" s="118">
        <f>IF(Veriler!P129&lt;=0.1, R129, IF(AND(Veriler!P129&gt;0.1, E129="", O129="E"), IF(P129&gt;Veriler!$F$2, P129*R129, IF(P129&lt;Veriler!$F$2, Veriler!$F$2*R129, P129*R129)), 0))</f>
        <v>0</v>
      </c>
      <c r="T129" s="118" t="str">
        <f t="shared" si="40"/>
        <v xml:space="preserve"> </v>
      </c>
      <c r="U129" s="123" t="str">
        <f>IFERROR(IF(N129="%10 sınırı aşılmıştır.",K129-S129,IFERROR(IF(E129="",IF(R129=1,0,IF(K129-R129=0,"",K129-R129)),IF(Veriler!I129="",K129,IF(K129*Veriler!I129=0,"",K129*Veriler!I129))),K129)),0)</f>
        <v/>
      </c>
    </row>
    <row r="130" spans="1:21" s="134" customFormat="1" ht="27.75" customHeight="1" x14ac:dyDescent="0.25">
      <c r="A130" s="186">
        <f t="shared" si="41"/>
        <v>96</v>
      </c>
      <c r="B130" s="228"/>
      <c r="C130" s="229"/>
      <c r="D130" s="115"/>
      <c r="E130" s="144"/>
      <c r="F130" s="163" t="str">
        <f t="shared" si="36"/>
        <v/>
      </c>
      <c r="G130" s="117"/>
      <c r="H130" s="117"/>
      <c r="I130" s="117"/>
      <c r="J130" s="117"/>
      <c r="K130" s="118" t="str">
        <f t="shared" si="37"/>
        <v/>
      </c>
      <c r="L130" s="119" t="str">
        <f>IF(K130="", "", K130/Veriler!$T$1)</f>
        <v/>
      </c>
      <c r="M130" s="119" t="str">
        <f>IF(E130&lt;&gt;"", "İthal Girdi", IF(Veriler!P130="", "", IF(Veriler!O130="H", "%0,5 üzerindedir", IF(Veriler!P130&gt;0.1, "%10 sınırı aşılmıştır.", "Uygun"))))</f>
        <v>%0,5 üzerindedir</v>
      </c>
      <c r="N130" s="119" t="str">
        <f t="shared" si="38"/>
        <v xml:space="preserve"> </v>
      </c>
      <c r="O130" s="120"/>
      <c r="P130" s="121"/>
      <c r="Q130" s="122" t="str">
        <f t="shared" si="39"/>
        <v/>
      </c>
      <c r="R130" s="118">
        <f>IFERROR(IF(L130&lt;=0.005,IF(E130="",K130,0),IF(E130&lt;&gt;"",0,IF(O130="",0,IF(O130="H",0,IF(P130&lt;Veriler!$F$2,K130*Veriler!$F$2,K130*P130)))))," ")</f>
        <v>0</v>
      </c>
      <c r="S130" s="118">
        <f>IF(Veriler!P130&lt;=0.1, R130, IF(AND(Veriler!P130&gt;0.1, E130="", O130="E"), IF(P130&gt;Veriler!$F$2, P130*R130, IF(P130&lt;Veriler!$F$2, Veriler!$F$2*R130, P130*R130)), 0))</f>
        <v>0</v>
      </c>
      <c r="T130" s="118" t="str">
        <f t="shared" si="40"/>
        <v xml:space="preserve"> </v>
      </c>
      <c r="U130" s="123" t="str">
        <f>IFERROR(IF(N130="%10 sınırı aşılmıştır.",K130-S130,IFERROR(IF(E130="",IF(R130=1,0,IF(K130-R130=0,"",K130-R130)),IF(Veriler!I130="",K130,IF(K130*Veriler!I130=0,"",K130*Veriler!I130))),K130)),0)</f>
        <v/>
      </c>
    </row>
    <row r="131" spans="1:21" s="134" customFormat="1" ht="27.75" customHeight="1" x14ac:dyDescent="0.25">
      <c r="A131" s="186">
        <f t="shared" si="41"/>
        <v>97</v>
      </c>
      <c r="B131" s="228"/>
      <c r="C131" s="229"/>
      <c r="D131" s="115"/>
      <c r="E131" s="144"/>
      <c r="F131" s="163" t="str">
        <f t="shared" si="36"/>
        <v/>
      </c>
      <c r="G131" s="117"/>
      <c r="H131" s="117"/>
      <c r="I131" s="117"/>
      <c r="J131" s="117"/>
      <c r="K131" s="118" t="str">
        <f t="shared" si="37"/>
        <v/>
      </c>
      <c r="L131" s="119" t="str">
        <f>IF(K131="", "", K131/Veriler!$T$1)</f>
        <v/>
      </c>
      <c r="M131" s="119" t="str">
        <f>IF(E131&lt;&gt;"", "İthal Girdi", IF(Veriler!P131="", "", IF(Veriler!O131="H", "%0,5 üzerindedir", IF(Veriler!P131&gt;0.1, "%10 sınırı aşılmıştır.", "Uygun"))))</f>
        <v>%0,5 üzerindedir</v>
      </c>
      <c r="N131" s="119" t="str">
        <f t="shared" si="38"/>
        <v xml:space="preserve"> </v>
      </c>
      <c r="O131" s="120"/>
      <c r="P131" s="121"/>
      <c r="Q131" s="122" t="str">
        <f t="shared" si="39"/>
        <v/>
      </c>
      <c r="R131" s="118">
        <f>IFERROR(IF(L131&lt;=0.005,IF(E131="",K131,0),IF(E131&lt;&gt;"",0,IF(O131="",0,IF(O131="H",0,IF(P131&lt;Veriler!$F$2,K131*Veriler!$F$2,K131*P131)))))," ")</f>
        <v>0</v>
      </c>
      <c r="S131" s="118">
        <f>IF(Veriler!P131&lt;=0.1, R131, IF(AND(Veriler!P131&gt;0.1, E131="", O131="E"), IF(P131&gt;Veriler!$F$2, P131*R131, IF(P131&lt;Veriler!$F$2, Veriler!$F$2*R131, P131*R131)), 0))</f>
        <v>0</v>
      </c>
      <c r="T131" s="118" t="str">
        <f t="shared" si="40"/>
        <v xml:space="preserve"> </v>
      </c>
      <c r="U131" s="123" t="str">
        <f>IFERROR(IF(N131="%10 sınırı aşılmıştır.",K131-S131,IFERROR(IF(E131="",IF(R131=1,0,IF(K131-R131=0,"",K131-R131)),IF(Veriler!I131="",K131,IF(K131*Veriler!I131=0,"",K131*Veriler!I131))),K131)),0)</f>
        <v/>
      </c>
    </row>
    <row r="132" spans="1:21" s="134" customFormat="1" ht="27.75" customHeight="1" x14ac:dyDescent="0.25">
      <c r="A132" s="186">
        <f t="shared" si="41"/>
        <v>98</v>
      </c>
      <c r="B132" s="228"/>
      <c r="C132" s="229"/>
      <c r="D132" s="115"/>
      <c r="E132" s="144"/>
      <c r="F132" s="163" t="str">
        <f t="shared" si="36"/>
        <v/>
      </c>
      <c r="G132" s="117"/>
      <c r="H132" s="117"/>
      <c r="I132" s="117"/>
      <c r="J132" s="117"/>
      <c r="K132" s="118" t="str">
        <f t="shared" si="37"/>
        <v/>
      </c>
      <c r="L132" s="119" t="str">
        <f>IF(K132="", "", K132/Veriler!$T$1)</f>
        <v/>
      </c>
      <c r="M132" s="119" t="str">
        <f>IF(E132&lt;&gt;"", "İthal Girdi", IF(Veriler!P132="", "", IF(Veriler!O132="H", "%0,5 üzerindedir", IF(Veriler!P132&gt;0.1, "%10 sınırı aşılmıştır.", "Uygun"))))</f>
        <v>%0,5 üzerindedir</v>
      </c>
      <c r="N132" s="119" t="str">
        <f t="shared" si="38"/>
        <v xml:space="preserve"> </v>
      </c>
      <c r="O132" s="120"/>
      <c r="P132" s="121"/>
      <c r="Q132" s="122" t="str">
        <f t="shared" si="39"/>
        <v/>
      </c>
      <c r="R132" s="118">
        <f>IFERROR(IF(L132&lt;=0.005,IF(E132="",K132,0),IF(E132&lt;&gt;"",0,IF(O132="",0,IF(O132="H",0,IF(P132&lt;Veriler!$F$2,K132*Veriler!$F$2,K132*P132)))))," ")</f>
        <v>0</v>
      </c>
      <c r="S132" s="118">
        <f>IF(Veriler!P132&lt;=0.1, R132, IF(AND(Veriler!P132&gt;0.1, E132="", O132="E"), IF(P132&gt;Veriler!$F$2, P132*R132, IF(P132&lt;Veriler!$F$2, Veriler!$F$2*R132, P132*R132)), 0))</f>
        <v>0</v>
      </c>
      <c r="T132" s="118" t="str">
        <f t="shared" si="40"/>
        <v xml:space="preserve"> </v>
      </c>
      <c r="U132" s="123" t="str">
        <f>IFERROR(IF(N132="%10 sınırı aşılmıştır.",K132-S132,IFERROR(IF(E132="",IF(R132=1,0,IF(K132-R132=0,"",K132-R132)),IF(Veriler!I132="",K132,IF(K132*Veriler!I132=0,"",K132*Veriler!I132))),K132)),0)</f>
        <v/>
      </c>
    </row>
    <row r="133" spans="1:21" s="134" customFormat="1" ht="27" hidden="1" customHeight="1" x14ac:dyDescent="0.25">
      <c r="A133" s="187"/>
      <c r="B133" s="231" t="s">
        <v>13</v>
      </c>
      <c r="C133" s="231"/>
      <c r="D133" s="142"/>
      <c r="E133" s="142"/>
      <c r="F133" s="114"/>
      <c r="G133" s="142"/>
      <c r="H133" s="142"/>
      <c r="I133" s="142"/>
      <c r="J133" s="142"/>
      <c r="K133" s="114"/>
      <c r="L133" s="114"/>
      <c r="M133" s="114"/>
      <c r="N133" s="114"/>
      <c r="O133" s="142"/>
      <c r="P133" s="142"/>
      <c r="Q133" s="232"/>
      <c r="R133" s="232"/>
      <c r="S133" s="114"/>
      <c r="T133" s="114"/>
      <c r="U133" s="114"/>
    </row>
    <row r="134" spans="1:21" s="134" customFormat="1" ht="27.75" customHeight="1" x14ac:dyDescent="0.25">
      <c r="A134" s="186">
        <f>A132+1</f>
        <v>99</v>
      </c>
      <c r="B134" s="228"/>
      <c r="C134" s="229"/>
      <c r="D134" s="115"/>
      <c r="E134" s="144"/>
      <c r="F134" s="163" t="str">
        <f t="shared" ref="F134:F147" si="42">IF(AND(E134&lt;&gt;"",U134&lt;&gt;"",K134&lt;&gt;0),U134/K134,"")</f>
        <v/>
      </c>
      <c r="G134" s="117"/>
      <c r="H134" s="117"/>
      <c r="I134" s="117"/>
      <c r="J134" s="117"/>
      <c r="K134" s="118" t="str">
        <f t="shared" ref="K134:K147" si="43">IF(AND(G134&lt;&gt;0, I134&lt;&gt;0, J134&lt;&gt;0), G134*I134*J134, "")</f>
        <v/>
      </c>
      <c r="L134" s="119" t="str">
        <f>IF(K134="", "", K134/Veriler!$T$1)</f>
        <v/>
      </c>
      <c r="M134" s="119" t="str">
        <f>IF(E134&lt;&gt;"", "İthal Girdi", IF(Veriler!P134="", "", IF(Veriler!O134="H", "%0,5 üzerindedir", IF(Veriler!P134&gt;0.1, "%10 sınırı aşılmıştır.", "Uygun"))))</f>
        <v>%0,5 üzerindedir</v>
      </c>
      <c r="N134" s="119" t="str">
        <f t="shared" ref="N134:N147" si="44">IF(L134=""," ",M134)</f>
        <v xml:space="preserve"> </v>
      </c>
      <c r="O134" s="120"/>
      <c r="P134" s="121"/>
      <c r="Q134" s="122" t="str">
        <f t="shared" ref="Q134:Q147" si="45">IFERROR(IF(AND(S134&lt;&gt;"",K134&lt;&gt;"",K134&lt;&gt;0,S134&lt;&gt;0),S134/K134,"")," ")</f>
        <v/>
      </c>
      <c r="R134" s="118">
        <f>IFERROR(IF(L134&lt;=0.005,IF(E134="",K134,0),IF(E134&lt;&gt;"",0,IF(O134="",0,IF(O134="H",0,IF(P134&lt;Veriler!$F$2,K134*Veriler!$F$2,K134*P134)))))," ")</f>
        <v>0</v>
      </c>
      <c r="S134" s="118">
        <f>IF(Veriler!P134&lt;=0.1, R134, IF(AND(Veriler!P134&gt;0.1, E134="", O134="E"), IF(P134&gt;Veriler!$F$2, P134*R134, IF(P134&lt;Veriler!$F$2, Veriler!$F$2*R134, P134*R134)), 0))</f>
        <v>0</v>
      </c>
      <c r="T134" s="118" t="str">
        <f t="shared" ref="T134:T147" si="46">IF(S134=0," ",S134)</f>
        <v xml:space="preserve"> </v>
      </c>
      <c r="U134" s="123" t="str">
        <f>IFERROR(IF(N134="%10 sınırı aşılmıştır.",K134-S134,IFERROR(IF(E134="",IF(R134=1,0,IF(K134-R134=0,"",K134-R134)),IF(Veriler!I134="",K134,IF(K134*Veriler!I134=0,"",K134*Veriler!I134))),K134)),0)</f>
        <v/>
      </c>
    </row>
    <row r="135" spans="1:21" s="134" customFormat="1" ht="27.75" customHeight="1" x14ac:dyDescent="0.25">
      <c r="A135" s="186">
        <f>A134+1</f>
        <v>100</v>
      </c>
      <c r="B135" s="228"/>
      <c r="C135" s="229"/>
      <c r="D135" s="115"/>
      <c r="E135" s="144"/>
      <c r="F135" s="163" t="str">
        <f t="shared" si="42"/>
        <v/>
      </c>
      <c r="G135" s="117"/>
      <c r="H135" s="117"/>
      <c r="I135" s="117"/>
      <c r="J135" s="117"/>
      <c r="K135" s="118" t="str">
        <f t="shared" si="43"/>
        <v/>
      </c>
      <c r="L135" s="119" t="str">
        <f>IF(K135="", "", K135/Veriler!$T$1)</f>
        <v/>
      </c>
      <c r="M135" s="119" t="str">
        <f>IF(E135&lt;&gt;"", "İthal Girdi", IF(Veriler!P135="", "", IF(Veriler!O135="H", "%0,5 üzerindedir", IF(Veriler!P135&gt;0.1, "%10 sınırı aşılmıştır.", "Uygun"))))</f>
        <v>%0,5 üzerindedir</v>
      </c>
      <c r="N135" s="119" t="str">
        <f t="shared" si="44"/>
        <v xml:space="preserve"> </v>
      </c>
      <c r="O135" s="120"/>
      <c r="P135" s="121"/>
      <c r="Q135" s="122" t="str">
        <f t="shared" si="45"/>
        <v/>
      </c>
      <c r="R135" s="118">
        <f>IFERROR(IF(L135&lt;=0.005,IF(E135="",K135,0),IF(E135&lt;&gt;"",0,IF(O135="",0,IF(O135="H",0,IF(P135&lt;Veriler!$F$2,K135*Veriler!$F$2,K135*P135)))))," ")</f>
        <v>0</v>
      </c>
      <c r="S135" s="118">
        <f>IF(Veriler!P135&lt;=0.1, R135, IF(AND(Veriler!P135&gt;0.1, E135="", O135="E"), IF(P135&gt;Veriler!$F$2, P135*R135, IF(P135&lt;Veriler!$F$2, Veriler!$F$2*R135, P135*R135)), 0))</f>
        <v>0</v>
      </c>
      <c r="T135" s="118" t="str">
        <f t="shared" si="46"/>
        <v xml:space="preserve"> </v>
      </c>
      <c r="U135" s="123" t="str">
        <f>IFERROR(IF(N135="%10 sınırı aşılmıştır.",K135-S135,IFERROR(IF(E135="",IF(R135=1,0,IF(K135-R135=0,"",K135-R135)),IF(Veriler!I135="",K135,IF(K135*Veriler!I135=0,"",K135*Veriler!I135))),K135)),0)</f>
        <v/>
      </c>
    </row>
    <row r="136" spans="1:21" s="134" customFormat="1" ht="27.75" customHeight="1" x14ac:dyDescent="0.25">
      <c r="A136" s="186">
        <f t="shared" ref="A136:A147" si="47">A135+1</f>
        <v>101</v>
      </c>
      <c r="B136" s="228"/>
      <c r="C136" s="229"/>
      <c r="D136" s="115"/>
      <c r="E136" s="144"/>
      <c r="F136" s="163" t="str">
        <f t="shared" si="42"/>
        <v/>
      </c>
      <c r="G136" s="117"/>
      <c r="H136" s="117"/>
      <c r="I136" s="117"/>
      <c r="J136" s="117"/>
      <c r="K136" s="118" t="str">
        <f t="shared" si="43"/>
        <v/>
      </c>
      <c r="L136" s="119" t="str">
        <f>IF(K136="", "", K136/Veriler!$T$1)</f>
        <v/>
      </c>
      <c r="M136" s="119" t="str">
        <f>IF(E136&lt;&gt;"", "İthal Girdi", IF(Veriler!P136="", "", IF(Veriler!O136="H", "%0,5 üzerindedir", IF(Veriler!P136&gt;0.1, "%10 sınırı aşılmıştır.", "Uygun"))))</f>
        <v>%0,5 üzerindedir</v>
      </c>
      <c r="N136" s="119" t="str">
        <f t="shared" si="44"/>
        <v xml:space="preserve"> </v>
      </c>
      <c r="O136" s="120"/>
      <c r="P136" s="121"/>
      <c r="Q136" s="122" t="str">
        <f t="shared" si="45"/>
        <v/>
      </c>
      <c r="R136" s="118">
        <f>IFERROR(IF(L136&lt;=0.005,IF(E136="",K136,0),IF(E136&lt;&gt;"",0,IF(O136="",0,IF(O136="H",0,IF(P136&lt;Veriler!$F$2,K136*Veriler!$F$2,K136*P136)))))," ")</f>
        <v>0</v>
      </c>
      <c r="S136" s="118">
        <f>IF(Veriler!P136&lt;=0.1, R136, IF(AND(Veriler!P136&gt;0.1, E136="", O136="E"), IF(P136&gt;Veriler!$F$2, P136*R136, IF(P136&lt;Veriler!$F$2, Veriler!$F$2*R136, P136*R136)), 0))</f>
        <v>0</v>
      </c>
      <c r="T136" s="118" t="str">
        <f t="shared" si="46"/>
        <v xml:space="preserve"> </v>
      </c>
      <c r="U136" s="123" t="str">
        <f>IFERROR(IF(N136="%10 sınırı aşılmıştır.",K136-S136,IFERROR(IF(E136="",IF(R136=1,0,IF(K136-R136=0,"",K136-R136)),IF(Veriler!I136="",K136,IF(K136*Veriler!I136=0,"",K136*Veriler!I136))),K136)),0)</f>
        <v/>
      </c>
    </row>
    <row r="137" spans="1:21" s="134" customFormat="1" ht="27.75" customHeight="1" x14ac:dyDescent="0.25">
      <c r="A137" s="186">
        <f t="shared" si="47"/>
        <v>102</v>
      </c>
      <c r="B137" s="228"/>
      <c r="C137" s="229"/>
      <c r="D137" s="115"/>
      <c r="E137" s="144"/>
      <c r="F137" s="163" t="str">
        <f t="shared" si="42"/>
        <v/>
      </c>
      <c r="G137" s="117"/>
      <c r="H137" s="117"/>
      <c r="I137" s="117"/>
      <c r="J137" s="117"/>
      <c r="K137" s="118" t="str">
        <f t="shared" si="43"/>
        <v/>
      </c>
      <c r="L137" s="119" t="str">
        <f>IF(K137="", "", K137/Veriler!$T$1)</f>
        <v/>
      </c>
      <c r="M137" s="119" t="str">
        <f>IF(E137&lt;&gt;"", "İthal Girdi", IF(Veriler!P137="", "", IF(Veriler!O137="H", "%0,5 üzerindedir", IF(Veriler!P137&gt;0.1, "%10 sınırı aşılmıştır.", "Uygun"))))</f>
        <v>%0,5 üzerindedir</v>
      </c>
      <c r="N137" s="119" t="str">
        <f t="shared" si="44"/>
        <v xml:space="preserve"> </v>
      </c>
      <c r="O137" s="120"/>
      <c r="P137" s="121"/>
      <c r="Q137" s="122" t="str">
        <f t="shared" si="45"/>
        <v/>
      </c>
      <c r="R137" s="118">
        <f>IFERROR(IF(L137&lt;=0.005,IF(E137="",K137,0),IF(E137&lt;&gt;"",0,IF(O137="",0,IF(O137="H",0,IF(P137&lt;Veriler!$F$2,K137*Veriler!$F$2,K137*P137)))))," ")</f>
        <v>0</v>
      </c>
      <c r="S137" s="118">
        <f>IF(Veriler!P137&lt;=0.1, R137, IF(AND(Veriler!P137&gt;0.1, E137="", O137="E"), IF(P137&gt;Veriler!$F$2, P137*R137, IF(P137&lt;Veriler!$F$2, Veriler!$F$2*R137, P137*R137)), 0))</f>
        <v>0</v>
      </c>
      <c r="T137" s="118" t="str">
        <f t="shared" si="46"/>
        <v xml:space="preserve"> </v>
      </c>
      <c r="U137" s="123" t="str">
        <f>IFERROR(IF(N137="%10 sınırı aşılmıştır.",K137-S137,IFERROR(IF(E137="",IF(R137=1,0,IF(K137-R137=0,"",K137-R137)),IF(Veriler!I137="",K137,IF(K137*Veriler!I137=0,"",K137*Veriler!I137))),K137)),0)</f>
        <v/>
      </c>
    </row>
    <row r="138" spans="1:21" s="134" customFormat="1" ht="27.75" customHeight="1" x14ac:dyDescent="0.25">
      <c r="A138" s="186">
        <f t="shared" si="47"/>
        <v>103</v>
      </c>
      <c r="B138" s="228"/>
      <c r="C138" s="229"/>
      <c r="D138" s="115"/>
      <c r="E138" s="144"/>
      <c r="F138" s="163" t="str">
        <f t="shared" si="42"/>
        <v/>
      </c>
      <c r="G138" s="117"/>
      <c r="H138" s="117"/>
      <c r="I138" s="117"/>
      <c r="J138" s="117"/>
      <c r="K138" s="118" t="str">
        <f t="shared" si="43"/>
        <v/>
      </c>
      <c r="L138" s="119" t="str">
        <f>IF(K138="", "", K138/Veriler!$T$1)</f>
        <v/>
      </c>
      <c r="M138" s="119" t="str">
        <f>IF(E138&lt;&gt;"", "İthal Girdi", IF(Veriler!P138="", "", IF(Veriler!O138="H", "%0,5 üzerindedir", IF(Veriler!P138&gt;0.1, "%10 sınırı aşılmıştır.", "Uygun"))))</f>
        <v>%0,5 üzerindedir</v>
      </c>
      <c r="N138" s="119" t="str">
        <f t="shared" si="44"/>
        <v xml:space="preserve"> </v>
      </c>
      <c r="O138" s="120"/>
      <c r="P138" s="121"/>
      <c r="Q138" s="122" t="str">
        <f t="shared" si="45"/>
        <v/>
      </c>
      <c r="R138" s="118">
        <f>IFERROR(IF(L138&lt;=0.005,IF(E138="",K138,0),IF(E138&lt;&gt;"",0,IF(O138="",0,IF(O138="H",0,IF(P138&lt;Veriler!$F$2,K138*Veriler!$F$2,K138*P138)))))," ")</f>
        <v>0</v>
      </c>
      <c r="S138" s="118">
        <f>IF(Veriler!P138&lt;=0.1, R138, IF(AND(Veriler!P138&gt;0.1, E138="", O138="E"), IF(P138&gt;Veriler!$F$2, P138*R138, IF(P138&lt;Veriler!$F$2, Veriler!$F$2*R138, P138*R138)), 0))</f>
        <v>0</v>
      </c>
      <c r="T138" s="118" t="str">
        <f t="shared" si="46"/>
        <v xml:space="preserve"> </v>
      </c>
      <c r="U138" s="123" t="str">
        <f>IFERROR(IF(N138="%10 sınırı aşılmıştır.",K138-S138,IFERROR(IF(E138="",IF(R138=1,0,IF(K138-R138=0,"",K138-R138)),IF(Veriler!I138="",K138,IF(K138*Veriler!I138=0,"",K138*Veriler!I138))),K138)),0)</f>
        <v/>
      </c>
    </row>
    <row r="139" spans="1:21" s="134" customFormat="1" ht="27.75" customHeight="1" x14ac:dyDescent="0.25">
      <c r="A139" s="186">
        <f t="shared" si="47"/>
        <v>104</v>
      </c>
      <c r="B139" s="228"/>
      <c r="C139" s="229"/>
      <c r="D139" s="115"/>
      <c r="E139" s="144"/>
      <c r="F139" s="163" t="str">
        <f t="shared" si="42"/>
        <v/>
      </c>
      <c r="G139" s="117"/>
      <c r="H139" s="117"/>
      <c r="I139" s="117"/>
      <c r="J139" s="117"/>
      <c r="K139" s="118" t="str">
        <f t="shared" si="43"/>
        <v/>
      </c>
      <c r="L139" s="119" t="str">
        <f>IF(K139="", "", K139/Veriler!$T$1)</f>
        <v/>
      </c>
      <c r="M139" s="119" t="str">
        <f>IF(E139&lt;&gt;"", "İthal Girdi", IF(Veriler!P139="", "", IF(Veriler!O139="H", "%0,5 üzerindedir", IF(Veriler!P139&gt;0.1, "%10 sınırı aşılmıştır.", "Uygun"))))</f>
        <v>%0,5 üzerindedir</v>
      </c>
      <c r="N139" s="119" t="str">
        <f t="shared" si="44"/>
        <v xml:space="preserve"> </v>
      </c>
      <c r="O139" s="120"/>
      <c r="P139" s="121"/>
      <c r="Q139" s="122" t="str">
        <f t="shared" si="45"/>
        <v/>
      </c>
      <c r="R139" s="118">
        <f>IFERROR(IF(L139&lt;=0.005,IF(E139="",K139,0),IF(E139&lt;&gt;"",0,IF(O139="",0,IF(O139="H",0,IF(P139&lt;Veriler!$F$2,K139*Veriler!$F$2,K139*P139)))))," ")</f>
        <v>0</v>
      </c>
      <c r="S139" s="118">
        <f>IF(Veriler!P139&lt;=0.1, R139, IF(AND(Veriler!P139&gt;0.1, E139="", O139="E"), IF(P139&gt;Veriler!$F$2, P139*R139, IF(P139&lt;Veriler!$F$2, Veriler!$F$2*R139, P139*R139)), 0))</f>
        <v>0</v>
      </c>
      <c r="T139" s="118" t="str">
        <f t="shared" si="46"/>
        <v xml:space="preserve"> </v>
      </c>
      <c r="U139" s="123" t="str">
        <f>IFERROR(IF(N139="%10 sınırı aşılmıştır.",K139-S139,IFERROR(IF(E139="",IF(R139=1,0,IF(K139-R139=0,"",K139-R139)),IF(Veriler!I139="",K139,IF(K139*Veriler!I139=0,"",K139*Veriler!I139))),K139)),0)</f>
        <v/>
      </c>
    </row>
    <row r="140" spans="1:21" s="134" customFormat="1" ht="27.75" customHeight="1" x14ac:dyDescent="0.25">
      <c r="A140" s="186">
        <f t="shared" si="47"/>
        <v>105</v>
      </c>
      <c r="B140" s="228"/>
      <c r="C140" s="229"/>
      <c r="D140" s="115"/>
      <c r="E140" s="144"/>
      <c r="F140" s="163" t="str">
        <f t="shared" si="42"/>
        <v/>
      </c>
      <c r="G140" s="117"/>
      <c r="H140" s="117"/>
      <c r="I140" s="117"/>
      <c r="J140" s="117"/>
      <c r="K140" s="118" t="str">
        <f t="shared" si="43"/>
        <v/>
      </c>
      <c r="L140" s="119" t="str">
        <f>IF(K140="", "", K140/Veriler!$T$1)</f>
        <v/>
      </c>
      <c r="M140" s="119" t="str">
        <f>IF(E140&lt;&gt;"", "İthal Girdi", IF(Veriler!P140="", "", IF(Veriler!O140="H", "%0,5 üzerindedir", IF(Veriler!P140&gt;0.1, "%10 sınırı aşılmıştır.", "Uygun"))))</f>
        <v>%0,5 üzerindedir</v>
      </c>
      <c r="N140" s="119" t="str">
        <f t="shared" si="44"/>
        <v xml:space="preserve"> </v>
      </c>
      <c r="O140" s="120"/>
      <c r="P140" s="121"/>
      <c r="Q140" s="122" t="str">
        <f t="shared" si="45"/>
        <v/>
      </c>
      <c r="R140" s="118">
        <f>IFERROR(IF(L140&lt;=0.005,IF(E140="",K140,0),IF(E140&lt;&gt;"",0,IF(O140="",0,IF(O140="H",0,IF(P140&lt;Veriler!$F$2,K140*Veriler!$F$2,K140*P140)))))," ")</f>
        <v>0</v>
      </c>
      <c r="S140" s="118">
        <f>IF(Veriler!P140&lt;=0.1, R140, IF(AND(Veriler!P140&gt;0.1, E140="", O140="E"), IF(P140&gt;Veriler!$F$2, P140*R140, IF(P140&lt;Veriler!$F$2, Veriler!$F$2*R140, P140*R140)), 0))</f>
        <v>0</v>
      </c>
      <c r="T140" s="118" t="str">
        <f t="shared" si="46"/>
        <v xml:space="preserve"> </v>
      </c>
      <c r="U140" s="123" t="str">
        <f>IFERROR(IF(N140="%10 sınırı aşılmıştır.",K140-S140,IFERROR(IF(E140="",IF(R140=1,0,IF(K140-R140=0,"",K140-R140)),IF(Veriler!I140="",K140,IF(K140*Veriler!I140=0,"",K140*Veriler!I140))),K140)),0)</f>
        <v/>
      </c>
    </row>
    <row r="141" spans="1:21" s="134" customFormat="1" ht="27.75" customHeight="1" x14ac:dyDescent="0.25">
      <c r="A141" s="186">
        <f t="shared" si="47"/>
        <v>106</v>
      </c>
      <c r="B141" s="228"/>
      <c r="C141" s="229"/>
      <c r="D141" s="115"/>
      <c r="E141" s="144"/>
      <c r="F141" s="163" t="str">
        <f t="shared" si="42"/>
        <v/>
      </c>
      <c r="G141" s="117"/>
      <c r="H141" s="117"/>
      <c r="I141" s="117"/>
      <c r="J141" s="117"/>
      <c r="K141" s="118" t="str">
        <f t="shared" si="43"/>
        <v/>
      </c>
      <c r="L141" s="119" t="str">
        <f>IF(K141="", "", K141/Veriler!$T$1)</f>
        <v/>
      </c>
      <c r="M141" s="119" t="str">
        <f>IF(E141&lt;&gt;"", "İthal Girdi", IF(Veriler!P141="", "", IF(Veriler!O141="H", "%0,5 üzerindedir", IF(Veriler!P141&gt;0.1, "%10 sınırı aşılmıştır.", "Uygun"))))</f>
        <v>%0,5 üzerindedir</v>
      </c>
      <c r="N141" s="119" t="str">
        <f t="shared" si="44"/>
        <v xml:space="preserve"> </v>
      </c>
      <c r="O141" s="120"/>
      <c r="P141" s="121"/>
      <c r="Q141" s="122" t="str">
        <f t="shared" si="45"/>
        <v/>
      </c>
      <c r="R141" s="118">
        <f>IFERROR(IF(L141&lt;=0.005,IF(E141="",K141,0),IF(E141&lt;&gt;"",0,IF(O141="",0,IF(O141="H",0,IF(P141&lt;Veriler!$F$2,K141*Veriler!$F$2,K141*P141)))))," ")</f>
        <v>0</v>
      </c>
      <c r="S141" s="118">
        <f>IF(Veriler!P141&lt;=0.1, R141, IF(AND(Veriler!P141&gt;0.1, E141="", O141="E"), IF(P141&gt;Veriler!$F$2, P141*R141, IF(P141&lt;Veriler!$F$2, Veriler!$F$2*R141, P141*R141)), 0))</f>
        <v>0</v>
      </c>
      <c r="T141" s="118" t="str">
        <f t="shared" si="46"/>
        <v xml:space="preserve"> </v>
      </c>
      <c r="U141" s="123" t="str">
        <f>IFERROR(IF(N141="%10 sınırı aşılmıştır.",K141-S141,IFERROR(IF(E141="",IF(R141=1,0,IF(K141-R141=0,"",K141-R141)),IF(Veriler!I141="",K141,IF(K141*Veriler!I141=0,"",K141*Veriler!I141))),K141)),0)</f>
        <v/>
      </c>
    </row>
    <row r="142" spans="1:21" s="134" customFormat="1" ht="27.75" customHeight="1" x14ac:dyDescent="0.25">
      <c r="A142" s="186">
        <f t="shared" si="47"/>
        <v>107</v>
      </c>
      <c r="B142" s="228"/>
      <c r="C142" s="229"/>
      <c r="D142" s="115"/>
      <c r="E142" s="144"/>
      <c r="F142" s="163" t="str">
        <f t="shared" si="42"/>
        <v/>
      </c>
      <c r="G142" s="117"/>
      <c r="H142" s="117"/>
      <c r="I142" s="117"/>
      <c r="J142" s="117"/>
      <c r="K142" s="118" t="str">
        <f t="shared" si="43"/>
        <v/>
      </c>
      <c r="L142" s="119" t="str">
        <f>IF(K142="", "", K142/Veriler!$T$1)</f>
        <v/>
      </c>
      <c r="M142" s="119" t="str">
        <f>IF(E142&lt;&gt;"", "İthal Girdi", IF(Veriler!P142="", "", IF(Veriler!O142="H", "%0,5 üzerindedir", IF(Veriler!P142&gt;0.1, "%10 sınırı aşılmıştır.", "Uygun"))))</f>
        <v>%0,5 üzerindedir</v>
      </c>
      <c r="N142" s="119" t="str">
        <f t="shared" si="44"/>
        <v xml:space="preserve"> </v>
      </c>
      <c r="O142" s="120"/>
      <c r="P142" s="121"/>
      <c r="Q142" s="122" t="str">
        <f t="shared" si="45"/>
        <v/>
      </c>
      <c r="R142" s="118">
        <f>IFERROR(IF(L142&lt;=0.005,IF(E142="",K142,0),IF(E142&lt;&gt;"",0,IF(O142="",0,IF(O142="H",0,IF(P142&lt;Veriler!$F$2,K142*Veriler!$F$2,K142*P142)))))," ")</f>
        <v>0</v>
      </c>
      <c r="S142" s="118">
        <f>IF(Veriler!P142&lt;=0.1, R142, IF(AND(Veriler!P142&gt;0.1, E142="", O142="E"), IF(P142&gt;Veriler!$F$2, P142*R142, IF(P142&lt;Veriler!$F$2, Veriler!$F$2*R142, P142*R142)), 0))</f>
        <v>0</v>
      </c>
      <c r="T142" s="118" t="str">
        <f t="shared" si="46"/>
        <v xml:space="preserve"> </v>
      </c>
      <c r="U142" s="123" t="str">
        <f>IFERROR(IF(N142="%10 sınırı aşılmıştır.",K142-S142,IFERROR(IF(E142="",IF(R142=1,0,IF(K142-R142=0,"",K142-R142)),IF(Veriler!I142="",K142,IF(K142*Veriler!I142=0,"",K142*Veriler!I142))),K142)),0)</f>
        <v/>
      </c>
    </row>
    <row r="143" spans="1:21" s="134" customFormat="1" ht="27.75" customHeight="1" x14ac:dyDescent="0.25">
      <c r="A143" s="186">
        <f t="shared" si="47"/>
        <v>108</v>
      </c>
      <c r="B143" s="228"/>
      <c r="C143" s="229"/>
      <c r="D143" s="115"/>
      <c r="E143" s="144"/>
      <c r="F143" s="163" t="str">
        <f t="shared" si="42"/>
        <v/>
      </c>
      <c r="G143" s="117"/>
      <c r="H143" s="117"/>
      <c r="I143" s="117"/>
      <c r="J143" s="117"/>
      <c r="K143" s="118" t="str">
        <f t="shared" si="43"/>
        <v/>
      </c>
      <c r="L143" s="119" t="str">
        <f>IF(K143="", "", K143/Veriler!$T$1)</f>
        <v/>
      </c>
      <c r="M143" s="119" t="str">
        <f>IF(E143&lt;&gt;"", "İthal Girdi", IF(Veriler!P143="", "", IF(Veriler!O143="H", "%0,5 üzerindedir", IF(Veriler!P143&gt;0.1, "%10 sınırı aşılmıştır.", "Uygun"))))</f>
        <v>%0,5 üzerindedir</v>
      </c>
      <c r="N143" s="119" t="str">
        <f t="shared" si="44"/>
        <v xml:space="preserve"> </v>
      </c>
      <c r="O143" s="120"/>
      <c r="P143" s="121"/>
      <c r="Q143" s="122" t="str">
        <f t="shared" si="45"/>
        <v/>
      </c>
      <c r="R143" s="118">
        <f>IFERROR(IF(L143&lt;=0.005,IF(E143="",K143,0),IF(E143&lt;&gt;"",0,IF(O143="",0,IF(O143="H",0,IF(P143&lt;Veriler!$F$2,K143*Veriler!$F$2,K143*P143)))))," ")</f>
        <v>0</v>
      </c>
      <c r="S143" s="118">
        <f>IF(Veriler!P143&lt;=0.1, R143, IF(AND(Veriler!P143&gt;0.1, E143="", O143="E"), IF(P143&gt;Veriler!$F$2, P143*R143, IF(P143&lt;Veriler!$F$2, Veriler!$F$2*R143, P143*R143)), 0))</f>
        <v>0</v>
      </c>
      <c r="T143" s="118" t="str">
        <f t="shared" si="46"/>
        <v xml:space="preserve"> </v>
      </c>
      <c r="U143" s="123" t="str">
        <f>IFERROR(IF(N143="%10 sınırı aşılmıştır.",K143-S143,IFERROR(IF(E143="",IF(R143=1,0,IF(K143-R143=0,"",K143-R143)),IF(Veriler!I143="",K143,IF(K143*Veriler!I143=0,"",K143*Veriler!I143))),K143)),0)</f>
        <v/>
      </c>
    </row>
    <row r="144" spans="1:21" s="134" customFormat="1" ht="27.75" customHeight="1" x14ac:dyDescent="0.25">
      <c r="A144" s="186">
        <f t="shared" si="47"/>
        <v>109</v>
      </c>
      <c r="B144" s="228"/>
      <c r="C144" s="229"/>
      <c r="D144" s="115"/>
      <c r="E144" s="144"/>
      <c r="F144" s="163" t="str">
        <f t="shared" si="42"/>
        <v/>
      </c>
      <c r="G144" s="117"/>
      <c r="H144" s="117"/>
      <c r="I144" s="117"/>
      <c r="J144" s="117"/>
      <c r="K144" s="118" t="str">
        <f t="shared" si="43"/>
        <v/>
      </c>
      <c r="L144" s="119" t="str">
        <f>IF(K144="", "", K144/Veriler!$T$1)</f>
        <v/>
      </c>
      <c r="M144" s="119" t="str">
        <f>IF(E144&lt;&gt;"", "İthal Girdi", IF(Veriler!P144="", "", IF(Veriler!O144="H", "%0,5 üzerindedir", IF(Veriler!P144&gt;0.1, "%10 sınırı aşılmıştır.", "Uygun"))))</f>
        <v>%0,5 üzerindedir</v>
      </c>
      <c r="N144" s="119" t="str">
        <f t="shared" si="44"/>
        <v xml:space="preserve"> </v>
      </c>
      <c r="O144" s="120"/>
      <c r="P144" s="121"/>
      <c r="Q144" s="122" t="str">
        <f t="shared" si="45"/>
        <v/>
      </c>
      <c r="R144" s="118">
        <f>IFERROR(IF(L144&lt;=0.005,IF(E144="",K144,0),IF(E144&lt;&gt;"",0,IF(O144="",0,IF(O144="H",0,IF(P144&lt;Veriler!$F$2,K144*Veriler!$F$2,K144*P144)))))," ")</f>
        <v>0</v>
      </c>
      <c r="S144" s="118">
        <f>IF(Veriler!P144&lt;=0.1, R144, IF(AND(Veriler!P144&gt;0.1, E144="", O144="E"), IF(P144&gt;Veriler!$F$2, P144*R144, IF(P144&lt;Veriler!$F$2, Veriler!$F$2*R144, P144*R144)), 0))</f>
        <v>0</v>
      </c>
      <c r="T144" s="118" t="str">
        <f t="shared" si="46"/>
        <v xml:space="preserve"> </v>
      </c>
      <c r="U144" s="123" t="str">
        <f>IFERROR(IF(N144="%10 sınırı aşılmıştır.",K144-S144,IFERROR(IF(E144="",IF(R144=1,0,IF(K144-R144=0,"",K144-R144)),IF(Veriler!I144="",K144,IF(K144*Veriler!I144=0,"",K144*Veriler!I144))),K144)),0)</f>
        <v/>
      </c>
    </row>
    <row r="145" spans="1:21" s="134" customFormat="1" ht="27.75" customHeight="1" x14ac:dyDescent="0.25">
      <c r="A145" s="186">
        <f t="shared" si="47"/>
        <v>110</v>
      </c>
      <c r="B145" s="228"/>
      <c r="C145" s="229"/>
      <c r="D145" s="115"/>
      <c r="E145" s="144"/>
      <c r="F145" s="163" t="str">
        <f t="shared" si="42"/>
        <v/>
      </c>
      <c r="G145" s="117"/>
      <c r="H145" s="117"/>
      <c r="I145" s="117"/>
      <c r="J145" s="117"/>
      <c r="K145" s="118" t="str">
        <f t="shared" si="43"/>
        <v/>
      </c>
      <c r="L145" s="119" t="str">
        <f>IF(K145="", "", K145/Veriler!$T$1)</f>
        <v/>
      </c>
      <c r="M145" s="119" t="str">
        <f>IF(E145&lt;&gt;"", "İthal Girdi", IF(Veriler!P145="", "", IF(Veriler!O145="H", "%0,5 üzerindedir", IF(Veriler!P145&gt;0.1, "%10 sınırı aşılmıştır.", "Uygun"))))</f>
        <v>%0,5 üzerindedir</v>
      </c>
      <c r="N145" s="119" t="str">
        <f t="shared" si="44"/>
        <v xml:space="preserve"> </v>
      </c>
      <c r="O145" s="120"/>
      <c r="P145" s="121"/>
      <c r="Q145" s="122" t="str">
        <f t="shared" si="45"/>
        <v/>
      </c>
      <c r="R145" s="118">
        <f>IFERROR(IF(L145&lt;=0.005,IF(E145="",K145,0),IF(E145&lt;&gt;"",0,IF(O145="",0,IF(O145="H",0,IF(P145&lt;Veriler!$F$2,K145*Veriler!$F$2,K145*P145)))))," ")</f>
        <v>0</v>
      </c>
      <c r="S145" s="118">
        <f>IF(Veriler!P145&lt;=0.1, R145, IF(AND(Veriler!P145&gt;0.1, E145="", O145="E"), IF(P145&gt;Veriler!$F$2, P145*R145, IF(P145&lt;Veriler!$F$2, Veriler!$F$2*R145, P145*R145)), 0))</f>
        <v>0</v>
      </c>
      <c r="T145" s="118" t="str">
        <f t="shared" si="46"/>
        <v xml:space="preserve"> </v>
      </c>
      <c r="U145" s="123" t="str">
        <f>IFERROR(IF(N145="%10 sınırı aşılmıştır.",K145-S145,IFERROR(IF(E145="",IF(R145=1,0,IF(K145-R145=0,"",K145-R145)),IF(Veriler!I145="",K145,IF(K145*Veriler!I145=0,"",K145*Veriler!I145))),K145)),0)</f>
        <v/>
      </c>
    </row>
    <row r="146" spans="1:21" s="134" customFormat="1" ht="27.75" customHeight="1" x14ac:dyDescent="0.25">
      <c r="A146" s="186">
        <f t="shared" si="47"/>
        <v>111</v>
      </c>
      <c r="B146" s="228"/>
      <c r="C146" s="229"/>
      <c r="D146" s="115"/>
      <c r="E146" s="144"/>
      <c r="F146" s="163" t="str">
        <f t="shared" si="42"/>
        <v/>
      </c>
      <c r="G146" s="117"/>
      <c r="H146" s="117"/>
      <c r="I146" s="117"/>
      <c r="J146" s="117"/>
      <c r="K146" s="118" t="str">
        <f t="shared" si="43"/>
        <v/>
      </c>
      <c r="L146" s="119" t="str">
        <f>IF(K146="", "", K146/Veriler!$T$1)</f>
        <v/>
      </c>
      <c r="M146" s="119" t="str">
        <f>IF(E146&lt;&gt;"", "İthal Girdi", IF(Veriler!P146="", "", IF(Veriler!O146="H", "%0,5 üzerindedir", IF(Veriler!P146&gt;0.1, "%10 sınırı aşılmıştır.", "Uygun"))))</f>
        <v>%0,5 üzerindedir</v>
      </c>
      <c r="N146" s="119" t="str">
        <f t="shared" si="44"/>
        <v xml:space="preserve"> </v>
      </c>
      <c r="O146" s="120"/>
      <c r="P146" s="121"/>
      <c r="Q146" s="122" t="str">
        <f t="shared" si="45"/>
        <v/>
      </c>
      <c r="R146" s="118">
        <f>IFERROR(IF(L146&lt;=0.005,IF(E146="",K146,0),IF(E146&lt;&gt;"",0,IF(O146="",0,IF(O146="H",0,IF(P146&lt;Veriler!$F$2,K146*Veriler!$F$2,K146*P146)))))," ")</f>
        <v>0</v>
      </c>
      <c r="S146" s="118">
        <f>IF(Veriler!P146&lt;=0.1, R146, IF(AND(Veriler!P146&gt;0.1, E146="", O146="E"), IF(P146&gt;Veriler!$F$2, P146*R146, IF(P146&lt;Veriler!$F$2, Veriler!$F$2*R146, P146*R146)), 0))</f>
        <v>0</v>
      </c>
      <c r="T146" s="118" t="str">
        <f t="shared" si="46"/>
        <v xml:space="preserve"> </v>
      </c>
      <c r="U146" s="123" t="str">
        <f>IFERROR(IF(N146="%10 sınırı aşılmıştır.",K146-S146,IFERROR(IF(E146="",IF(R146=1,0,IF(K146-R146=0,"",K146-R146)),IF(Veriler!I146="",K146,IF(K146*Veriler!I146=0,"",K146*Veriler!I146))),K146)),0)</f>
        <v/>
      </c>
    </row>
    <row r="147" spans="1:21" s="134" customFormat="1" ht="27.75" customHeight="1" x14ac:dyDescent="0.25">
      <c r="A147" s="186">
        <f t="shared" si="47"/>
        <v>112</v>
      </c>
      <c r="B147" s="228"/>
      <c r="C147" s="229"/>
      <c r="D147" s="115"/>
      <c r="E147" s="144"/>
      <c r="F147" s="163" t="str">
        <f t="shared" si="42"/>
        <v/>
      </c>
      <c r="G147" s="117"/>
      <c r="H147" s="117"/>
      <c r="I147" s="117"/>
      <c r="J147" s="117"/>
      <c r="K147" s="118" t="str">
        <f t="shared" si="43"/>
        <v/>
      </c>
      <c r="L147" s="119" t="str">
        <f>IF(K147="", "", K147/Veriler!$T$1)</f>
        <v/>
      </c>
      <c r="M147" s="119" t="str">
        <f>IF(E147&lt;&gt;"", "İthal Girdi", IF(Veriler!P147="", "", IF(Veriler!O147="H", "%0,5 üzerindedir", IF(Veriler!P147&gt;0.1, "%10 sınırı aşılmıştır.", "Uygun"))))</f>
        <v>%0,5 üzerindedir</v>
      </c>
      <c r="N147" s="119" t="str">
        <f t="shared" si="44"/>
        <v xml:space="preserve"> </v>
      </c>
      <c r="O147" s="120"/>
      <c r="P147" s="121"/>
      <c r="Q147" s="122" t="str">
        <f t="shared" si="45"/>
        <v/>
      </c>
      <c r="R147" s="118">
        <f>IFERROR(IF(L147&lt;=0.005,IF(E147="",K147,0),IF(E147&lt;&gt;"",0,IF(O147="",0,IF(O147="H",0,IF(P147&lt;Veriler!$F$2,K147*Veriler!$F$2,K147*P147)))))," ")</f>
        <v>0</v>
      </c>
      <c r="S147" s="118">
        <f>IF(Veriler!P147&lt;=0.1, R147, IF(AND(Veriler!P147&gt;0.1, E147="", O147="E"), IF(P147&gt;Veriler!$F$2, P147*R147, IF(P147&lt;Veriler!$F$2, Veriler!$F$2*R147, P147*R147)), 0))</f>
        <v>0</v>
      </c>
      <c r="T147" s="118" t="str">
        <f t="shared" si="46"/>
        <v xml:space="preserve"> </v>
      </c>
      <c r="U147" s="123" t="str">
        <f>IFERROR(IF(N147="%10 sınırı aşılmıştır.",K147-S147,IFERROR(IF(E147="",IF(R147=1,0,IF(K147-R147=0,"",K147-R147)),IF(Veriler!I147="",K147,IF(K147*Veriler!I147=0,"",K147*Veriler!I147))),K147)),0)</f>
        <v/>
      </c>
    </row>
    <row r="148" spans="1:21" s="134" customFormat="1" ht="24" customHeight="1" x14ac:dyDescent="0.25">
      <c r="A148" s="147"/>
      <c r="B148" s="148"/>
      <c r="C148" s="148"/>
      <c r="D148" s="148"/>
      <c r="E148" s="149"/>
      <c r="F148" s="149"/>
      <c r="G148" s="147"/>
      <c r="H148" s="147"/>
      <c r="I148" s="147"/>
      <c r="J148" s="147"/>
      <c r="K148" s="133">
        <f>SUM(K119:K132,K134:K147)</f>
        <v>0</v>
      </c>
      <c r="L148" s="150"/>
      <c r="M148" s="150"/>
      <c r="N148" s="150"/>
      <c r="O148" s="151"/>
      <c r="P148" s="152"/>
      <c r="Q148" s="152"/>
      <c r="R148" s="147"/>
      <c r="S148" s="147"/>
      <c r="T148" s="147"/>
      <c r="U148" s="147"/>
    </row>
    <row r="149" spans="1:21" s="134" customFormat="1" ht="24" customHeight="1" x14ac:dyDescent="0.25">
      <c r="A149" s="147"/>
      <c r="B149" s="148"/>
      <c r="C149" s="148"/>
      <c r="D149" s="148"/>
      <c r="E149" s="149"/>
      <c r="F149" s="149"/>
      <c r="G149" s="147"/>
      <c r="H149" s="147"/>
      <c r="I149" s="147"/>
      <c r="J149" s="147"/>
      <c r="K149" s="153"/>
      <c r="L149" s="150"/>
      <c r="M149" s="150"/>
      <c r="N149" s="150"/>
      <c r="O149" s="151"/>
      <c r="P149" s="152"/>
      <c r="Q149" s="152"/>
      <c r="R149" s="154" t="s">
        <v>14</v>
      </c>
      <c r="S149" s="154" t="s">
        <v>14</v>
      </c>
      <c r="T149" s="154" t="s">
        <v>14</v>
      </c>
      <c r="U149" s="155" t="s">
        <v>15</v>
      </c>
    </row>
    <row r="150" spans="1:21" s="134" customFormat="1" ht="27" customHeight="1" x14ac:dyDescent="0.25">
      <c r="A150" s="230" t="s">
        <v>140</v>
      </c>
      <c r="B150" s="230"/>
      <c r="C150" s="230"/>
      <c r="D150" s="230"/>
      <c r="E150" s="230"/>
      <c r="F150" s="230"/>
      <c r="G150" s="230"/>
      <c r="H150" s="230"/>
      <c r="I150" s="230"/>
      <c r="J150" s="230"/>
      <c r="K150" s="230"/>
      <c r="L150" s="230"/>
      <c r="M150" s="230"/>
      <c r="N150" s="230"/>
      <c r="O150" s="230"/>
      <c r="P150" s="230"/>
      <c r="Q150" s="230"/>
      <c r="R150" s="156" t="str">
        <f>IF(SUM(R112,R119:R132,R134:R147)=0,"",SUM(R112,R119:R132,R134:R147))</f>
        <v/>
      </c>
      <c r="S150" s="156" t="str">
        <f>IF(SUM(S119:S132,S134:S147)=0," ",SUM(S119:S132,S134:S147))</f>
        <v xml:space="preserve"> </v>
      </c>
      <c r="T150" s="124" t="str">
        <f>IF(SUM(T119:T132,T134:T147)=0," ",SUM(T119:T132,T134:T147))</f>
        <v xml:space="preserve"> </v>
      </c>
      <c r="U150" s="124" t="str">
        <f>IF(SUM(U119:U132,U134:U147)=0," ",SUM(U119:U132,U134:U147))</f>
        <v xml:space="preserve"> </v>
      </c>
    </row>
    <row r="152" spans="1:21" x14ac:dyDescent="0.3">
      <c r="A152" s="225" t="str">
        <f>A190</f>
        <v>R02</v>
      </c>
      <c r="B152" s="225"/>
      <c r="C152" s="225"/>
      <c r="D152" s="225"/>
      <c r="E152" s="225"/>
      <c r="F152" s="225"/>
      <c r="G152" s="225"/>
      <c r="H152" s="225"/>
      <c r="I152" s="225"/>
      <c r="J152" s="225"/>
      <c r="K152" s="225"/>
      <c r="L152" s="226"/>
      <c r="M152" s="226"/>
      <c r="N152" s="226"/>
      <c r="O152" s="227"/>
      <c r="P152" s="227"/>
      <c r="Q152" s="227"/>
      <c r="R152" s="225"/>
      <c r="S152" s="225"/>
      <c r="T152" s="225"/>
      <c r="U152" s="225"/>
    </row>
    <row r="153" spans="1:21" s="134" customFormat="1" ht="57.95" customHeight="1" x14ac:dyDescent="0.25">
      <c r="A153" s="242" t="s">
        <v>0</v>
      </c>
      <c r="B153" s="243"/>
      <c r="C153" s="243"/>
      <c r="D153" s="243"/>
      <c r="E153" s="243"/>
      <c r="F153" s="243"/>
      <c r="G153" s="243"/>
      <c r="H153" s="243"/>
      <c r="I153" s="243"/>
      <c r="J153" s="243"/>
      <c r="K153" s="243"/>
      <c r="L153" s="243"/>
      <c r="M153" s="243"/>
      <c r="N153" s="243"/>
      <c r="O153" s="243" t="b">
        <v>0</v>
      </c>
      <c r="P153" s="243"/>
      <c r="Q153" s="243"/>
      <c r="R153" s="243"/>
      <c r="S153" s="243"/>
      <c r="T153" s="243"/>
      <c r="U153" s="244"/>
    </row>
    <row r="154" spans="1:21" s="139" customFormat="1" ht="39" customHeight="1" x14ac:dyDescent="0.25">
      <c r="A154" s="234" t="s">
        <v>115</v>
      </c>
      <c r="B154" s="235"/>
      <c r="C154" s="235"/>
      <c r="D154" s="235"/>
      <c r="E154" s="235"/>
      <c r="F154" s="235"/>
      <c r="G154" s="235"/>
      <c r="H154" s="235"/>
      <c r="I154" s="235"/>
      <c r="J154" s="235"/>
      <c r="K154" s="235"/>
      <c r="L154" s="235"/>
      <c r="M154" s="235"/>
      <c r="N154" s="235"/>
      <c r="O154" s="235"/>
      <c r="P154" s="235"/>
      <c r="Q154" s="236"/>
      <c r="R154" s="135"/>
      <c r="S154" s="136"/>
      <c r="T154" s="137" t="s">
        <v>116</v>
      </c>
      <c r="U154" s="138">
        <f>U116+1</f>
        <v>5</v>
      </c>
    </row>
    <row r="155" spans="1:21" s="134" customFormat="1" ht="87" customHeight="1" x14ac:dyDescent="0.25">
      <c r="A155" s="164" t="s">
        <v>1</v>
      </c>
      <c r="B155" s="237" t="s">
        <v>2</v>
      </c>
      <c r="C155" s="238"/>
      <c r="D155" s="165" t="s">
        <v>3</v>
      </c>
      <c r="E155" s="165" t="s">
        <v>136</v>
      </c>
      <c r="F155" s="166" t="s">
        <v>143</v>
      </c>
      <c r="G155" s="164" t="s">
        <v>4</v>
      </c>
      <c r="H155" s="164" t="s">
        <v>5</v>
      </c>
      <c r="I155" s="164" t="s">
        <v>6</v>
      </c>
      <c r="J155" s="164" t="s">
        <v>7</v>
      </c>
      <c r="K155" s="164" t="s">
        <v>8</v>
      </c>
      <c r="L155" s="167" t="s">
        <v>9</v>
      </c>
      <c r="M155" s="168" t="s">
        <v>86</v>
      </c>
      <c r="N155" s="168" t="s">
        <v>86</v>
      </c>
      <c r="O155" s="166" t="s">
        <v>137</v>
      </c>
      <c r="P155" s="164" t="s">
        <v>10</v>
      </c>
      <c r="Q155" s="140" t="s">
        <v>142</v>
      </c>
      <c r="R155" s="125" t="s">
        <v>141</v>
      </c>
      <c r="S155" s="125" t="s">
        <v>138</v>
      </c>
      <c r="T155" s="164" t="s">
        <v>138</v>
      </c>
      <c r="U155" s="164" t="s">
        <v>139</v>
      </c>
    </row>
    <row r="156" spans="1:21" s="134" customFormat="1" ht="54" customHeight="1" x14ac:dyDescent="0.25">
      <c r="A156" s="141"/>
      <c r="B156" s="241" t="s">
        <v>146</v>
      </c>
      <c r="C156" s="231"/>
      <c r="D156" s="142"/>
      <c r="E156" s="142"/>
      <c r="F156" s="114"/>
      <c r="G156" s="142"/>
      <c r="H156" s="142"/>
      <c r="I156" s="142"/>
      <c r="J156" s="142"/>
      <c r="K156" s="114"/>
      <c r="L156" s="114"/>
      <c r="M156" s="142"/>
      <c r="N156" s="114"/>
      <c r="O156" s="142"/>
      <c r="P156" s="142"/>
      <c r="Q156" s="232"/>
      <c r="R156" s="232"/>
      <c r="S156" s="142"/>
      <c r="T156" s="114"/>
      <c r="U156" s="114"/>
    </row>
    <row r="157" spans="1:21" s="134" customFormat="1" ht="27.75" customHeight="1" x14ac:dyDescent="0.25">
      <c r="A157" s="186">
        <f>A147+1</f>
        <v>113</v>
      </c>
      <c r="B157" s="228"/>
      <c r="C157" s="229"/>
      <c r="D157" s="115"/>
      <c r="E157" s="116"/>
      <c r="F157" s="163" t="str">
        <f t="shared" ref="F157:F170" si="48">IF(AND(E157&lt;&gt;"",U157&lt;&gt;"",K157&lt;&gt;0),U157/K157,"")</f>
        <v/>
      </c>
      <c r="G157" s="117"/>
      <c r="H157" s="117"/>
      <c r="I157" s="117"/>
      <c r="J157" s="117"/>
      <c r="K157" s="118" t="str">
        <f t="shared" ref="K157:K170" si="49">IF(AND(G157&lt;&gt;0, I157&lt;&gt;0, J157&lt;&gt;0), G157*I157*J157, "")</f>
        <v/>
      </c>
      <c r="L157" s="119" t="str">
        <f>IF(K157="", "", K157/Veriler!$T$1)</f>
        <v/>
      </c>
      <c r="M157" s="119" t="str">
        <f>IF(E157&lt;&gt;"", "İthal Girdi", IF(Veriler!P157="", "", IF(Veriler!O157="H", "%0,5 üzerindedir", IF(Veriler!P157&gt;0.1, "%10 sınırı aşılmıştır.", "Uygun"))))</f>
        <v>%0,5 üzerindedir</v>
      </c>
      <c r="N157" s="119" t="str">
        <f t="shared" ref="N157:N170" si="50">IF(L157=""," ",M157)</f>
        <v xml:space="preserve"> </v>
      </c>
      <c r="O157" s="120"/>
      <c r="P157" s="121"/>
      <c r="Q157" s="122" t="str">
        <f t="shared" ref="Q157:Q170" si="51">IFERROR(IF(AND(S157&lt;&gt;"",K157&lt;&gt;"",K157&lt;&gt;0,S157&lt;&gt;0),S157/K157,"")," ")</f>
        <v/>
      </c>
      <c r="R157" s="118">
        <f>IFERROR(IF(L157&lt;=0.005,IF(E157="",K157,0),IF(E157&lt;&gt;"",0,IF(O157="",0,IF(O157="H",0,IF(P157&lt;Veriler!$F$2,K157*Veriler!$F$2,K157*P157)))))," ")</f>
        <v>0</v>
      </c>
      <c r="S157" s="118">
        <f>IF(Veriler!P157&lt;=0.1, R157, IF(AND(Veriler!P157&gt;0.1, E157="", O157="E"), IF(P157&gt;Veriler!$F$2, P157*R157, IF(P157&lt;Veriler!$F$2, Veriler!$F$2*R157, P157*R157)), 0))</f>
        <v>0</v>
      </c>
      <c r="T157" s="118" t="str">
        <f t="shared" ref="T157:T170" si="52">IF(S157=0," ",S157)</f>
        <v xml:space="preserve"> </v>
      </c>
      <c r="U157" s="123" t="str">
        <f>IFERROR(IF(N157="%10 sınırı aşılmıştır.",K157-S157,IFERROR(IF(E157="",IF(R157=1,0,IF(K157-R157=0,"",K157-R157)),IF(Veriler!I157="",K157,IF(K157*Veriler!I157=0,"",K157*Veriler!I157))),K157)),0)</f>
        <v/>
      </c>
    </row>
    <row r="158" spans="1:21" s="134" customFormat="1" ht="27.75" customHeight="1" x14ac:dyDescent="0.25">
      <c r="A158" s="186">
        <f>A157+1</f>
        <v>114</v>
      </c>
      <c r="B158" s="228"/>
      <c r="C158" s="229"/>
      <c r="D158" s="115"/>
      <c r="E158" s="116"/>
      <c r="F158" s="163" t="str">
        <f t="shared" si="48"/>
        <v/>
      </c>
      <c r="G158" s="117"/>
      <c r="H158" s="117"/>
      <c r="I158" s="117"/>
      <c r="J158" s="117"/>
      <c r="K158" s="118" t="str">
        <f t="shared" si="49"/>
        <v/>
      </c>
      <c r="L158" s="119" t="str">
        <f>IF(K158="", "", K158/Veriler!$T$1)</f>
        <v/>
      </c>
      <c r="M158" s="119" t="str">
        <f>IF(E158&lt;&gt;"", "İthal Girdi", IF(Veriler!P158="", "", IF(Veriler!O158="H", "%0,5 üzerindedir", IF(Veriler!P158&gt;0.1, "%10 sınırı aşılmıştır.", "Uygun"))))</f>
        <v>%0,5 üzerindedir</v>
      </c>
      <c r="N158" s="119" t="str">
        <f t="shared" si="50"/>
        <v xml:space="preserve"> </v>
      </c>
      <c r="O158" s="120"/>
      <c r="P158" s="121"/>
      <c r="Q158" s="122" t="str">
        <f t="shared" si="51"/>
        <v/>
      </c>
      <c r="R158" s="118">
        <f>IFERROR(IF(L158&lt;=0.005,IF(E158="",K158,0),IF(E158&lt;&gt;"",0,IF(O158="",0,IF(O158="H",0,IF(P158&lt;Veriler!$F$2,K158*Veriler!$F$2,K158*P158)))))," ")</f>
        <v>0</v>
      </c>
      <c r="S158" s="118">
        <f>IF(Veriler!P158&lt;=0.1, R158, IF(AND(Veriler!P158&gt;0.1, E158="", O158="E"), IF(P158&gt;Veriler!$F$2, P158*R158, IF(P158&lt;Veriler!$F$2, Veriler!$F$2*R158, P158*R158)), 0))</f>
        <v>0</v>
      </c>
      <c r="T158" s="118" t="str">
        <f t="shared" si="52"/>
        <v xml:space="preserve"> </v>
      </c>
      <c r="U158" s="123" t="str">
        <f>IFERROR(IF(N158="%10 sınırı aşılmıştır.",K158-S158,IFERROR(IF(E158="",IF(R158=1,0,IF(K158-R158=0,"",K158-R158)),IF(Veriler!I158="",K158,IF(K158*Veriler!I158=0,"",K158*Veriler!I158))),K158)),0)</f>
        <v/>
      </c>
    </row>
    <row r="159" spans="1:21" s="134" customFormat="1" ht="27.75" customHeight="1" x14ac:dyDescent="0.25">
      <c r="A159" s="186">
        <f t="shared" ref="A159:A170" si="53">A158+1</f>
        <v>115</v>
      </c>
      <c r="B159" s="228"/>
      <c r="C159" s="229"/>
      <c r="D159" s="115"/>
      <c r="E159" s="116"/>
      <c r="F159" s="163" t="str">
        <f t="shared" si="48"/>
        <v/>
      </c>
      <c r="G159" s="117"/>
      <c r="H159" s="117"/>
      <c r="I159" s="117"/>
      <c r="J159" s="117"/>
      <c r="K159" s="118" t="str">
        <f t="shared" si="49"/>
        <v/>
      </c>
      <c r="L159" s="119" t="str">
        <f>IF(K159="", "", K159/Veriler!$T$1)</f>
        <v/>
      </c>
      <c r="M159" s="119" t="str">
        <f>IF(E159&lt;&gt;"", "İthal Girdi", IF(Veriler!P159="", "", IF(Veriler!O159="H", "%0,5 üzerindedir", IF(Veriler!P159&gt;0.1, "%10 sınırı aşılmıştır.", "Uygun"))))</f>
        <v>%0,5 üzerindedir</v>
      </c>
      <c r="N159" s="119" t="str">
        <f t="shared" si="50"/>
        <v xml:space="preserve"> </v>
      </c>
      <c r="O159" s="120"/>
      <c r="P159" s="121"/>
      <c r="Q159" s="122" t="str">
        <f t="shared" si="51"/>
        <v/>
      </c>
      <c r="R159" s="118">
        <f>IFERROR(IF(L159&lt;=0.005,IF(E159="",K159,0),IF(E159&lt;&gt;"",0,IF(O159="",0,IF(O159="H",0,IF(P159&lt;Veriler!$F$2,K159*Veriler!$F$2,K159*P159)))))," ")</f>
        <v>0</v>
      </c>
      <c r="S159" s="118">
        <f>IF(Veriler!P159&lt;=0.1, R159, IF(AND(Veriler!P159&gt;0.1, E159="", O159="E"), IF(P159&gt;Veriler!$F$2, P159*R159, IF(P159&lt;Veriler!$F$2, Veriler!$F$2*R159, P159*R159)), 0))</f>
        <v>0</v>
      </c>
      <c r="T159" s="118" t="str">
        <f t="shared" si="52"/>
        <v xml:space="preserve"> </v>
      </c>
      <c r="U159" s="123" t="str">
        <f>IFERROR(IF(N159="%10 sınırı aşılmıştır.",K159-S159,IFERROR(IF(E159="",IF(R159=1,0,IF(K159-R159=0,"",K159-R159)),IF(Veriler!I159="",K159,IF(K159*Veriler!I159=0,"",K159*Veriler!I159))),K159)),0)</f>
        <v/>
      </c>
    </row>
    <row r="160" spans="1:21" s="134" customFormat="1" ht="27.75" customHeight="1" x14ac:dyDescent="0.25">
      <c r="A160" s="186">
        <f t="shared" si="53"/>
        <v>116</v>
      </c>
      <c r="B160" s="228"/>
      <c r="C160" s="229"/>
      <c r="D160" s="115"/>
      <c r="E160" s="144"/>
      <c r="F160" s="163" t="str">
        <f t="shared" si="48"/>
        <v/>
      </c>
      <c r="G160" s="117"/>
      <c r="H160" s="117"/>
      <c r="I160" s="117"/>
      <c r="J160" s="117"/>
      <c r="K160" s="118" t="str">
        <f t="shared" si="49"/>
        <v/>
      </c>
      <c r="L160" s="119" t="str">
        <f>IF(K160="", "", K160/Veriler!$T$1)</f>
        <v/>
      </c>
      <c r="M160" s="119" t="str">
        <f>IF(E160&lt;&gt;"", "İthal Girdi", IF(Veriler!P160="", "", IF(Veriler!O160="H", "%0,5 üzerindedir", IF(Veriler!P160&gt;0.1, "%10 sınırı aşılmıştır.", "Uygun"))))</f>
        <v>%0,5 üzerindedir</v>
      </c>
      <c r="N160" s="119" t="str">
        <f t="shared" si="50"/>
        <v xml:space="preserve"> </v>
      </c>
      <c r="O160" s="120"/>
      <c r="P160" s="121"/>
      <c r="Q160" s="122" t="str">
        <f t="shared" si="51"/>
        <v/>
      </c>
      <c r="R160" s="118">
        <f>IFERROR(IF(L160&lt;=0.005,IF(E160="",K160,0),IF(E160&lt;&gt;"",0,IF(O160="",0,IF(O160="H",0,IF(P160&lt;Veriler!$F$2,K160*Veriler!$F$2,K160*P160)))))," ")</f>
        <v>0</v>
      </c>
      <c r="S160" s="118">
        <f>IF(Veriler!P160&lt;=0.1, R160, IF(AND(Veriler!P160&gt;0.1, E160="", O160="E"), IF(P160&gt;Veriler!$F$2, P160*R160, IF(P160&lt;Veriler!$F$2, Veriler!$F$2*R160, P160*R160)), 0))</f>
        <v>0</v>
      </c>
      <c r="T160" s="118" t="str">
        <f t="shared" si="52"/>
        <v xml:space="preserve"> </v>
      </c>
      <c r="U160" s="123" t="str">
        <f>IFERROR(IF(N160="%10 sınırı aşılmıştır.",K160-S160,IFERROR(IF(E160="",IF(R160=1,0,IF(K160-R160=0,"",K160-R160)),IF(Veriler!I160="",K160,IF(K160*Veriler!I160=0,"",K160*Veriler!I160))),K160)),0)</f>
        <v/>
      </c>
    </row>
    <row r="161" spans="1:21" s="134" customFormat="1" ht="27.75" customHeight="1" x14ac:dyDescent="0.25">
      <c r="A161" s="186">
        <f t="shared" si="53"/>
        <v>117</v>
      </c>
      <c r="B161" s="228"/>
      <c r="C161" s="229"/>
      <c r="D161" s="115"/>
      <c r="E161" s="144"/>
      <c r="F161" s="163" t="str">
        <f t="shared" si="48"/>
        <v/>
      </c>
      <c r="G161" s="117"/>
      <c r="H161" s="117"/>
      <c r="I161" s="117"/>
      <c r="J161" s="117"/>
      <c r="K161" s="118" t="str">
        <f t="shared" si="49"/>
        <v/>
      </c>
      <c r="L161" s="119" t="str">
        <f>IF(K161="", "", K161/Veriler!$T$1)</f>
        <v/>
      </c>
      <c r="M161" s="119" t="str">
        <f>IF(E161&lt;&gt;"", "İthal Girdi", IF(Veriler!P161="", "", IF(Veriler!O161="H", "%0,5 üzerindedir", IF(Veriler!P161&gt;0.1, "%10 sınırı aşılmıştır.", "Uygun"))))</f>
        <v>%0,5 üzerindedir</v>
      </c>
      <c r="N161" s="119" t="str">
        <f t="shared" si="50"/>
        <v xml:space="preserve"> </v>
      </c>
      <c r="O161" s="120"/>
      <c r="P161" s="121"/>
      <c r="Q161" s="122" t="str">
        <f t="shared" si="51"/>
        <v/>
      </c>
      <c r="R161" s="118">
        <f>IFERROR(IF(L161&lt;=0.005,IF(E161="",K161,0),IF(E161&lt;&gt;"",0,IF(O161="",0,IF(O161="H",0,IF(P161&lt;Veriler!$F$2,K161*Veriler!$F$2,K161*P161)))))," ")</f>
        <v>0</v>
      </c>
      <c r="S161" s="118">
        <f>IF(Veriler!P161&lt;=0.1, R161, IF(AND(Veriler!P161&gt;0.1, E161="", O161="E"), IF(P161&gt;Veriler!$F$2, P161*R161, IF(P161&lt;Veriler!$F$2, Veriler!$F$2*R161, P161*R161)), 0))</f>
        <v>0</v>
      </c>
      <c r="T161" s="118" t="str">
        <f t="shared" si="52"/>
        <v xml:space="preserve"> </v>
      </c>
      <c r="U161" s="123" t="str">
        <f>IFERROR(IF(N161="%10 sınırı aşılmıştır.",K161-S161,IFERROR(IF(E161="",IF(R161=1,0,IF(K161-R161=0,"",K161-R161)),IF(Veriler!I161="",K161,IF(K161*Veriler!I161=0,"",K161*Veriler!I161))),K161)),0)</f>
        <v/>
      </c>
    </row>
    <row r="162" spans="1:21" s="134" customFormat="1" ht="27.75" customHeight="1" x14ac:dyDescent="0.25">
      <c r="A162" s="186">
        <f t="shared" si="53"/>
        <v>118</v>
      </c>
      <c r="B162" s="228"/>
      <c r="C162" s="229"/>
      <c r="D162" s="115"/>
      <c r="E162" s="116"/>
      <c r="F162" s="163" t="str">
        <f t="shared" si="48"/>
        <v/>
      </c>
      <c r="G162" s="117"/>
      <c r="H162" s="117"/>
      <c r="I162" s="117"/>
      <c r="J162" s="117"/>
      <c r="K162" s="118" t="str">
        <f t="shared" si="49"/>
        <v/>
      </c>
      <c r="L162" s="119" t="str">
        <f>IF(K162="", "", K162/Veriler!$T$1)</f>
        <v/>
      </c>
      <c r="M162" s="119" t="str">
        <f>IF(E162&lt;&gt;"", "İthal Girdi", IF(Veriler!P162="", "", IF(Veriler!O162="H", "%0,5 üzerindedir", IF(Veriler!P162&gt;0.1, "%10 sınırı aşılmıştır.", "Uygun"))))</f>
        <v>%0,5 üzerindedir</v>
      </c>
      <c r="N162" s="119" t="str">
        <f t="shared" si="50"/>
        <v xml:space="preserve"> </v>
      </c>
      <c r="O162" s="120"/>
      <c r="P162" s="121"/>
      <c r="Q162" s="122" t="str">
        <f t="shared" si="51"/>
        <v/>
      </c>
      <c r="R162" s="118">
        <f>IFERROR(IF(L162&lt;=0.005,IF(E162="",K162,0),IF(E162&lt;&gt;"",0,IF(O162="",0,IF(O162="H",0,IF(P162&lt;Veriler!$F$2,K162*Veriler!$F$2,K162*P162)))))," ")</f>
        <v>0</v>
      </c>
      <c r="S162" s="118">
        <f>IF(Veriler!P162&lt;=0.1, R162, IF(AND(Veriler!P162&gt;0.1, E162="", O162="E"), IF(P162&gt;Veriler!$F$2, P162*R162, IF(P162&lt;Veriler!$F$2, Veriler!$F$2*R162, P162*R162)), 0))</f>
        <v>0</v>
      </c>
      <c r="T162" s="118" t="str">
        <f t="shared" si="52"/>
        <v xml:space="preserve"> </v>
      </c>
      <c r="U162" s="123" t="str">
        <f>IFERROR(IF(N162="%10 sınırı aşılmıştır.",K162-S162,IFERROR(IF(E162="",IF(R162=1,0,IF(K162-R162=0,"",K162-R162)),IF(Veriler!I162="",K162,IF(K162*Veriler!I162=0,"",K162*Veriler!I162))),K162)),0)</f>
        <v/>
      </c>
    </row>
    <row r="163" spans="1:21" s="134" customFormat="1" ht="27.75" customHeight="1" x14ac:dyDescent="0.25">
      <c r="A163" s="186">
        <f t="shared" si="53"/>
        <v>119</v>
      </c>
      <c r="B163" s="228"/>
      <c r="C163" s="229"/>
      <c r="D163" s="115"/>
      <c r="E163" s="116"/>
      <c r="F163" s="163" t="str">
        <f t="shared" si="48"/>
        <v/>
      </c>
      <c r="G163" s="117"/>
      <c r="H163" s="117"/>
      <c r="I163" s="117"/>
      <c r="J163" s="117"/>
      <c r="K163" s="118" t="str">
        <f t="shared" si="49"/>
        <v/>
      </c>
      <c r="L163" s="119" t="str">
        <f>IF(K163="", "", K163/Veriler!$T$1)</f>
        <v/>
      </c>
      <c r="M163" s="119" t="str">
        <f>IF(E163&lt;&gt;"", "İthal Girdi", IF(Veriler!P163="", "", IF(Veriler!O163="H", "%0,5 üzerindedir", IF(Veriler!P163&gt;0.1, "%10 sınırı aşılmıştır.", "Uygun"))))</f>
        <v>%0,5 üzerindedir</v>
      </c>
      <c r="N163" s="119" t="str">
        <f t="shared" si="50"/>
        <v xml:space="preserve"> </v>
      </c>
      <c r="O163" s="120"/>
      <c r="P163" s="121"/>
      <c r="Q163" s="122" t="str">
        <f t="shared" si="51"/>
        <v/>
      </c>
      <c r="R163" s="118">
        <f>IFERROR(IF(L163&lt;=0.005,IF(E163="",K163,0),IF(E163&lt;&gt;"",0,IF(O163="",0,IF(O163="H",0,IF(P163&lt;Veriler!$F$2,K163*Veriler!$F$2,K163*P163)))))," ")</f>
        <v>0</v>
      </c>
      <c r="S163" s="118">
        <f>IF(Veriler!P163&lt;=0.1, R163, IF(AND(Veriler!P163&gt;0.1, E163="", O163="E"), IF(P163&gt;Veriler!$F$2, P163*R163, IF(P163&lt;Veriler!$F$2, Veriler!$F$2*R163, P163*R163)), 0))</f>
        <v>0</v>
      </c>
      <c r="T163" s="118" t="str">
        <f t="shared" si="52"/>
        <v xml:space="preserve"> </v>
      </c>
      <c r="U163" s="123" t="str">
        <f>IFERROR(IF(N163="%10 sınırı aşılmıştır.",K163-S163,IFERROR(IF(E163="",IF(R163=1,0,IF(K163-R163=0,"",K163-R163)),IF(Veriler!I163="",K163,IF(K163*Veriler!I163=0,"",K163*Veriler!I163))),K163)),0)</f>
        <v/>
      </c>
    </row>
    <row r="164" spans="1:21" s="134" customFormat="1" ht="27.75" customHeight="1" x14ac:dyDescent="0.25">
      <c r="A164" s="186">
        <f t="shared" si="53"/>
        <v>120</v>
      </c>
      <c r="B164" s="228"/>
      <c r="C164" s="229"/>
      <c r="D164" s="115"/>
      <c r="E164" s="116"/>
      <c r="F164" s="163" t="str">
        <f t="shared" si="48"/>
        <v/>
      </c>
      <c r="G164" s="117"/>
      <c r="H164" s="117"/>
      <c r="I164" s="117"/>
      <c r="J164" s="117"/>
      <c r="K164" s="118" t="str">
        <f t="shared" si="49"/>
        <v/>
      </c>
      <c r="L164" s="119" t="str">
        <f>IF(K164="", "", K164/Veriler!$T$1)</f>
        <v/>
      </c>
      <c r="M164" s="119" t="str">
        <f>IF(E164&lt;&gt;"", "İthal Girdi", IF(Veriler!P164="", "", IF(Veriler!O164="H", "%0,5 üzerindedir", IF(Veriler!P164&gt;0.1, "%10 sınırı aşılmıştır.", "Uygun"))))</f>
        <v>%0,5 üzerindedir</v>
      </c>
      <c r="N164" s="119" t="str">
        <f t="shared" si="50"/>
        <v xml:space="preserve"> </v>
      </c>
      <c r="O164" s="120"/>
      <c r="P164" s="121"/>
      <c r="Q164" s="122" t="str">
        <f t="shared" si="51"/>
        <v/>
      </c>
      <c r="R164" s="118">
        <f>IFERROR(IF(L164&lt;=0.005,IF(E164="",K164,0),IF(E164&lt;&gt;"",0,IF(O164="",0,IF(O164="H",0,IF(P164&lt;Veriler!$F$2,K164*Veriler!$F$2,K164*P164)))))," ")</f>
        <v>0</v>
      </c>
      <c r="S164" s="118">
        <f>IF(Veriler!P164&lt;=0.1, R164, IF(AND(Veriler!P164&gt;0.1, E164="", O164="E"), IF(P164&gt;Veriler!$F$2, P164*R164, IF(P164&lt;Veriler!$F$2, Veriler!$F$2*R164, P164*R164)), 0))</f>
        <v>0</v>
      </c>
      <c r="T164" s="118" t="str">
        <f t="shared" si="52"/>
        <v xml:space="preserve"> </v>
      </c>
      <c r="U164" s="123" t="str">
        <f>IFERROR(IF(N164="%10 sınırı aşılmıştır.",K164-S164,IFERROR(IF(E164="",IF(R164=1,0,IF(K164-R164=0,"",K164-R164)),IF(Veriler!I164="",K164,IF(K164*Veriler!I164=0,"",K164*Veriler!I164))),K164)),0)</f>
        <v/>
      </c>
    </row>
    <row r="165" spans="1:21" s="134" customFormat="1" ht="27.75" customHeight="1" x14ac:dyDescent="0.25">
      <c r="A165" s="186">
        <f t="shared" si="53"/>
        <v>121</v>
      </c>
      <c r="B165" s="228"/>
      <c r="C165" s="229"/>
      <c r="D165" s="115"/>
      <c r="E165" s="144"/>
      <c r="F165" s="163" t="str">
        <f t="shared" si="48"/>
        <v/>
      </c>
      <c r="G165" s="117"/>
      <c r="H165" s="117"/>
      <c r="I165" s="117"/>
      <c r="J165" s="117"/>
      <c r="K165" s="118" t="str">
        <f t="shared" si="49"/>
        <v/>
      </c>
      <c r="L165" s="119" t="str">
        <f>IF(K165="", "", K165/Veriler!$T$1)</f>
        <v/>
      </c>
      <c r="M165" s="119" t="str">
        <f>IF(E165&lt;&gt;"", "İthal Girdi", IF(Veriler!P165="", "", IF(Veriler!O165="H", "%0,5 üzerindedir", IF(Veriler!P165&gt;0.1, "%10 sınırı aşılmıştır.", "Uygun"))))</f>
        <v>%0,5 üzerindedir</v>
      </c>
      <c r="N165" s="119" t="str">
        <f t="shared" si="50"/>
        <v xml:space="preserve"> </v>
      </c>
      <c r="O165" s="120"/>
      <c r="P165" s="121"/>
      <c r="Q165" s="122" t="str">
        <f t="shared" si="51"/>
        <v/>
      </c>
      <c r="R165" s="118">
        <f>IFERROR(IF(L165&lt;=0.005,IF(E165="",K165,0),IF(E165&lt;&gt;"",0,IF(O165="",0,IF(O165="H",0,IF(P165&lt;Veriler!$F$2,K165*Veriler!$F$2,K165*P165)))))," ")</f>
        <v>0</v>
      </c>
      <c r="S165" s="118">
        <f>IF(Veriler!P165&lt;=0.1, R165, IF(AND(Veriler!P165&gt;0.1, E165="", O165="E"), IF(P165&gt;Veriler!$F$2, P165*R165, IF(P165&lt;Veriler!$F$2, Veriler!$F$2*R165, P165*R165)), 0))</f>
        <v>0</v>
      </c>
      <c r="T165" s="118" t="str">
        <f t="shared" si="52"/>
        <v xml:space="preserve"> </v>
      </c>
      <c r="U165" s="123" t="str">
        <f>IFERROR(IF(N165="%10 sınırı aşılmıştır.",K165-S165,IFERROR(IF(E165="",IF(R165=1,0,IF(K165-R165=0,"",K165-R165)),IF(Veriler!I165="",K165,IF(K165*Veriler!I165=0,"",K165*Veriler!I165))),K165)),0)</f>
        <v/>
      </c>
    </row>
    <row r="166" spans="1:21" s="134" customFormat="1" ht="27.75" customHeight="1" x14ac:dyDescent="0.25">
      <c r="A166" s="186">
        <f t="shared" si="53"/>
        <v>122</v>
      </c>
      <c r="B166" s="228"/>
      <c r="C166" s="229"/>
      <c r="D166" s="115"/>
      <c r="E166" s="144"/>
      <c r="F166" s="163" t="str">
        <f t="shared" si="48"/>
        <v/>
      </c>
      <c r="G166" s="117"/>
      <c r="H166" s="117"/>
      <c r="I166" s="117"/>
      <c r="J166" s="117"/>
      <c r="K166" s="118" t="str">
        <f t="shared" si="49"/>
        <v/>
      </c>
      <c r="L166" s="119" t="str">
        <f>IF(K166="", "", K166/Veriler!$T$1)</f>
        <v/>
      </c>
      <c r="M166" s="119" t="str">
        <f>IF(E166&lt;&gt;"", "İthal Girdi", IF(Veriler!P166="", "", IF(Veriler!O166="H", "%0,5 üzerindedir", IF(Veriler!P166&gt;0.1, "%10 sınırı aşılmıştır.", "Uygun"))))</f>
        <v>%0,5 üzerindedir</v>
      </c>
      <c r="N166" s="119" t="str">
        <f t="shared" si="50"/>
        <v xml:space="preserve"> </v>
      </c>
      <c r="O166" s="120"/>
      <c r="P166" s="121"/>
      <c r="Q166" s="122" t="str">
        <f t="shared" si="51"/>
        <v/>
      </c>
      <c r="R166" s="118">
        <f>IFERROR(IF(L166&lt;=0.005,IF(E166="",K166,0),IF(E166&lt;&gt;"",0,IF(O166="",0,IF(O166="H",0,IF(P166&lt;Veriler!$F$2,K166*Veriler!$F$2,K166*P166)))))," ")</f>
        <v>0</v>
      </c>
      <c r="S166" s="118">
        <f>IF(Veriler!P166&lt;=0.1, R166, IF(AND(Veriler!P166&gt;0.1, E166="", O166="E"), IF(P166&gt;Veriler!$F$2, P166*R166, IF(P166&lt;Veriler!$F$2, Veriler!$F$2*R166, P166*R166)), 0))</f>
        <v>0</v>
      </c>
      <c r="T166" s="118" t="str">
        <f t="shared" si="52"/>
        <v xml:space="preserve"> </v>
      </c>
      <c r="U166" s="123" t="str">
        <f>IFERROR(IF(N166="%10 sınırı aşılmıştır.",K166-S166,IFERROR(IF(E166="",IF(R166=1,0,IF(K166-R166=0,"",K166-R166)),IF(Veriler!I166="",K166,IF(K166*Veriler!I166=0,"",K166*Veriler!I166))),K166)),0)</f>
        <v/>
      </c>
    </row>
    <row r="167" spans="1:21" s="134" customFormat="1" ht="27.75" customHeight="1" x14ac:dyDescent="0.25">
      <c r="A167" s="186">
        <f t="shared" si="53"/>
        <v>123</v>
      </c>
      <c r="B167" s="228"/>
      <c r="C167" s="229"/>
      <c r="D167" s="115"/>
      <c r="E167" s="116"/>
      <c r="F167" s="163" t="str">
        <f t="shared" si="48"/>
        <v/>
      </c>
      <c r="G167" s="117"/>
      <c r="H167" s="117"/>
      <c r="I167" s="117"/>
      <c r="J167" s="117"/>
      <c r="K167" s="118" t="str">
        <f t="shared" si="49"/>
        <v/>
      </c>
      <c r="L167" s="119" t="str">
        <f>IF(K167="", "", K167/Veriler!$T$1)</f>
        <v/>
      </c>
      <c r="M167" s="119" t="str">
        <f>IF(E167&lt;&gt;"", "İthal Girdi", IF(Veriler!P167="", "", IF(Veriler!O167="H", "%0,5 üzerindedir", IF(Veriler!P167&gt;0.1, "%10 sınırı aşılmıştır.", "Uygun"))))</f>
        <v>%0,5 üzerindedir</v>
      </c>
      <c r="N167" s="119" t="str">
        <f t="shared" si="50"/>
        <v xml:space="preserve"> </v>
      </c>
      <c r="O167" s="120"/>
      <c r="P167" s="121"/>
      <c r="Q167" s="122" t="str">
        <f t="shared" si="51"/>
        <v/>
      </c>
      <c r="R167" s="118">
        <f>IFERROR(IF(L167&lt;=0.005,IF(E167="",K167,0),IF(E167&lt;&gt;"",0,IF(O167="",0,IF(O167="H",0,IF(P167&lt;Veriler!$F$2,K167*Veriler!$F$2,K167*P167)))))," ")</f>
        <v>0</v>
      </c>
      <c r="S167" s="118">
        <f>IF(Veriler!P167&lt;=0.1, R167, IF(AND(Veriler!P167&gt;0.1, E167="", O167="E"), IF(P167&gt;Veriler!$F$2, P167*R167, IF(P167&lt;Veriler!$F$2, Veriler!$F$2*R167, P167*R167)), 0))</f>
        <v>0</v>
      </c>
      <c r="T167" s="118" t="str">
        <f t="shared" si="52"/>
        <v xml:space="preserve"> </v>
      </c>
      <c r="U167" s="123" t="str">
        <f>IFERROR(IF(N167="%10 sınırı aşılmıştır.",K167-S167,IFERROR(IF(E167="",IF(R167=1,0,IF(K167-R167=0,"",K167-R167)),IF(Veriler!I167="",K167,IF(K167*Veriler!I167=0,"",K167*Veriler!I167))),K167)),0)</f>
        <v/>
      </c>
    </row>
    <row r="168" spans="1:21" s="134" customFormat="1" ht="27.75" customHeight="1" x14ac:dyDescent="0.25">
      <c r="A168" s="186">
        <f t="shared" si="53"/>
        <v>124</v>
      </c>
      <c r="B168" s="228"/>
      <c r="C168" s="229"/>
      <c r="D168" s="115"/>
      <c r="E168" s="116"/>
      <c r="F168" s="163" t="str">
        <f t="shared" si="48"/>
        <v/>
      </c>
      <c r="G168" s="117"/>
      <c r="H168" s="117"/>
      <c r="I168" s="117"/>
      <c r="J168" s="117"/>
      <c r="K168" s="118" t="str">
        <f t="shared" si="49"/>
        <v/>
      </c>
      <c r="L168" s="119" t="str">
        <f>IF(K168="", "", K168/Veriler!$T$1)</f>
        <v/>
      </c>
      <c r="M168" s="119" t="str">
        <f>IF(E168&lt;&gt;"", "İthal Girdi", IF(Veriler!P168="", "", IF(Veriler!O168="H", "%0,5 üzerindedir", IF(Veriler!P168&gt;0.1, "%10 sınırı aşılmıştır.", "Uygun"))))</f>
        <v>%0,5 üzerindedir</v>
      </c>
      <c r="N168" s="119" t="str">
        <f t="shared" si="50"/>
        <v xml:space="preserve"> </v>
      </c>
      <c r="O168" s="120"/>
      <c r="P168" s="121"/>
      <c r="Q168" s="122" t="str">
        <f t="shared" si="51"/>
        <v/>
      </c>
      <c r="R168" s="118">
        <f>IFERROR(IF(L168&lt;=0.005,IF(E168="",K168,0),IF(E168&lt;&gt;"",0,IF(O168="",0,IF(O168="H",0,IF(P168&lt;Veriler!$F$2,K168*Veriler!$F$2,K168*P168)))))," ")</f>
        <v>0</v>
      </c>
      <c r="S168" s="118">
        <f>IF(Veriler!P168&lt;=0.1, R168, IF(AND(Veriler!P168&gt;0.1, E168="", O168="E"), IF(P168&gt;Veriler!$F$2, P168*R168, IF(P168&lt;Veriler!$F$2, Veriler!$F$2*R168, P168*R168)), 0))</f>
        <v>0</v>
      </c>
      <c r="T168" s="118" t="str">
        <f t="shared" si="52"/>
        <v xml:space="preserve"> </v>
      </c>
      <c r="U168" s="123" t="str">
        <f>IFERROR(IF(N168="%10 sınırı aşılmıştır.",K168-S168,IFERROR(IF(E168="",IF(R168=1,0,IF(K168-R168=0,"",K168-R168)),IF(Veriler!I168="",K168,IF(K168*Veriler!I168=0,"",K168*Veriler!I168))),K168)),0)</f>
        <v/>
      </c>
    </row>
    <row r="169" spans="1:21" s="134" customFormat="1" ht="27.75" customHeight="1" x14ac:dyDescent="0.25">
      <c r="A169" s="186">
        <f t="shared" si="53"/>
        <v>125</v>
      </c>
      <c r="B169" s="228"/>
      <c r="C169" s="229"/>
      <c r="D169" s="115"/>
      <c r="E169" s="116"/>
      <c r="F169" s="163" t="str">
        <f t="shared" si="48"/>
        <v/>
      </c>
      <c r="G169" s="117"/>
      <c r="H169" s="117"/>
      <c r="I169" s="117"/>
      <c r="J169" s="117"/>
      <c r="K169" s="118" t="str">
        <f t="shared" si="49"/>
        <v/>
      </c>
      <c r="L169" s="119" t="str">
        <f>IF(K169="", "", K169/Veriler!$T$1)</f>
        <v/>
      </c>
      <c r="M169" s="119" t="str">
        <f>IF(E169&lt;&gt;"", "İthal Girdi", IF(Veriler!P169="", "", IF(Veriler!O169="H", "%0,5 üzerindedir", IF(Veriler!P169&gt;0.1, "%10 sınırı aşılmıştır.", "Uygun"))))</f>
        <v>%0,5 üzerindedir</v>
      </c>
      <c r="N169" s="119" t="str">
        <f t="shared" si="50"/>
        <v xml:space="preserve"> </v>
      </c>
      <c r="O169" s="120"/>
      <c r="P169" s="121"/>
      <c r="Q169" s="122" t="str">
        <f t="shared" si="51"/>
        <v/>
      </c>
      <c r="R169" s="118">
        <f>IFERROR(IF(L169&lt;=0.005,IF(E169="",K169,0),IF(E169&lt;&gt;"",0,IF(O169="",0,IF(O169="H",0,IF(P169&lt;Veriler!$F$2,K169*Veriler!$F$2,K169*P169)))))," ")</f>
        <v>0</v>
      </c>
      <c r="S169" s="118">
        <f>IF(Veriler!P169&lt;=0.1, R169, IF(AND(Veriler!P169&gt;0.1, E169="", O169="E"), IF(P169&gt;Veriler!$F$2, P169*R169, IF(P169&lt;Veriler!$F$2, Veriler!$F$2*R169, P169*R169)), 0))</f>
        <v>0</v>
      </c>
      <c r="T169" s="118" t="str">
        <f t="shared" si="52"/>
        <v xml:space="preserve"> </v>
      </c>
      <c r="U169" s="123" t="str">
        <f>IFERROR(IF(N169="%10 sınırı aşılmıştır.",K169-S169,IFERROR(IF(E169="",IF(R169=1,0,IF(K169-R169=0,"",K169-R169)),IF(Veriler!I169="",K169,IF(K169*Veriler!I169=0,"",K169*Veriler!I169))),K169)),0)</f>
        <v/>
      </c>
    </row>
    <row r="170" spans="1:21" s="134" customFormat="1" ht="27.75" customHeight="1" x14ac:dyDescent="0.25">
      <c r="A170" s="186">
        <f t="shared" si="53"/>
        <v>126</v>
      </c>
      <c r="B170" s="228"/>
      <c r="C170" s="229"/>
      <c r="D170" s="115"/>
      <c r="E170" s="116"/>
      <c r="F170" s="163" t="str">
        <f t="shared" si="48"/>
        <v/>
      </c>
      <c r="G170" s="117"/>
      <c r="H170" s="117"/>
      <c r="I170" s="117"/>
      <c r="J170" s="117"/>
      <c r="K170" s="118" t="str">
        <f t="shared" si="49"/>
        <v/>
      </c>
      <c r="L170" s="119" t="str">
        <f>IF(K170="", "", K170/Veriler!$T$1)</f>
        <v/>
      </c>
      <c r="M170" s="119" t="str">
        <f>IF(E170&lt;&gt;"", "İthal Girdi", IF(Veriler!P170="", "", IF(Veriler!O170="H", "%0,5 üzerindedir", IF(Veriler!P170&gt;0.1, "%10 sınırı aşılmıştır.", "Uygun"))))</f>
        <v>%0,5 üzerindedir</v>
      </c>
      <c r="N170" s="119" t="str">
        <f t="shared" si="50"/>
        <v xml:space="preserve"> </v>
      </c>
      <c r="O170" s="120"/>
      <c r="P170" s="121"/>
      <c r="Q170" s="122" t="str">
        <f t="shared" si="51"/>
        <v/>
      </c>
      <c r="R170" s="118">
        <f>IFERROR(IF(L170&lt;=0.005,IF(E170="",K170,0),IF(E170&lt;&gt;"",0,IF(O170="",0,IF(O170="H",0,IF(P170&lt;Veriler!$F$2,K170*Veriler!$F$2,K170*P170)))))," ")</f>
        <v>0</v>
      </c>
      <c r="S170" s="118">
        <f>IF(Veriler!P170&lt;=0.1, R170, IF(AND(Veriler!P170&gt;0.1, E170="", O170="E"), IF(P170&gt;Veriler!$F$2, P170*R170, IF(P170&lt;Veriler!$F$2, Veriler!$F$2*R170, P170*R170)), 0))</f>
        <v>0</v>
      </c>
      <c r="T170" s="118" t="str">
        <f t="shared" si="52"/>
        <v xml:space="preserve"> </v>
      </c>
      <c r="U170" s="123" t="str">
        <f>IFERROR(IF(N170="%10 sınırı aşılmıştır.",K170-S170,IFERROR(IF(E170="",IF(R170=1,0,IF(K170-R170=0,"",K170-R170)),IF(Veriler!I170="",K170,IF(K170*Veriler!I170=0,"",K170*Veriler!I170))),K170)),0)</f>
        <v/>
      </c>
    </row>
    <row r="171" spans="1:21" s="134" customFormat="1" ht="27" hidden="1" customHeight="1" x14ac:dyDescent="0.25">
      <c r="A171" s="187"/>
      <c r="B171" s="231" t="s">
        <v>13</v>
      </c>
      <c r="C171" s="231"/>
      <c r="D171" s="142"/>
      <c r="E171" s="142"/>
      <c r="F171" s="114"/>
      <c r="G171" s="142"/>
      <c r="H171" s="142"/>
      <c r="I171" s="142"/>
      <c r="J171" s="142"/>
      <c r="K171" s="114"/>
      <c r="L171" s="114"/>
      <c r="M171" s="114"/>
      <c r="N171" s="114"/>
      <c r="O171" s="142"/>
      <c r="P171" s="142"/>
      <c r="Q171" s="232"/>
      <c r="R171" s="232"/>
      <c r="S171" s="114"/>
      <c r="T171" s="114"/>
      <c r="U171" s="114"/>
    </row>
    <row r="172" spans="1:21" s="134" customFormat="1" ht="27.75" customHeight="1" x14ac:dyDescent="0.25">
      <c r="A172" s="186">
        <f>A170+1</f>
        <v>127</v>
      </c>
      <c r="B172" s="228"/>
      <c r="C172" s="229"/>
      <c r="D172" s="115"/>
      <c r="E172" s="116"/>
      <c r="F172" s="163" t="str">
        <f t="shared" ref="F172:F185" si="54">IF(AND(E172&lt;&gt;"",U172&lt;&gt;"",K172&lt;&gt;0),U172/K172,"")</f>
        <v/>
      </c>
      <c r="G172" s="117"/>
      <c r="H172" s="117"/>
      <c r="I172" s="117"/>
      <c r="J172" s="117"/>
      <c r="K172" s="118" t="str">
        <f t="shared" ref="K172:K185" si="55">IF(AND(G172&lt;&gt;0, I172&lt;&gt;0, J172&lt;&gt;0), G172*I172*J172, "")</f>
        <v/>
      </c>
      <c r="L172" s="119" t="str">
        <f>IF(K172="", "", K172/Veriler!$T$1)</f>
        <v/>
      </c>
      <c r="M172" s="119" t="str">
        <f>IF(E172&lt;&gt;"", "İthal Girdi", IF(Veriler!P172="", "", IF(Veriler!O172="H", "%0,5 üzerindedir", IF(Veriler!P172&gt;0.1, "%10 sınırı aşılmıştır.", "Uygun"))))</f>
        <v>%0,5 üzerindedir</v>
      </c>
      <c r="N172" s="119" t="str">
        <f t="shared" ref="N172:N185" si="56">IF(L172=""," ",M172)</f>
        <v xml:space="preserve"> </v>
      </c>
      <c r="O172" s="120"/>
      <c r="P172" s="121"/>
      <c r="Q172" s="122" t="str">
        <f t="shared" ref="Q172:Q185" si="57">IFERROR(IF(AND(S172&lt;&gt;"",K172&lt;&gt;"",K172&lt;&gt;0,S172&lt;&gt;0),S172/K172,"")," ")</f>
        <v/>
      </c>
      <c r="R172" s="118">
        <f>IFERROR(IF(L172&lt;=0.005,IF(E172="",K172,0),IF(E172&lt;&gt;"",0,IF(O172="",0,IF(O172="H",0,IF(P172&lt;Veriler!$F$2,K172*Veriler!$F$2,K172*P172)))))," ")</f>
        <v>0</v>
      </c>
      <c r="S172" s="118">
        <f>IF(Veriler!P172&lt;=0.1, R172, IF(AND(Veriler!P172&gt;0.1, E172="", O172="E"), IF(P172&gt;Veriler!$F$2, P172*R172, IF(P172&lt;Veriler!$F$2, Veriler!$F$2*R172, P172*R172)), 0))</f>
        <v>0</v>
      </c>
      <c r="T172" s="118" t="str">
        <f t="shared" ref="T172:T185" si="58">IF(S172=0," ",S172)</f>
        <v xml:space="preserve"> </v>
      </c>
      <c r="U172" s="123" t="str">
        <f>IFERROR(IF(N172="%10 sınırı aşılmıştır.",K172-S172,IFERROR(IF(E172="",IF(R172=1,0,IF(K172-R172=0,"",K172-R172)),IF(Veriler!I172="",K172,IF(K172*Veriler!I172=0,"",K172*Veriler!I172))),K172)),0)</f>
        <v/>
      </c>
    </row>
    <row r="173" spans="1:21" s="134" customFormat="1" ht="27.75" customHeight="1" x14ac:dyDescent="0.25">
      <c r="A173" s="186">
        <f>A172+1</f>
        <v>128</v>
      </c>
      <c r="B173" s="228"/>
      <c r="C173" s="229"/>
      <c r="D173" s="115"/>
      <c r="E173" s="116"/>
      <c r="F173" s="163" t="str">
        <f t="shared" si="54"/>
        <v/>
      </c>
      <c r="G173" s="117"/>
      <c r="H173" s="117"/>
      <c r="I173" s="117"/>
      <c r="J173" s="117"/>
      <c r="K173" s="118" t="str">
        <f t="shared" si="55"/>
        <v/>
      </c>
      <c r="L173" s="119" t="str">
        <f>IF(K173="", "", K173/Veriler!$T$1)</f>
        <v/>
      </c>
      <c r="M173" s="119" t="str">
        <f>IF(E173&lt;&gt;"", "İthal Girdi", IF(Veriler!P173="", "", IF(Veriler!O173="H", "%0,5 üzerindedir", IF(Veriler!P173&gt;0.1, "%10 sınırı aşılmıştır.", "Uygun"))))</f>
        <v>%0,5 üzerindedir</v>
      </c>
      <c r="N173" s="119" t="str">
        <f t="shared" si="56"/>
        <v xml:space="preserve"> </v>
      </c>
      <c r="O173" s="120"/>
      <c r="P173" s="121"/>
      <c r="Q173" s="122" t="str">
        <f t="shared" si="57"/>
        <v/>
      </c>
      <c r="R173" s="118">
        <f>IFERROR(IF(L173&lt;=0.005,IF(E173="",K173,0),IF(E173&lt;&gt;"",0,IF(O173="",0,IF(O173="H",0,IF(P173&lt;Veriler!$F$2,K173*Veriler!$F$2,K173*P173)))))," ")</f>
        <v>0</v>
      </c>
      <c r="S173" s="118">
        <f>IF(Veriler!P173&lt;=0.1, R173, IF(AND(Veriler!P173&gt;0.1, E173="", O173="E"), IF(P173&gt;Veriler!$F$2, P173*R173, IF(P173&lt;Veriler!$F$2, Veriler!$F$2*R173, P173*R173)), 0))</f>
        <v>0</v>
      </c>
      <c r="T173" s="118" t="str">
        <f t="shared" si="58"/>
        <v xml:space="preserve"> </v>
      </c>
      <c r="U173" s="123" t="str">
        <f>IFERROR(IF(N173="%10 sınırı aşılmıştır.",K173-S173,IFERROR(IF(E173="",IF(R173=1,0,IF(K173-R173=0,"",K173-R173)),IF(Veriler!I173="",K173,IF(K173*Veriler!I173=0,"",K173*Veriler!I173))),K173)),0)</f>
        <v/>
      </c>
    </row>
    <row r="174" spans="1:21" s="134" customFormat="1" ht="27.75" customHeight="1" x14ac:dyDescent="0.25">
      <c r="A174" s="186">
        <f t="shared" ref="A174:A185" si="59">A173+1</f>
        <v>129</v>
      </c>
      <c r="B174" s="228"/>
      <c r="C174" s="229"/>
      <c r="D174" s="115"/>
      <c r="E174" s="116"/>
      <c r="F174" s="163" t="str">
        <f t="shared" si="54"/>
        <v/>
      </c>
      <c r="G174" s="117"/>
      <c r="H174" s="117"/>
      <c r="I174" s="117"/>
      <c r="J174" s="117"/>
      <c r="K174" s="118" t="str">
        <f t="shared" si="55"/>
        <v/>
      </c>
      <c r="L174" s="119" t="str">
        <f>IF(K174="", "", K174/Veriler!$T$1)</f>
        <v/>
      </c>
      <c r="M174" s="119" t="str">
        <f>IF(E174&lt;&gt;"", "İthal Girdi", IF(Veriler!P174="", "", IF(Veriler!O174="H", "%0,5 üzerindedir", IF(Veriler!P174&gt;0.1, "%10 sınırı aşılmıştır.", "Uygun"))))</f>
        <v>%0,5 üzerindedir</v>
      </c>
      <c r="N174" s="119" t="str">
        <f t="shared" si="56"/>
        <v xml:space="preserve"> </v>
      </c>
      <c r="O174" s="120"/>
      <c r="P174" s="121"/>
      <c r="Q174" s="122" t="str">
        <f t="shared" si="57"/>
        <v/>
      </c>
      <c r="R174" s="118">
        <f>IFERROR(IF(L174&lt;=0.005,IF(E174="",K174,0),IF(E174&lt;&gt;"",0,IF(O174="",0,IF(O174="H",0,IF(P174&lt;Veriler!$F$2,K174*Veriler!$F$2,K174*P174)))))," ")</f>
        <v>0</v>
      </c>
      <c r="S174" s="118">
        <f>IF(Veriler!P174&lt;=0.1, R174, IF(AND(Veriler!P174&gt;0.1, E174="", O174="E"), IF(P174&gt;Veriler!$F$2, P174*R174, IF(P174&lt;Veriler!$F$2, Veriler!$F$2*R174, P174*R174)), 0))</f>
        <v>0</v>
      </c>
      <c r="T174" s="118" t="str">
        <f t="shared" si="58"/>
        <v xml:space="preserve"> </v>
      </c>
      <c r="U174" s="123" t="str">
        <f>IFERROR(IF(N174="%10 sınırı aşılmıştır.",K174-S174,IFERROR(IF(E174="",IF(R174=1,0,IF(K174-R174=0,"",K174-R174)),IF(Veriler!I174="",K174,IF(K174*Veriler!I174=0,"",K174*Veriler!I174))),K174)),0)</f>
        <v/>
      </c>
    </row>
    <row r="175" spans="1:21" s="134" customFormat="1" ht="27.75" customHeight="1" x14ac:dyDescent="0.25">
      <c r="A175" s="186">
        <f t="shared" si="59"/>
        <v>130</v>
      </c>
      <c r="B175" s="228"/>
      <c r="C175" s="229"/>
      <c r="D175" s="115"/>
      <c r="E175" s="116"/>
      <c r="F175" s="163" t="str">
        <f t="shared" si="54"/>
        <v/>
      </c>
      <c r="G175" s="117"/>
      <c r="H175" s="117"/>
      <c r="I175" s="117"/>
      <c r="J175" s="117"/>
      <c r="K175" s="118" t="str">
        <f t="shared" si="55"/>
        <v/>
      </c>
      <c r="L175" s="119" t="str">
        <f>IF(K175="", "", K175/Veriler!$T$1)</f>
        <v/>
      </c>
      <c r="M175" s="119" t="str">
        <f>IF(E175&lt;&gt;"", "İthal Girdi", IF(Veriler!P175="", "", IF(Veriler!O175="H", "%0,5 üzerindedir", IF(Veriler!P175&gt;0.1, "%10 sınırı aşılmıştır.", "Uygun"))))</f>
        <v>%0,5 üzerindedir</v>
      </c>
      <c r="N175" s="119" t="str">
        <f t="shared" si="56"/>
        <v xml:space="preserve"> </v>
      </c>
      <c r="O175" s="120"/>
      <c r="P175" s="121"/>
      <c r="Q175" s="122" t="str">
        <f t="shared" si="57"/>
        <v/>
      </c>
      <c r="R175" s="118">
        <f>IFERROR(IF(L175&lt;=0.005,IF(E175="",K175,0),IF(E175&lt;&gt;"",0,IF(O175="",0,IF(O175="H",0,IF(P175&lt;Veriler!$F$2,K175*Veriler!$F$2,K175*P175)))))," ")</f>
        <v>0</v>
      </c>
      <c r="S175" s="118">
        <f>IF(Veriler!P175&lt;=0.1, R175, IF(AND(Veriler!P175&gt;0.1, E175="", O175="E"), IF(P175&gt;Veriler!$F$2, P175*R175, IF(P175&lt;Veriler!$F$2, Veriler!$F$2*R175, P175*R175)), 0))</f>
        <v>0</v>
      </c>
      <c r="T175" s="118" t="str">
        <f t="shared" si="58"/>
        <v xml:space="preserve"> </v>
      </c>
      <c r="U175" s="123" t="str">
        <f>IFERROR(IF(N175="%10 sınırı aşılmıştır.",K175-S175,IFERROR(IF(E175="",IF(R175=1,0,IF(K175-R175=0,"",K175-R175)),IF(Veriler!I175="",K175,IF(K175*Veriler!I175=0,"",K175*Veriler!I175))),K175)),0)</f>
        <v/>
      </c>
    </row>
    <row r="176" spans="1:21" s="134" customFormat="1" ht="27.75" customHeight="1" x14ac:dyDescent="0.25">
      <c r="A176" s="186">
        <f t="shared" si="59"/>
        <v>131</v>
      </c>
      <c r="B176" s="228"/>
      <c r="C176" s="229"/>
      <c r="D176" s="115"/>
      <c r="E176" s="116"/>
      <c r="F176" s="163" t="str">
        <f t="shared" si="54"/>
        <v/>
      </c>
      <c r="G176" s="117"/>
      <c r="H176" s="117"/>
      <c r="I176" s="117"/>
      <c r="J176" s="117"/>
      <c r="K176" s="118" t="str">
        <f t="shared" si="55"/>
        <v/>
      </c>
      <c r="L176" s="119" t="str">
        <f>IF(K176="", "", K176/Veriler!$T$1)</f>
        <v/>
      </c>
      <c r="M176" s="119" t="str">
        <f>IF(E176&lt;&gt;"", "İthal Girdi", IF(Veriler!P176="", "", IF(Veriler!O176="H", "%0,5 üzerindedir", IF(Veriler!P176&gt;0.1, "%10 sınırı aşılmıştır.", "Uygun"))))</f>
        <v>%0,5 üzerindedir</v>
      </c>
      <c r="N176" s="119" t="str">
        <f t="shared" si="56"/>
        <v xml:space="preserve"> </v>
      </c>
      <c r="O176" s="120"/>
      <c r="P176" s="121"/>
      <c r="Q176" s="122" t="str">
        <f t="shared" si="57"/>
        <v/>
      </c>
      <c r="R176" s="118">
        <f>IFERROR(IF(L176&lt;=0.005,IF(E176="",K176,0),IF(E176&lt;&gt;"",0,IF(O176="",0,IF(O176="H",0,IF(P176&lt;Veriler!$F$2,K176*Veriler!$F$2,K176*P176)))))," ")</f>
        <v>0</v>
      </c>
      <c r="S176" s="118">
        <f>IF(Veriler!P176&lt;=0.1, R176, IF(AND(Veriler!P176&gt;0.1, E176="", O176="E"), IF(P176&gt;Veriler!$F$2, P176*R176, IF(P176&lt;Veriler!$F$2, Veriler!$F$2*R176, P176*R176)), 0))</f>
        <v>0</v>
      </c>
      <c r="T176" s="118" t="str">
        <f t="shared" si="58"/>
        <v xml:space="preserve"> </v>
      </c>
      <c r="U176" s="123" t="str">
        <f>IFERROR(IF(N176="%10 sınırı aşılmıştır.",K176-S176,IFERROR(IF(E176="",IF(R176=1,0,IF(K176-R176=0,"",K176-R176)),IF(Veriler!I176="",K176,IF(K176*Veriler!I176=0,"",K176*Veriler!I176))),K176)),0)</f>
        <v/>
      </c>
    </row>
    <row r="177" spans="1:21" s="134" customFormat="1" ht="27.75" customHeight="1" x14ac:dyDescent="0.25">
      <c r="A177" s="186">
        <f t="shared" si="59"/>
        <v>132</v>
      </c>
      <c r="B177" s="228"/>
      <c r="C177" s="229"/>
      <c r="D177" s="115"/>
      <c r="E177" s="116"/>
      <c r="F177" s="163" t="str">
        <f t="shared" si="54"/>
        <v/>
      </c>
      <c r="G177" s="117"/>
      <c r="H177" s="117"/>
      <c r="I177" s="117"/>
      <c r="J177" s="117"/>
      <c r="K177" s="118" t="str">
        <f t="shared" si="55"/>
        <v/>
      </c>
      <c r="L177" s="119" t="str">
        <f>IF(K177="", "", K177/Veriler!$T$1)</f>
        <v/>
      </c>
      <c r="M177" s="119" t="str">
        <f>IF(E177&lt;&gt;"", "İthal Girdi", IF(Veriler!P177="", "", IF(Veriler!O177="H", "%0,5 üzerindedir", IF(Veriler!P177&gt;0.1, "%10 sınırı aşılmıştır.", "Uygun"))))</f>
        <v>%0,5 üzerindedir</v>
      </c>
      <c r="N177" s="119" t="str">
        <f t="shared" si="56"/>
        <v xml:space="preserve"> </v>
      </c>
      <c r="O177" s="120"/>
      <c r="P177" s="121"/>
      <c r="Q177" s="122" t="str">
        <f t="shared" si="57"/>
        <v/>
      </c>
      <c r="R177" s="118">
        <f>IFERROR(IF(L177&lt;=0.005,IF(E177="",K177,0),IF(E177&lt;&gt;"",0,IF(O177="",0,IF(O177="H",0,IF(P177&lt;Veriler!$F$2,K177*Veriler!$F$2,K177*P177)))))," ")</f>
        <v>0</v>
      </c>
      <c r="S177" s="118">
        <f>IF(Veriler!P177&lt;=0.1, R177, IF(AND(Veriler!P177&gt;0.1, E177="", O177="E"), IF(P177&gt;Veriler!$F$2, P177*R177, IF(P177&lt;Veriler!$F$2, Veriler!$F$2*R177, P177*R177)), 0))</f>
        <v>0</v>
      </c>
      <c r="T177" s="118" t="str">
        <f t="shared" si="58"/>
        <v xml:space="preserve"> </v>
      </c>
      <c r="U177" s="123" t="str">
        <f>IFERROR(IF(N177="%10 sınırı aşılmıştır.",K177-S177,IFERROR(IF(E177="",IF(R177=1,0,IF(K177-R177=0,"",K177-R177)),IF(Veriler!I177="",K177,IF(K177*Veriler!I177=0,"",K177*Veriler!I177))),K177)),0)</f>
        <v/>
      </c>
    </row>
    <row r="178" spans="1:21" s="134" customFormat="1" ht="27.75" customHeight="1" x14ac:dyDescent="0.25">
      <c r="A178" s="186">
        <f t="shared" si="59"/>
        <v>133</v>
      </c>
      <c r="B178" s="228"/>
      <c r="C178" s="229"/>
      <c r="D178" s="115"/>
      <c r="E178" s="116"/>
      <c r="F178" s="163" t="str">
        <f t="shared" si="54"/>
        <v/>
      </c>
      <c r="G178" s="117"/>
      <c r="H178" s="117"/>
      <c r="I178" s="117"/>
      <c r="J178" s="117"/>
      <c r="K178" s="118" t="str">
        <f t="shared" si="55"/>
        <v/>
      </c>
      <c r="L178" s="119" t="str">
        <f>IF(K178="", "", K178/Veriler!$T$1)</f>
        <v/>
      </c>
      <c r="M178" s="119" t="str">
        <f>IF(E178&lt;&gt;"", "İthal Girdi", IF(Veriler!P178="", "", IF(Veriler!O178="H", "%0,5 üzerindedir", IF(Veriler!P178&gt;0.1, "%10 sınırı aşılmıştır.", "Uygun"))))</f>
        <v>%0,5 üzerindedir</v>
      </c>
      <c r="N178" s="119" t="str">
        <f t="shared" si="56"/>
        <v xml:space="preserve"> </v>
      </c>
      <c r="O178" s="120"/>
      <c r="P178" s="121"/>
      <c r="Q178" s="122" t="str">
        <f t="shared" si="57"/>
        <v/>
      </c>
      <c r="R178" s="118">
        <f>IFERROR(IF(L178&lt;=0.005,IF(E178="",K178,0),IF(E178&lt;&gt;"",0,IF(O178="",0,IF(O178="H",0,IF(P178&lt;Veriler!$F$2,K178*Veriler!$F$2,K178*P178)))))," ")</f>
        <v>0</v>
      </c>
      <c r="S178" s="118">
        <f>IF(Veriler!P178&lt;=0.1, R178, IF(AND(Veriler!P178&gt;0.1, E178="", O178="E"), IF(P178&gt;Veriler!$F$2, P178*R178, IF(P178&lt;Veriler!$F$2, Veriler!$F$2*R178, P178*R178)), 0))</f>
        <v>0</v>
      </c>
      <c r="T178" s="118" t="str">
        <f t="shared" si="58"/>
        <v xml:space="preserve"> </v>
      </c>
      <c r="U178" s="123" t="str">
        <f>IFERROR(IF(N178="%10 sınırı aşılmıştır.",K178-S178,IFERROR(IF(E178="",IF(R178=1,0,IF(K178-R178=0,"",K178-R178)),IF(Veriler!I178="",K178,IF(K178*Veriler!I178=0,"",K178*Veriler!I178))),K178)),0)</f>
        <v/>
      </c>
    </row>
    <row r="179" spans="1:21" s="134" customFormat="1" ht="27.75" customHeight="1" x14ac:dyDescent="0.25">
      <c r="A179" s="186">
        <f t="shared" si="59"/>
        <v>134</v>
      </c>
      <c r="B179" s="228"/>
      <c r="C179" s="229"/>
      <c r="D179" s="115"/>
      <c r="E179" s="116"/>
      <c r="F179" s="163" t="str">
        <f t="shared" si="54"/>
        <v/>
      </c>
      <c r="G179" s="117"/>
      <c r="H179" s="117"/>
      <c r="I179" s="117"/>
      <c r="J179" s="117"/>
      <c r="K179" s="118" t="str">
        <f t="shared" si="55"/>
        <v/>
      </c>
      <c r="L179" s="119" t="str">
        <f>IF(K179="", "", K179/Veriler!$T$1)</f>
        <v/>
      </c>
      <c r="M179" s="119" t="str">
        <f>IF(E179&lt;&gt;"", "İthal Girdi", IF(Veriler!P179="", "", IF(Veriler!O179="H", "%0,5 üzerindedir", IF(Veriler!P179&gt;0.1, "%10 sınırı aşılmıştır.", "Uygun"))))</f>
        <v>%0,5 üzerindedir</v>
      </c>
      <c r="N179" s="119" t="str">
        <f t="shared" si="56"/>
        <v xml:space="preserve"> </v>
      </c>
      <c r="O179" s="120"/>
      <c r="P179" s="121"/>
      <c r="Q179" s="122" t="str">
        <f t="shared" si="57"/>
        <v/>
      </c>
      <c r="R179" s="118">
        <f>IFERROR(IF(L179&lt;=0.005,IF(E179="",K179,0),IF(E179&lt;&gt;"",0,IF(O179="",0,IF(O179="H",0,IF(P179&lt;Veriler!$F$2,K179*Veriler!$F$2,K179*P179)))))," ")</f>
        <v>0</v>
      </c>
      <c r="S179" s="118">
        <f>IF(Veriler!P179&lt;=0.1, R179, IF(AND(Veriler!P179&gt;0.1, E179="", O179="E"), IF(P179&gt;Veriler!$F$2, P179*R179, IF(P179&lt;Veriler!$F$2, Veriler!$F$2*R179, P179*R179)), 0))</f>
        <v>0</v>
      </c>
      <c r="T179" s="118" t="str">
        <f t="shared" si="58"/>
        <v xml:space="preserve"> </v>
      </c>
      <c r="U179" s="123" t="str">
        <f>IFERROR(IF(N179="%10 sınırı aşılmıştır.",K179-S179,IFERROR(IF(E179="",IF(R179=1,0,IF(K179-R179=0,"",K179-R179)),IF(Veriler!I179="",K179,IF(K179*Veriler!I179=0,"",K179*Veriler!I179))),K179)),0)</f>
        <v/>
      </c>
    </row>
    <row r="180" spans="1:21" s="134" customFormat="1" ht="27.75" customHeight="1" x14ac:dyDescent="0.25">
      <c r="A180" s="186">
        <f t="shared" si="59"/>
        <v>135</v>
      </c>
      <c r="B180" s="228"/>
      <c r="C180" s="229"/>
      <c r="D180" s="115"/>
      <c r="E180" s="116"/>
      <c r="F180" s="163" t="str">
        <f t="shared" si="54"/>
        <v/>
      </c>
      <c r="G180" s="117"/>
      <c r="H180" s="117"/>
      <c r="I180" s="117"/>
      <c r="J180" s="117"/>
      <c r="K180" s="118" t="str">
        <f t="shared" si="55"/>
        <v/>
      </c>
      <c r="L180" s="119" t="str">
        <f>IF(K180="", "", K180/Veriler!$T$1)</f>
        <v/>
      </c>
      <c r="M180" s="119" t="str">
        <f>IF(E180&lt;&gt;"", "İthal Girdi", IF(Veriler!P180="", "", IF(Veriler!O180="H", "%0,5 üzerindedir", IF(Veriler!P180&gt;0.1, "%10 sınırı aşılmıştır.", "Uygun"))))</f>
        <v>%0,5 üzerindedir</v>
      </c>
      <c r="N180" s="119" t="str">
        <f t="shared" si="56"/>
        <v xml:space="preserve"> </v>
      </c>
      <c r="O180" s="120"/>
      <c r="P180" s="121"/>
      <c r="Q180" s="122" t="str">
        <f t="shared" si="57"/>
        <v/>
      </c>
      <c r="R180" s="118">
        <f>IFERROR(IF(L180&lt;=0.005,IF(E180="",K180,0),IF(E180&lt;&gt;"",0,IF(O180="",0,IF(O180="H",0,IF(P180&lt;Veriler!$F$2,K180*Veriler!$F$2,K180*P180)))))," ")</f>
        <v>0</v>
      </c>
      <c r="S180" s="118">
        <f>IF(Veriler!P180&lt;=0.1, R180, IF(AND(Veriler!P180&gt;0.1, E180="", O180="E"), IF(P180&gt;Veriler!$F$2, P180*R180, IF(P180&lt;Veriler!$F$2, Veriler!$F$2*R180, P180*R180)), 0))</f>
        <v>0</v>
      </c>
      <c r="T180" s="118" t="str">
        <f t="shared" si="58"/>
        <v xml:space="preserve"> </v>
      </c>
      <c r="U180" s="123" t="str">
        <f>IFERROR(IF(N180="%10 sınırı aşılmıştır.",K180-S180,IFERROR(IF(E180="",IF(R180=1,0,IF(K180-R180=0,"",K180-R180)),IF(Veriler!I180="",K180,IF(K180*Veriler!I180=0,"",K180*Veriler!I180))),K180)),0)</f>
        <v/>
      </c>
    </row>
    <row r="181" spans="1:21" s="134" customFormat="1" ht="27.75" customHeight="1" x14ac:dyDescent="0.25">
      <c r="A181" s="186">
        <f t="shared" si="59"/>
        <v>136</v>
      </c>
      <c r="B181" s="228"/>
      <c r="C181" s="229"/>
      <c r="D181" s="115"/>
      <c r="E181" s="116"/>
      <c r="F181" s="163" t="str">
        <f t="shared" si="54"/>
        <v/>
      </c>
      <c r="G181" s="117"/>
      <c r="H181" s="117"/>
      <c r="I181" s="117"/>
      <c r="J181" s="117"/>
      <c r="K181" s="118" t="str">
        <f t="shared" si="55"/>
        <v/>
      </c>
      <c r="L181" s="119" t="str">
        <f>IF(K181="", "", K181/Veriler!$T$1)</f>
        <v/>
      </c>
      <c r="M181" s="119" t="str">
        <f>IF(E181&lt;&gt;"", "İthal Girdi", IF(Veriler!P181="", "", IF(Veriler!O181="H", "%0,5 üzerindedir", IF(Veriler!P181&gt;0.1, "%10 sınırı aşılmıştır.", "Uygun"))))</f>
        <v>%0,5 üzerindedir</v>
      </c>
      <c r="N181" s="119" t="str">
        <f t="shared" si="56"/>
        <v xml:space="preserve"> </v>
      </c>
      <c r="O181" s="120"/>
      <c r="P181" s="121"/>
      <c r="Q181" s="122" t="str">
        <f t="shared" si="57"/>
        <v/>
      </c>
      <c r="R181" s="118">
        <f>IFERROR(IF(L181&lt;=0.005,IF(E181="",K181,0),IF(E181&lt;&gt;"",0,IF(O181="",0,IF(O181="H",0,IF(P181&lt;Veriler!$F$2,K181*Veriler!$F$2,K181*P181)))))," ")</f>
        <v>0</v>
      </c>
      <c r="S181" s="118">
        <f>IF(Veriler!P181&lt;=0.1, R181, IF(AND(Veriler!P181&gt;0.1, E181="", O181="E"), IF(P181&gt;Veriler!$F$2, P181*R181, IF(P181&lt;Veriler!$F$2, Veriler!$F$2*R181, P181*R181)), 0))</f>
        <v>0</v>
      </c>
      <c r="T181" s="118" t="str">
        <f t="shared" si="58"/>
        <v xml:space="preserve"> </v>
      </c>
      <c r="U181" s="123" t="str">
        <f>IFERROR(IF(N181="%10 sınırı aşılmıştır.",K181-S181,IFERROR(IF(E181="",IF(R181=1,0,IF(K181-R181=0,"",K181-R181)),IF(Veriler!I181="",K181,IF(K181*Veriler!I181=0,"",K181*Veriler!I181))),K181)),0)</f>
        <v/>
      </c>
    </row>
    <row r="182" spans="1:21" s="134" customFormat="1" ht="27.75" customHeight="1" x14ac:dyDescent="0.25">
      <c r="A182" s="186">
        <f t="shared" si="59"/>
        <v>137</v>
      </c>
      <c r="B182" s="228"/>
      <c r="C182" s="229"/>
      <c r="D182" s="115"/>
      <c r="E182" s="116"/>
      <c r="F182" s="163" t="str">
        <f t="shared" si="54"/>
        <v/>
      </c>
      <c r="G182" s="117"/>
      <c r="H182" s="117"/>
      <c r="I182" s="117"/>
      <c r="J182" s="117"/>
      <c r="K182" s="118" t="str">
        <f t="shared" si="55"/>
        <v/>
      </c>
      <c r="L182" s="119" t="str">
        <f>IF(K182="", "", K182/Veriler!$T$1)</f>
        <v/>
      </c>
      <c r="M182" s="119" t="str">
        <f>IF(E182&lt;&gt;"", "İthal Girdi", IF(Veriler!P182="", "", IF(Veriler!O182="H", "%0,5 üzerindedir", IF(Veriler!P182&gt;0.1, "%10 sınırı aşılmıştır.", "Uygun"))))</f>
        <v>%0,5 üzerindedir</v>
      </c>
      <c r="N182" s="119" t="str">
        <f t="shared" si="56"/>
        <v xml:space="preserve"> </v>
      </c>
      <c r="O182" s="120"/>
      <c r="P182" s="121"/>
      <c r="Q182" s="122" t="str">
        <f t="shared" si="57"/>
        <v/>
      </c>
      <c r="R182" s="118">
        <f>IFERROR(IF(L182&lt;=0.005,IF(E182="",K182,0),IF(E182&lt;&gt;"",0,IF(O182="",0,IF(O182="H",0,IF(P182&lt;Veriler!$F$2,K182*Veriler!$F$2,K182*P182)))))," ")</f>
        <v>0</v>
      </c>
      <c r="S182" s="118">
        <f>IF(Veriler!P182&lt;=0.1, R182, IF(AND(Veriler!P182&gt;0.1, E182="", O182="E"), IF(P182&gt;Veriler!$F$2, P182*R182, IF(P182&lt;Veriler!$F$2, Veriler!$F$2*R182, P182*R182)), 0))</f>
        <v>0</v>
      </c>
      <c r="T182" s="118" t="str">
        <f t="shared" si="58"/>
        <v xml:space="preserve"> </v>
      </c>
      <c r="U182" s="123" t="str">
        <f>IFERROR(IF(N182="%10 sınırı aşılmıştır.",K182-S182,IFERROR(IF(E182="",IF(R182=1,0,IF(K182-R182=0,"",K182-R182)),IF(Veriler!I182="",K182,IF(K182*Veriler!I182=0,"",K182*Veriler!I182))),K182)),0)</f>
        <v/>
      </c>
    </row>
    <row r="183" spans="1:21" s="134" customFormat="1" ht="27.75" customHeight="1" x14ac:dyDescent="0.25">
      <c r="A183" s="186">
        <f t="shared" si="59"/>
        <v>138</v>
      </c>
      <c r="B183" s="228"/>
      <c r="C183" s="229"/>
      <c r="D183" s="115"/>
      <c r="E183" s="116"/>
      <c r="F183" s="163" t="str">
        <f t="shared" si="54"/>
        <v/>
      </c>
      <c r="G183" s="117"/>
      <c r="H183" s="117"/>
      <c r="I183" s="117"/>
      <c r="J183" s="117"/>
      <c r="K183" s="118" t="str">
        <f t="shared" si="55"/>
        <v/>
      </c>
      <c r="L183" s="119" t="str">
        <f>IF(K183="", "", K183/Veriler!$T$1)</f>
        <v/>
      </c>
      <c r="M183" s="119" t="str">
        <f>IF(E183&lt;&gt;"", "İthal Girdi", IF(Veriler!P183="", "", IF(Veriler!O183="H", "%0,5 üzerindedir", IF(Veriler!P183&gt;0.1, "%10 sınırı aşılmıştır.", "Uygun"))))</f>
        <v>%0,5 üzerindedir</v>
      </c>
      <c r="N183" s="119" t="str">
        <f t="shared" si="56"/>
        <v xml:space="preserve"> </v>
      </c>
      <c r="O183" s="120"/>
      <c r="P183" s="121"/>
      <c r="Q183" s="122" t="str">
        <f t="shared" si="57"/>
        <v/>
      </c>
      <c r="R183" s="118">
        <f>IFERROR(IF(L183&lt;=0.005,IF(E183="",K183,0),IF(E183&lt;&gt;"",0,IF(O183="",0,IF(O183="H",0,IF(P183&lt;Veriler!$F$2,K183*Veriler!$F$2,K183*P183)))))," ")</f>
        <v>0</v>
      </c>
      <c r="S183" s="118">
        <f>IF(Veriler!P183&lt;=0.1, R183, IF(AND(Veriler!P183&gt;0.1, E183="", O183="E"), IF(P183&gt;Veriler!$F$2, P183*R183, IF(P183&lt;Veriler!$F$2, Veriler!$F$2*R183, P183*R183)), 0))</f>
        <v>0</v>
      </c>
      <c r="T183" s="118" t="str">
        <f t="shared" si="58"/>
        <v xml:space="preserve"> </v>
      </c>
      <c r="U183" s="123" t="str">
        <f>IFERROR(IF(N183="%10 sınırı aşılmıştır.",K183-S183,IFERROR(IF(E183="",IF(R183=1,0,IF(K183-R183=0,"",K183-R183)),IF(Veriler!I183="",K183,IF(K183*Veriler!I183=0,"",K183*Veriler!I183))),K183)),0)</f>
        <v/>
      </c>
    </row>
    <row r="184" spans="1:21" s="134" customFormat="1" ht="27.75" customHeight="1" x14ac:dyDescent="0.25">
      <c r="A184" s="186">
        <f t="shared" si="59"/>
        <v>139</v>
      </c>
      <c r="B184" s="228"/>
      <c r="C184" s="229"/>
      <c r="D184" s="115"/>
      <c r="E184" s="116"/>
      <c r="F184" s="163" t="str">
        <f t="shared" si="54"/>
        <v/>
      </c>
      <c r="G184" s="117"/>
      <c r="H184" s="117"/>
      <c r="I184" s="117"/>
      <c r="J184" s="117"/>
      <c r="K184" s="118" t="str">
        <f t="shared" si="55"/>
        <v/>
      </c>
      <c r="L184" s="119" t="str">
        <f>IF(K184="", "", K184/Veriler!$T$1)</f>
        <v/>
      </c>
      <c r="M184" s="119" t="str">
        <f>IF(E184&lt;&gt;"", "İthal Girdi", IF(Veriler!P184="", "", IF(Veriler!O184="H", "%0,5 üzerindedir", IF(Veriler!P184&gt;0.1, "%10 sınırı aşılmıştır.", "Uygun"))))</f>
        <v>%0,5 üzerindedir</v>
      </c>
      <c r="N184" s="119" t="str">
        <f t="shared" si="56"/>
        <v xml:space="preserve"> </v>
      </c>
      <c r="O184" s="120"/>
      <c r="P184" s="121"/>
      <c r="Q184" s="122" t="str">
        <f t="shared" si="57"/>
        <v/>
      </c>
      <c r="R184" s="118">
        <f>IFERROR(IF(L184&lt;=0.005,IF(E184="",K184,0),IF(E184&lt;&gt;"",0,IF(O184="",0,IF(O184="H",0,IF(P184&lt;Veriler!$F$2,K184*Veriler!$F$2,K184*P184)))))," ")</f>
        <v>0</v>
      </c>
      <c r="S184" s="118">
        <f>IF(Veriler!P184&lt;=0.1, R184, IF(AND(Veriler!P184&gt;0.1, E184="", O184="E"), IF(P184&gt;Veriler!$F$2, P184*R184, IF(P184&lt;Veriler!$F$2, Veriler!$F$2*R184, P184*R184)), 0))</f>
        <v>0</v>
      </c>
      <c r="T184" s="118" t="str">
        <f t="shared" si="58"/>
        <v xml:space="preserve"> </v>
      </c>
      <c r="U184" s="123" t="str">
        <f>IFERROR(IF(N184="%10 sınırı aşılmıştır.",K184-S184,IFERROR(IF(E184="",IF(R184=1,0,IF(K184-R184=0,"",K184-R184)),IF(Veriler!I184="",K184,IF(K184*Veriler!I184=0,"",K184*Veriler!I184))),K184)),0)</f>
        <v/>
      </c>
    </row>
    <row r="185" spans="1:21" s="134" customFormat="1" ht="27.75" customHeight="1" x14ac:dyDescent="0.25">
      <c r="A185" s="186">
        <f t="shared" si="59"/>
        <v>140</v>
      </c>
      <c r="B185" s="228"/>
      <c r="C185" s="229"/>
      <c r="D185" s="115"/>
      <c r="E185" s="116"/>
      <c r="F185" s="163" t="str">
        <f t="shared" si="54"/>
        <v/>
      </c>
      <c r="G185" s="117"/>
      <c r="H185" s="117"/>
      <c r="I185" s="117"/>
      <c r="J185" s="117"/>
      <c r="K185" s="118" t="str">
        <f t="shared" si="55"/>
        <v/>
      </c>
      <c r="L185" s="119" t="str">
        <f>IF(K185="", "", K185/Veriler!$T$1)</f>
        <v/>
      </c>
      <c r="M185" s="119" t="str">
        <f>IF(E185&lt;&gt;"", "İthal Girdi", IF(Veriler!P185="", "", IF(Veriler!O185="H", "%0,5 üzerindedir", IF(Veriler!P185&gt;0.1, "%10 sınırı aşılmıştır.", "Uygun"))))</f>
        <v>%0,5 üzerindedir</v>
      </c>
      <c r="N185" s="119" t="str">
        <f t="shared" si="56"/>
        <v xml:space="preserve"> </v>
      </c>
      <c r="O185" s="120"/>
      <c r="P185" s="121"/>
      <c r="Q185" s="122" t="str">
        <f t="shared" si="57"/>
        <v/>
      </c>
      <c r="R185" s="118">
        <f>IFERROR(IF(L185&lt;=0.005,IF(E185="",K185,0),IF(E185&lt;&gt;"",0,IF(O185="",0,IF(O185="H",0,IF(P185&lt;Veriler!$F$2,K185*Veriler!$F$2,K185*P185)))))," ")</f>
        <v>0</v>
      </c>
      <c r="S185" s="118">
        <f>IF(Veriler!P185&lt;=0.1, R185, IF(AND(Veriler!P185&gt;0.1, E185="", O185="E"), IF(P185&gt;Veriler!$F$2, P185*R185, IF(P185&lt;Veriler!$F$2, Veriler!$F$2*R185, P185*R185)), 0))</f>
        <v>0</v>
      </c>
      <c r="T185" s="118" t="str">
        <f t="shared" si="58"/>
        <v xml:space="preserve"> </v>
      </c>
      <c r="U185" s="123" t="str">
        <f>IFERROR(IF(N185="%10 sınırı aşılmıştır.",K185-S185,IFERROR(IF(E185="",IF(R185=1,0,IF(K185-R185=0,"",K185-R185)),IF(Veriler!I185="",K185,IF(K185*Veriler!I185=0,"",K185*Veriler!I185))),K185)),0)</f>
        <v/>
      </c>
    </row>
    <row r="186" spans="1:21" s="134" customFormat="1" ht="24" customHeight="1" x14ac:dyDescent="0.25">
      <c r="A186" s="147"/>
      <c r="B186" s="148"/>
      <c r="C186" s="148"/>
      <c r="D186" s="148"/>
      <c r="E186" s="149"/>
      <c r="F186" s="149"/>
      <c r="G186" s="147"/>
      <c r="H186" s="147"/>
      <c r="I186" s="147"/>
      <c r="J186" s="147"/>
      <c r="K186" s="133">
        <f>SUM(K157:K170,K172:K185)</f>
        <v>0</v>
      </c>
      <c r="L186" s="150"/>
      <c r="M186" s="150"/>
      <c r="N186" s="150"/>
      <c r="O186" s="151"/>
      <c r="P186" s="152"/>
      <c r="Q186" s="152"/>
      <c r="R186" s="147"/>
      <c r="S186" s="147"/>
      <c r="T186" s="147"/>
      <c r="U186" s="147"/>
    </row>
    <row r="187" spans="1:21" s="134" customFormat="1" ht="24" customHeight="1" x14ac:dyDescent="0.25">
      <c r="A187" s="147"/>
      <c r="B187" s="148"/>
      <c r="C187" s="148"/>
      <c r="D187" s="148"/>
      <c r="E187" s="149"/>
      <c r="F187" s="149"/>
      <c r="G187" s="147"/>
      <c r="H187" s="147"/>
      <c r="I187" s="147"/>
      <c r="J187" s="147"/>
      <c r="K187" s="153"/>
      <c r="L187" s="150"/>
      <c r="M187" s="150"/>
      <c r="N187" s="150"/>
      <c r="O187" s="151"/>
      <c r="P187" s="152"/>
      <c r="Q187" s="152"/>
      <c r="R187" s="154" t="s">
        <v>14</v>
      </c>
      <c r="S187" s="154" t="s">
        <v>14</v>
      </c>
      <c r="T187" s="154" t="s">
        <v>14</v>
      </c>
      <c r="U187" s="155" t="s">
        <v>15</v>
      </c>
    </row>
    <row r="188" spans="1:21" s="134" customFormat="1" ht="27" customHeight="1" x14ac:dyDescent="0.25">
      <c r="A188" s="230" t="s">
        <v>140</v>
      </c>
      <c r="B188" s="230"/>
      <c r="C188" s="230"/>
      <c r="D188" s="230"/>
      <c r="E188" s="230"/>
      <c r="F188" s="230"/>
      <c r="G188" s="230"/>
      <c r="H188" s="230"/>
      <c r="I188" s="230"/>
      <c r="J188" s="230"/>
      <c r="K188" s="230"/>
      <c r="L188" s="230"/>
      <c r="M188" s="230"/>
      <c r="N188" s="230"/>
      <c r="O188" s="230"/>
      <c r="P188" s="230"/>
      <c r="Q188" s="230"/>
      <c r="R188" s="156" t="str">
        <f>IF(SUM(R150,R157:R170,R172:R185)=0,"",SUM(R150,R157:R170,R172:R185))</f>
        <v/>
      </c>
      <c r="S188" s="156" t="str">
        <f>IF(SUM(S157:S170,S172:S185)=0," ",SUM(S157:S170,S172:S185))</f>
        <v xml:space="preserve"> </v>
      </c>
      <c r="T188" s="124" t="str">
        <f>IF(SUM(T157:T170,T172:T185)=0," ",SUM(T157:T170,T172:T185))</f>
        <v xml:space="preserve"> </v>
      </c>
      <c r="U188" s="124" t="str">
        <f>IF(SUM(U157:U170,U172:U185)=0," ",SUM(U157:U170,U172:U185))</f>
        <v xml:space="preserve"> </v>
      </c>
    </row>
    <row r="190" spans="1:21" x14ac:dyDescent="0.3">
      <c r="A190" s="225" t="str">
        <f>A228</f>
        <v>R02</v>
      </c>
      <c r="B190" s="225"/>
      <c r="C190" s="225"/>
      <c r="D190" s="225"/>
      <c r="E190" s="225"/>
      <c r="F190" s="225"/>
      <c r="G190" s="225"/>
      <c r="H190" s="225"/>
      <c r="I190" s="225"/>
      <c r="J190" s="225"/>
      <c r="K190" s="225"/>
      <c r="L190" s="226"/>
      <c r="M190" s="226"/>
      <c r="N190" s="226"/>
      <c r="O190" s="227"/>
      <c r="P190" s="227"/>
      <c r="Q190" s="227"/>
      <c r="R190" s="225"/>
      <c r="S190" s="225"/>
      <c r="T190" s="225"/>
      <c r="U190" s="225"/>
    </row>
    <row r="191" spans="1:21" s="134" customFormat="1" ht="57.95" customHeight="1" x14ac:dyDescent="0.25">
      <c r="A191" s="242" t="s">
        <v>0</v>
      </c>
      <c r="B191" s="243"/>
      <c r="C191" s="243"/>
      <c r="D191" s="243"/>
      <c r="E191" s="243"/>
      <c r="F191" s="243"/>
      <c r="G191" s="243"/>
      <c r="H191" s="243"/>
      <c r="I191" s="243"/>
      <c r="J191" s="243"/>
      <c r="K191" s="243"/>
      <c r="L191" s="243"/>
      <c r="M191" s="243"/>
      <c r="N191" s="243"/>
      <c r="O191" s="243" t="b">
        <v>0</v>
      </c>
      <c r="P191" s="243"/>
      <c r="Q191" s="243"/>
      <c r="R191" s="243"/>
      <c r="S191" s="243"/>
      <c r="T191" s="243"/>
      <c r="U191" s="244"/>
    </row>
    <row r="192" spans="1:21" s="139" customFormat="1" ht="39" customHeight="1" x14ac:dyDescent="0.25">
      <c r="A192" s="234" t="s">
        <v>115</v>
      </c>
      <c r="B192" s="235"/>
      <c r="C192" s="235"/>
      <c r="D192" s="235"/>
      <c r="E192" s="235"/>
      <c r="F192" s="235"/>
      <c r="G192" s="235"/>
      <c r="H192" s="235"/>
      <c r="I192" s="235"/>
      <c r="J192" s="235"/>
      <c r="K192" s="235"/>
      <c r="L192" s="235"/>
      <c r="M192" s="235"/>
      <c r="N192" s="235"/>
      <c r="O192" s="235"/>
      <c r="P192" s="235"/>
      <c r="Q192" s="236"/>
      <c r="R192" s="135"/>
      <c r="S192" s="136"/>
      <c r="T192" s="137" t="s">
        <v>116</v>
      </c>
      <c r="U192" s="138">
        <f>U154+1</f>
        <v>6</v>
      </c>
    </row>
    <row r="193" spans="1:21" s="134" customFormat="1" ht="87" customHeight="1" x14ac:dyDescent="0.25">
      <c r="A193" s="164" t="s">
        <v>1</v>
      </c>
      <c r="B193" s="237" t="s">
        <v>2</v>
      </c>
      <c r="C193" s="238"/>
      <c r="D193" s="165" t="s">
        <v>3</v>
      </c>
      <c r="E193" s="165" t="s">
        <v>136</v>
      </c>
      <c r="F193" s="166" t="s">
        <v>143</v>
      </c>
      <c r="G193" s="164" t="s">
        <v>4</v>
      </c>
      <c r="H193" s="164" t="s">
        <v>5</v>
      </c>
      <c r="I193" s="164" t="s">
        <v>6</v>
      </c>
      <c r="J193" s="164" t="s">
        <v>7</v>
      </c>
      <c r="K193" s="164" t="s">
        <v>8</v>
      </c>
      <c r="L193" s="167" t="s">
        <v>9</v>
      </c>
      <c r="M193" s="168" t="s">
        <v>86</v>
      </c>
      <c r="N193" s="168" t="s">
        <v>86</v>
      </c>
      <c r="O193" s="166" t="s">
        <v>137</v>
      </c>
      <c r="P193" s="164" t="s">
        <v>10</v>
      </c>
      <c r="Q193" s="140" t="s">
        <v>142</v>
      </c>
      <c r="R193" s="125" t="s">
        <v>141</v>
      </c>
      <c r="S193" s="125" t="s">
        <v>138</v>
      </c>
      <c r="T193" s="164" t="s">
        <v>138</v>
      </c>
      <c r="U193" s="164" t="s">
        <v>139</v>
      </c>
    </row>
    <row r="194" spans="1:21" s="134" customFormat="1" ht="54" customHeight="1" x14ac:dyDescent="0.25">
      <c r="A194" s="141"/>
      <c r="B194" s="241" t="s">
        <v>146</v>
      </c>
      <c r="C194" s="231"/>
      <c r="D194" s="142"/>
      <c r="E194" s="142"/>
      <c r="F194" s="114"/>
      <c r="G194" s="142"/>
      <c r="H194" s="142"/>
      <c r="I194" s="142"/>
      <c r="J194" s="142"/>
      <c r="K194" s="114"/>
      <c r="L194" s="114"/>
      <c r="M194" s="142"/>
      <c r="N194" s="114"/>
      <c r="O194" s="142"/>
      <c r="P194" s="142"/>
      <c r="Q194" s="232"/>
      <c r="R194" s="232"/>
      <c r="S194" s="142"/>
      <c r="T194" s="114"/>
      <c r="U194" s="114"/>
    </row>
    <row r="195" spans="1:21" s="134" customFormat="1" ht="27.75" customHeight="1" x14ac:dyDescent="0.25">
      <c r="A195" s="186">
        <f>A185+1</f>
        <v>141</v>
      </c>
      <c r="B195" s="228"/>
      <c r="C195" s="229"/>
      <c r="D195" s="115"/>
      <c r="E195" s="116"/>
      <c r="F195" s="163" t="str">
        <f t="shared" ref="F195:F208" si="60">IF(AND(E195&lt;&gt;"",U195&lt;&gt;"",K195&lt;&gt;0),U195/K195,"")</f>
        <v/>
      </c>
      <c r="G195" s="117"/>
      <c r="H195" s="117"/>
      <c r="I195" s="117"/>
      <c r="J195" s="117"/>
      <c r="K195" s="118" t="str">
        <f t="shared" ref="K195:K208" si="61">IF(AND(G195&lt;&gt;0, I195&lt;&gt;0, J195&lt;&gt;0), G195*I195*J195, "")</f>
        <v/>
      </c>
      <c r="L195" s="119" t="str">
        <f>IF(K195="", "", K195/Veriler!$T$1)</f>
        <v/>
      </c>
      <c r="M195" s="119" t="str">
        <f>IF(E195&lt;&gt;"", "İthal Girdi", IF(Veriler!P195="", "", IF(Veriler!O195="H", "%0,5 üzerindedir", IF(Veriler!P195&gt;0.1, "%10 sınırı aşılmıştır.", "Uygun"))))</f>
        <v>%0,5 üzerindedir</v>
      </c>
      <c r="N195" s="119" t="str">
        <f t="shared" ref="N195:N208" si="62">IF(L195=""," ",M195)</f>
        <v xml:space="preserve"> </v>
      </c>
      <c r="O195" s="120"/>
      <c r="P195" s="121"/>
      <c r="Q195" s="122" t="str">
        <f t="shared" ref="Q195:Q208" si="63">IFERROR(IF(AND(S195&lt;&gt;"",K195&lt;&gt;"",K195&lt;&gt;0,S195&lt;&gt;0),S195/K195,"")," ")</f>
        <v/>
      </c>
      <c r="R195" s="118">
        <f>IFERROR(IF(L195&lt;=0.005,IF(E195="",K195,0),IF(E195&lt;&gt;"",0,IF(O195="",0,IF(O195="H",0,IF(P195&lt;Veriler!$F$2,K195*Veriler!$F$2,K195*P195)))))," ")</f>
        <v>0</v>
      </c>
      <c r="S195" s="118">
        <f>IF(Veriler!P195&lt;=0.1, R195, IF(AND(Veriler!P195&gt;0.1, E195="", O195="E"), IF(P195&gt;Veriler!$F$2, P195*R195, IF(P195&lt;Veriler!$F$2, Veriler!$F$2*R195, P195*R195)), 0))</f>
        <v>0</v>
      </c>
      <c r="T195" s="118" t="str">
        <f t="shared" ref="T195:T208" si="64">IF(S195=0," ",S195)</f>
        <v xml:space="preserve"> </v>
      </c>
      <c r="U195" s="123" t="str">
        <f>IFERROR(IF(N195="%10 sınırı aşılmıştır.",K195-S195,IFERROR(IF(E195="",IF(R195=1,0,IF(K195-R195=0,"",K195-R195)),IF(Veriler!I195="",K195,IF(K195*Veriler!I195=0,"",K195*Veriler!I195))),K195)),0)</f>
        <v/>
      </c>
    </row>
    <row r="196" spans="1:21" s="134" customFormat="1" ht="27.75" customHeight="1" x14ac:dyDescent="0.25">
      <c r="A196" s="186">
        <f>A195+1</f>
        <v>142</v>
      </c>
      <c r="B196" s="228"/>
      <c r="C196" s="229"/>
      <c r="D196" s="115"/>
      <c r="E196" s="116"/>
      <c r="F196" s="163" t="str">
        <f t="shared" si="60"/>
        <v/>
      </c>
      <c r="G196" s="117"/>
      <c r="H196" s="117"/>
      <c r="I196" s="117"/>
      <c r="J196" s="117"/>
      <c r="K196" s="118" t="str">
        <f t="shared" si="61"/>
        <v/>
      </c>
      <c r="L196" s="119" t="str">
        <f>IF(K196="", "", K196/Veriler!$T$1)</f>
        <v/>
      </c>
      <c r="M196" s="119" t="str">
        <f>IF(E196&lt;&gt;"", "İthal Girdi", IF(Veriler!P196="", "", IF(Veriler!O196="H", "%0,5 üzerindedir", IF(Veriler!P196&gt;0.1, "%10 sınırı aşılmıştır.", "Uygun"))))</f>
        <v>%0,5 üzerindedir</v>
      </c>
      <c r="N196" s="119" t="str">
        <f t="shared" si="62"/>
        <v xml:space="preserve"> </v>
      </c>
      <c r="O196" s="120"/>
      <c r="P196" s="121"/>
      <c r="Q196" s="122" t="str">
        <f t="shared" si="63"/>
        <v/>
      </c>
      <c r="R196" s="118">
        <f>IFERROR(IF(L196&lt;=0.005,IF(E196="",K196,0),IF(E196&lt;&gt;"",0,IF(O196="",0,IF(O196="H",0,IF(P196&lt;Veriler!$F$2,K196*Veriler!$F$2,K196*P196)))))," ")</f>
        <v>0</v>
      </c>
      <c r="S196" s="118">
        <f>IF(Veriler!P196&lt;=0.1, R196, IF(AND(Veriler!P196&gt;0.1, E196="", O196="E"), IF(P196&gt;Veriler!$F$2, P196*R196, IF(P196&lt;Veriler!$F$2, Veriler!$F$2*R196, P196*R196)), 0))</f>
        <v>0</v>
      </c>
      <c r="T196" s="118" t="str">
        <f t="shared" si="64"/>
        <v xml:space="preserve"> </v>
      </c>
      <c r="U196" s="123" t="str">
        <f>IFERROR(IF(N196="%10 sınırı aşılmıştır.",K196-S196,IFERROR(IF(E196="",IF(R196=1,0,IF(K196-R196=0,"",K196-R196)),IF(Veriler!I196="",K196,IF(K196*Veriler!I196=0,"",K196*Veriler!I196))),K196)),0)</f>
        <v/>
      </c>
    </row>
    <row r="197" spans="1:21" s="134" customFormat="1" ht="27.75" customHeight="1" x14ac:dyDescent="0.25">
      <c r="A197" s="186">
        <f t="shared" ref="A197:A208" si="65">A196+1</f>
        <v>143</v>
      </c>
      <c r="B197" s="228"/>
      <c r="C197" s="229"/>
      <c r="D197" s="115"/>
      <c r="E197" s="116"/>
      <c r="F197" s="163" t="str">
        <f t="shared" si="60"/>
        <v/>
      </c>
      <c r="G197" s="117"/>
      <c r="H197" s="117"/>
      <c r="I197" s="117"/>
      <c r="J197" s="117"/>
      <c r="K197" s="118" t="str">
        <f t="shared" si="61"/>
        <v/>
      </c>
      <c r="L197" s="119" t="str">
        <f>IF(K197="", "", K197/Veriler!$T$1)</f>
        <v/>
      </c>
      <c r="M197" s="119" t="str">
        <f>IF(E197&lt;&gt;"", "İthal Girdi", IF(Veriler!P197="", "", IF(Veriler!O197="H", "%0,5 üzerindedir", IF(Veriler!P197&gt;0.1, "%10 sınırı aşılmıştır.", "Uygun"))))</f>
        <v>%0,5 üzerindedir</v>
      </c>
      <c r="N197" s="119" t="str">
        <f t="shared" si="62"/>
        <v xml:space="preserve"> </v>
      </c>
      <c r="O197" s="120"/>
      <c r="P197" s="121"/>
      <c r="Q197" s="122" t="str">
        <f t="shared" si="63"/>
        <v/>
      </c>
      <c r="R197" s="118">
        <f>IFERROR(IF(L197&lt;=0.005,IF(E197="",K197,0),IF(E197&lt;&gt;"",0,IF(O197="",0,IF(O197="H",0,IF(P197&lt;Veriler!$F$2,K197*Veriler!$F$2,K197*P197)))))," ")</f>
        <v>0</v>
      </c>
      <c r="S197" s="118">
        <f>IF(Veriler!P197&lt;=0.1, R197, IF(AND(Veriler!P197&gt;0.1, E197="", O197="E"), IF(P197&gt;Veriler!$F$2, P197*R197, IF(P197&lt;Veriler!$F$2, Veriler!$F$2*R197, P197*R197)), 0))</f>
        <v>0</v>
      </c>
      <c r="T197" s="118" t="str">
        <f t="shared" si="64"/>
        <v xml:space="preserve"> </v>
      </c>
      <c r="U197" s="123" t="str">
        <f>IFERROR(IF(N197="%10 sınırı aşılmıştır.",K197-S197,IFERROR(IF(E197="",IF(R197=1,0,IF(K197-R197=0,"",K197-R197)),IF(Veriler!I197="",K197,IF(K197*Veriler!I197=0,"",K197*Veriler!I197))),K197)),0)</f>
        <v/>
      </c>
    </row>
    <row r="198" spans="1:21" s="134" customFormat="1" ht="27.75" customHeight="1" x14ac:dyDescent="0.25">
      <c r="A198" s="186">
        <f t="shared" si="65"/>
        <v>144</v>
      </c>
      <c r="B198" s="228"/>
      <c r="C198" s="229"/>
      <c r="D198" s="115"/>
      <c r="E198" s="116"/>
      <c r="F198" s="163" t="str">
        <f t="shared" si="60"/>
        <v/>
      </c>
      <c r="G198" s="117"/>
      <c r="H198" s="117"/>
      <c r="I198" s="117"/>
      <c r="J198" s="117"/>
      <c r="K198" s="118" t="str">
        <f t="shared" si="61"/>
        <v/>
      </c>
      <c r="L198" s="119" t="str">
        <f>IF(K198="", "", K198/Veriler!$T$1)</f>
        <v/>
      </c>
      <c r="M198" s="119" t="str">
        <f>IF(E198&lt;&gt;"", "İthal Girdi", IF(Veriler!P198="", "", IF(Veriler!O198="H", "%0,5 üzerindedir", IF(Veriler!P198&gt;0.1, "%10 sınırı aşılmıştır.", "Uygun"))))</f>
        <v>%0,5 üzerindedir</v>
      </c>
      <c r="N198" s="119" t="str">
        <f t="shared" si="62"/>
        <v xml:space="preserve"> </v>
      </c>
      <c r="O198" s="120"/>
      <c r="P198" s="121"/>
      <c r="Q198" s="122" t="str">
        <f t="shared" si="63"/>
        <v/>
      </c>
      <c r="R198" s="118">
        <f>IFERROR(IF(L198&lt;=0.005,IF(E198="",K198,0),IF(E198&lt;&gt;"",0,IF(O198="",0,IF(O198="H",0,IF(P198&lt;Veriler!$F$2,K198*Veriler!$F$2,K198*P198)))))," ")</f>
        <v>0</v>
      </c>
      <c r="S198" s="118">
        <f>IF(Veriler!P198&lt;=0.1, R198, IF(AND(Veriler!P198&gt;0.1, E198="", O198="E"), IF(P198&gt;Veriler!$F$2, P198*R198, IF(P198&lt;Veriler!$F$2, Veriler!$F$2*R198, P198*R198)), 0))</f>
        <v>0</v>
      </c>
      <c r="T198" s="118" t="str">
        <f t="shared" si="64"/>
        <v xml:space="preserve"> </v>
      </c>
      <c r="U198" s="123" t="str">
        <f>IFERROR(IF(N198="%10 sınırı aşılmıştır.",K198-S198,IFERROR(IF(E198="",IF(R198=1,0,IF(K198-R198=0,"",K198-R198)),IF(Veriler!I198="",K198,IF(K198*Veriler!I198=0,"",K198*Veriler!I198))),K198)),0)</f>
        <v/>
      </c>
    </row>
    <row r="199" spans="1:21" s="134" customFormat="1" ht="27.75" customHeight="1" x14ac:dyDescent="0.25">
      <c r="A199" s="186">
        <f t="shared" si="65"/>
        <v>145</v>
      </c>
      <c r="B199" s="228"/>
      <c r="C199" s="229"/>
      <c r="D199" s="115"/>
      <c r="E199" s="116"/>
      <c r="F199" s="163" t="str">
        <f t="shared" si="60"/>
        <v/>
      </c>
      <c r="G199" s="117"/>
      <c r="H199" s="117"/>
      <c r="I199" s="117"/>
      <c r="J199" s="117"/>
      <c r="K199" s="118" t="str">
        <f t="shared" si="61"/>
        <v/>
      </c>
      <c r="L199" s="119" t="str">
        <f>IF(K199="", "", K199/Veriler!$T$1)</f>
        <v/>
      </c>
      <c r="M199" s="119" t="str">
        <f>IF(E199&lt;&gt;"", "İthal Girdi", IF(Veriler!P199="", "", IF(Veriler!O199="H", "%0,5 üzerindedir", IF(Veriler!P199&gt;0.1, "%10 sınırı aşılmıştır.", "Uygun"))))</f>
        <v>%0,5 üzerindedir</v>
      </c>
      <c r="N199" s="119" t="str">
        <f t="shared" si="62"/>
        <v xml:space="preserve"> </v>
      </c>
      <c r="O199" s="120"/>
      <c r="P199" s="121"/>
      <c r="Q199" s="122" t="str">
        <f t="shared" si="63"/>
        <v/>
      </c>
      <c r="R199" s="118">
        <f>IFERROR(IF(L199&lt;=0.005,IF(E199="",K199,0),IF(E199&lt;&gt;"",0,IF(O199="",0,IF(O199="H",0,IF(P199&lt;Veriler!$F$2,K199*Veriler!$F$2,K199*P199)))))," ")</f>
        <v>0</v>
      </c>
      <c r="S199" s="118">
        <f>IF(Veriler!P199&lt;=0.1, R199, IF(AND(Veriler!P199&gt;0.1, E199="", O199="E"), IF(P199&gt;Veriler!$F$2, P199*R199, IF(P199&lt;Veriler!$F$2, Veriler!$F$2*R199, P199*R199)), 0))</f>
        <v>0</v>
      </c>
      <c r="T199" s="118" t="str">
        <f t="shared" si="64"/>
        <v xml:space="preserve"> </v>
      </c>
      <c r="U199" s="123" t="str">
        <f>IFERROR(IF(N199="%10 sınırı aşılmıştır.",K199-S199,IFERROR(IF(E199="",IF(R199=1,0,IF(K199-R199=0,"",K199-R199)),IF(Veriler!I199="",K199,IF(K199*Veriler!I199=0,"",K199*Veriler!I199))),K199)),0)</f>
        <v/>
      </c>
    </row>
    <row r="200" spans="1:21" s="134" customFormat="1" ht="27.75" customHeight="1" x14ac:dyDescent="0.25">
      <c r="A200" s="186">
        <f t="shared" si="65"/>
        <v>146</v>
      </c>
      <c r="B200" s="228"/>
      <c r="C200" s="229"/>
      <c r="D200" s="115"/>
      <c r="E200" s="116"/>
      <c r="F200" s="163" t="str">
        <f t="shared" si="60"/>
        <v/>
      </c>
      <c r="G200" s="117"/>
      <c r="H200" s="117"/>
      <c r="I200" s="117"/>
      <c r="J200" s="117"/>
      <c r="K200" s="118" t="str">
        <f t="shared" si="61"/>
        <v/>
      </c>
      <c r="L200" s="119" t="str">
        <f>IF(K200="", "", K200/Veriler!$T$1)</f>
        <v/>
      </c>
      <c r="M200" s="119" t="str">
        <f>IF(E200&lt;&gt;"", "İthal Girdi", IF(Veriler!P200="", "", IF(Veriler!O200="H", "%0,5 üzerindedir", IF(Veriler!P200&gt;0.1, "%10 sınırı aşılmıştır.", "Uygun"))))</f>
        <v>%0,5 üzerindedir</v>
      </c>
      <c r="N200" s="119" t="str">
        <f t="shared" si="62"/>
        <v xml:space="preserve"> </v>
      </c>
      <c r="O200" s="120"/>
      <c r="P200" s="121"/>
      <c r="Q200" s="122" t="str">
        <f t="shared" si="63"/>
        <v/>
      </c>
      <c r="R200" s="118">
        <f>IFERROR(IF(L200&lt;=0.005,IF(E200="",K200,0),IF(E200&lt;&gt;"",0,IF(O200="",0,IF(O200="H",0,IF(P200&lt;Veriler!$F$2,K200*Veriler!$F$2,K200*P200)))))," ")</f>
        <v>0</v>
      </c>
      <c r="S200" s="118">
        <f>IF(Veriler!P200&lt;=0.1, R200, IF(AND(Veriler!P200&gt;0.1, E200="", O200="E"), IF(P200&gt;Veriler!$F$2, P200*R200, IF(P200&lt;Veriler!$F$2, Veriler!$F$2*R200, P200*R200)), 0))</f>
        <v>0</v>
      </c>
      <c r="T200" s="118" t="str">
        <f t="shared" si="64"/>
        <v xml:space="preserve"> </v>
      </c>
      <c r="U200" s="123" t="str">
        <f>IFERROR(IF(N200="%10 sınırı aşılmıştır.",K200-S200,IFERROR(IF(E200="",IF(R200=1,0,IF(K200-R200=0,"",K200-R200)),IF(Veriler!I200="",K200,IF(K200*Veriler!I200=0,"",K200*Veriler!I200))),K200)),0)</f>
        <v/>
      </c>
    </row>
    <row r="201" spans="1:21" s="134" customFormat="1" ht="27.75" customHeight="1" x14ac:dyDescent="0.25">
      <c r="A201" s="186">
        <f t="shared" si="65"/>
        <v>147</v>
      </c>
      <c r="B201" s="228"/>
      <c r="C201" s="229"/>
      <c r="D201" s="115"/>
      <c r="E201" s="116"/>
      <c r="F201" s="163" t="str">
        <f t="shared" si="60"/>
        <v/>
      </c>
      <c r="G201" s="117"/>
      <c r="H201" s="117"/>
      <c r="I201" s="117"/>
      <c r="J201" s="117"/>
      <c r="K201" s="118" t="str">
        <f t="shared" si="61"/>
        <v/>
      </c>
      <c r="L201" s="119" t="str">
        <f>IF(K201="", "", K201/Veriler!$T$1)</f>
        <v/>
      </c>
      <c r="M201" s="119" t="str">
        <f>IF(E201&lt;&gt;"", "İthal Girdi", IF(Veriler!P201="", "", IF(Veriler!O201="H", "%0,5 üzerindedir", IF(Veriler!P201&gt;0.1, "%10 sınırı aşılmıştır.", "Uygun"))))</f>
        <v>%0,5 üzerindedir</v>
      </c>
      <c r="N201" s="119" t="str">
        <f t="shared" si="62"/>
        <v xml:space="preserve"> </v>
      </c>
      <c r="O201" s="120"/>
      <c r="P201" s="121"/>
      <c r="Q201" s="122" t="str">
        <f t="shared" si="63"/>
        <v/>
      </c>
      <c r="R201" s="118">
        <f>IFERROR(IF(L201&lt;=0.005,IF(E201="",K201,0),IF(E201&lt;&gt;"",0,IF(O201="",0,IF(O201="H",0,IF(P201&lt;Veriler!$F$2,K201*Veriler!$F$2,K201*P201)))))," ")</f>
        <v>0</v>
      </c>
      <c r="S201" s="118">
        <f>IF(Veriler!P201&lt;=0.1, R201, IF(AND(Veriler!P201&gt;0.1, E201="", O201="E"), IF(P201&gt;Veriler!$F$2, P201*R201, IF(P201&lt;Veriler!$F$2, Veriler!$F$2*R201, P201*R201)), 0))</f>
        <v>0</v>
      </c>
      <c r="T201" s="118" t="str">
        <f t="shared" si="64"/>
        <v xml:space="preserve"> </v>
      </c>
      <c r="U201" s="123" t="str">
        <f>IFERROR(IF(N201="%10 sınırı aşılmıştır.",K201-S201,IFERROR(IF(E201="",IF(R201=1,0,IF(K201-R201=0,"",K201-R201)),IF(Veriler!I201="",K201,IF(K201*Veriler!I201=0,"",K201*Veriler!I201))),K201)),0)</f>
        <v/>
      </c>
    </row>
    <row r="202" spans="1:21" s="134" customFormat="1" ht="27.75" customHeight="1" x14ac:dyDescent="0.25">
      <c r="A202" s="186">
        <f t="shared" si="65"/>
        <v>148</v>
      </c>
      <c r="B202" s="228"/>
      <c r="C202" s="229"/>
      <c r="D202" s="115"/>
      <c r="E202" s="116"/>
      <c r="F202" s="163" t="str">
        <f t="shared" si="60"/>
        <v/>
      </c>
      <c r="G202" s="117"/>
      <c r="H202" s="117"/>
      <c r="I202" s="117"/>
      <c r="J202" s="117"/>
      <c r="K202" s="118" t="str">
        <f t="shared" si="61"/>
        <v/>
      </c>
      <c r="L202" s="119" t="str">
        <f>IF(K202="", "", K202/Veriler!$T$1)</f>
        <v/>
      </c>
      <c r="M202" s="119" t="str">
        <f>IF(E202&lt;&gt;"", "İthal Girdi", IF(Veriler!P202="", "", IF(Veriler!O202="H", "%0,5 üzerindedir", IF(Veriler!P202&gt;0.1, "%10 sınırı aşılmıştır.", "Uygun"))))</f>
        <v>%0,5 üzerindedir</v>
      </c>
      <c r="N202" s="119" t="str">
        <f t="shared" si="62"/>
        <v xml:space="preserve"> </v>
      </c>
      <c r="O202" s="120"/>
      <c r="P202" s="121"/>
      <c r="Q202" s="122" t="str">
        <f t="shared" si="63"/>
        <v/>
      </c>
      <c r="R202" s="118">
        <f>IFERROR(IF(L202&lt;=0.005,IF(E202="",K202,0),IF(E202&lt;&gt;"",0,IF(O202="",0,IF(O202="H",0,IF(P202&lt;Veriler!$F$2,K202*Veriler!$F$2,K202*P202)))))," ")</f>
        <v>0</v>
      </c>
      <c r="S202" s="118">
        <f>IF(Veriler!P202&lt;=0.1, R202, IF(AND(Veriler!P202&gt;0.1, E202="", O202="E"), IF(P202&gt;Veriler!$F$2, P202*R202, IF(P202&lt;Veriler!$F$2, Veriler!$F$2*R202, P202*R202)), 0))</f>
        <v>0</v>
      </c>
      <c r="T202" s="118" t="str">
        <f t="shared" si="64"/>
        <v xml:space="preserve"> </v>
      </c>
      <c r="U202" s="123" t="str">
        <f>IFERROR(IF(N202="%10 sınırı aşılmıştır.",K202-S202,IFERROR(IF(E202="",IF(R202=1,0,IF(K202-R202=0,"",K202-R202)),IF(Veriler!I202="",K202,IF(K202*Veriler!I202=0,"",K202*Veriler!I202))),K202)),0)</f>
        <v/>
      </c>
    </row>
    <row r="203" spans="1:21" s="134" customFormat="1" ht="27.75" customHeight="1" x14ac:dyDescent="0.25">
      <c r="A203" s="186">
        <f t="shared" si="65"/>
        <v>149</v>
      </c>
      <c r="B203" s="228"/>
      <c r="C203" s="229"/>
      <c r="D203" s="115"/>
      <c r="E203" s="116"/>
      <c r="F203" s="163" t="str">
        <f t="shared" si="60"/>
        <v/>
      </c>
      <c r="G203" s="117"/>
      <c r="H203" s="117"/>
      <c r="I203" s="117"/>
      <c r="J203" s="117"/>
      <c r="K203" s="118" t="str">
        <f t="shared" si="61"/>
        <v/>
      </c>
      <c r="L203" s="119" t="str">
        <f>IF(K203="", "", K203/Veriler!$T$1)</f>
        <v/>
      </c>
      <c r="M203" s="119" t="str">
        <f>IF(E203&lt;&gt;"", "İthal Girdi", IF(Veriler!P203="", "", IF(Veriler!O203="H", "%0,5 üzerindedir", IF(Veriler!P203&gt;0.1, "%10 sınırı aşılmıştır.", "Uygun"))))</f>
        <v>%0,5 üzerindedir</v>
      </c>
      <c r="N203" s="119" t="str">
        <f t="shared" si="62"/>
        <v xml:space="preserve"> </v>
      </c>
      <c r="O203" s="120"/>
      <c r="P203" s="121"/>
      <c r="Q203" s="122" t="str">
        <f t="shared" si="63"/>
        <v/>
      </c>
      <c r="R203" s="118">
        <f>IFERROR(IF(L203&lt;=0.005,IF(E203="",K203,0),IF(E203&lt;&gt;"",0,IF(O203="",0,IF(O203="H",0,IF(P203&lt;Veriler!$F$2,K203*Veriler!$F$2,K203*P203)))))," ")</f>
        <v>0</v>
      </c>
      <c r="S203" s="118">
        <f>IF(Veriler!P203&lt;=0.1, R203, IF(AND(Veriler!P203&gt;0.1, E203="", O203="E"), IF(P203&gt;Veriler!$F$2, P203*R203, IF(P203&lt;Veriler!$F$2, Veriler!$F$2*R203, P203*R203)), 0))</f>
        <v>0</v>
      </c>
      <c r="T203" s="118" t="str">
        <f t="shared" si="64"/>
        <v xml:space="preserve"> </v>
      </c>
      <c r="U203" s="123" t="str">
        <f>IFERROR(IF(N203="%10 sınırı aşılmıştır.",K203-S203,IFERROR(IF(E203="",IF(R203=1,0,IF(K203-R203=0,"",K203-R203)),IF(Veriler!I203="",K203,IF(K203*Veriler!I203=0,"",K203*Veriler!I203))),K203)),0)</f>
        <v/>
      </c>
    </row>
    <row r="204" spans="1:21" s="134" customFormat="1" ht="27.75" customHeight="1" x14ac:dyDescent="0.25">
      <c r="A204" s="186">
        <f t="shared" si="65"/>
        <v>150</v>
      </c>
      <c r="B204" s="228"/>
      <c r="C204" s="229"/>
      <c r="D204" s="115"/>
      <c r="E204" s="116"/>
      <c r="F204" s="163" t="str">
        <f t="shared" si="60"/>
        <v/>
      </c>
      <c r="G204" s="117"/>
      <c r="H204" s="117"/>
      <c r="I204" s="117"/>
      <c r="J204" s="117"/>
      <c r="K204" s="118" t="str">
        <f t="shared" si="61"/>
        <v/>
      </c>
      <c r="L204" s="119" t="str">
        <f>IF(K204="", "", K204/Veriler!$T$1)</f>
        <v/>
      </c>
      <c r="M204" s="119" t="str">
        <f>IF(E204&lt;&gt;"", "İthal Girdi", IF(Veriler!P204="", "", IF(Veriler!O204="H", "%0,5 üzerindedir", IF(Veriler!P204&gt;0.1, "%10 sınırı aşılmıştır.", "Uygun"))))</f>
        <v>%0,5 üzerindedir</v>
      </c>
      <c r="N204" s="119" t="str">
        <f t="shared" si="62"/>
        <v xml:space="preserve"> </v>
      </c>
      <c r="O204" s="120"/>
      <c r="P204" s="121"/>
      <c r="Q204" s="122" t="str">
        <f t="shared" si="63"/>
        <v/>
      </c>
      <c r="R204" s="118">
        <f>IFERROR(IF(L204&lt;=0.005,IF(E204="",K204,0),IF(E204&lt;&gt;"",0,IF(O204="",0,IF(O204="H",0,IF(P204&lt;Veriler!$F$2,K204*Veriler!$F$2,K204*P204)))))," ")</f>
        <v>0</v>
      </c>
      <c r="S204" s="118">
        <f>IF(Veriler!P204&lt;=0.1, R204, IF(AND(Veriler!P204&gt;0.1, E204="", O204="E"), IF(P204&gt;Veriler!$F$2, P204*R204, IF(P204&lt;Veriler!$F$2, Veriler!$F$2*R204, P204*R204)), 0))</f>
        <v>0</v>
      </c>
      <c r="T204" s="118" t="str">
        <f t="shared" si="64"/>
        <v xml:space="preserve"> </v>
      </c>
      <c r="U204" s="123" t="str">
        <f>IFERROR(IF(N204="%10 sınırı aşılmıştır.",K204-S204,IFERROR(IF(E204="",IF(R204=1,0,IF(K204-R204=0,"",K204-R204)),IF(Veriler!I204="",K204,IF(K204*Veriler!I204=0,"",K204*Veriler!I204))),K204)),0)</f>
        <v/>
      </c>
    </row>
    <row r="205" spans="1:21" s="134" customFormat="1" ht="27.75" customHeight="1" x14ac:dyDescent="0.25">
      <c r="A205" s="186">
        <f t="shared" si="65"/>
        <v>151</v>
      </c>
      <c r="B205" s="228"/>
      <c r="C205" s="229"/>
      <c r="D205" s="115"/>
      <c r="E205" s="116"/>
      <c r="F205" s="163" t="str">
        <f t="shared" si="60"/>
        <v/>
      </c>
      <c r="G205" s="117"/>
      <c r="H205" s="117"/>
      <c r="I205" s="117"/>
      <c r="J205" s="117"/>
      <c r="K205" s="118" t="str">
        <f t="shared" si="61"/>
        <v/>
      </c>
      <c r="L205" s="119" t="str">
        <f>IF(K205="", "", K205/Veriler!$T$1)</f>
        <v/>
      </c>
      <c r="M205" s="119" t="str">
        <f>IF(E205&lt;&gt;"", "İthal Girdi", IF(Veriler!P205="", "", IF(Veriler!O205="H", "%0,5 üzerindedir", IF(Veriler!P205&gt;0.1, "%10 sınırı aşılmıştır.", "Uygun"))))</f>
        <v>%0,5 üzerindedir</v>
      </c>
      <c r="N205" s="119" t="str">
        <f t="shared" si="62"/>
        <v xml:space="preserve"> </v>
      </c>
      <c r="O205" s="120"/>
      <c r="P205" s="121"/>
      <c r="Q205" s="122" t="str">
        <f t="shared" si="63"/>
        <v/>
      </c>
      <c r="R205" s="118">
        <f>IFERROR(IF(L205&lt;=0.005,IF(E205="",K205,0),IF(E205&lt;&gt;"",0,IF(O205="",0,IF(O205="H",0,IF(P205&lt;Veriler!$F$2,K205*Veriler!$F$2,K205*P205)))))," ")</f>
        <v>0</v>
      </c>
      <c r="S205" s="118">
        <f>IF(Veriler!P205&lt;=0.1, R205, IF(AND(Veriler!P205&gt;0.1, E205="", O205="E"), IF(P205&gt;Veriler!$F$2, P205*R205, IF(P205&lt;Veriler!$F$2, Veriler!$F$2*R205, P205*R205)), 0))</f>
        <v>0</v>
      </c>
      <c r="T205" s="118" t="str">
        <f t="shared" si="64"/>
        <v xml:space="preserve"> </v>
      </c>
      <c r="U205" s="123" t="str">
        <f>IFERROR(IF(N205="%10 sınırı aşılmıştır.",K205-S205,IFERROR(IF(E205="",IF(R205=1,0,IF(K205-R205=0,"",K205-R205)),IF(Veriler!I205="",K205,IF(K205*Veriler!I205=0,"",K205*Veriler!I205))),K205)),0)</f>
        <v/>
      </c>
    </row>
    <row r="206" spans="1:21" s="134" customFormat="1" ht="27.75" customHeight="1" x14ac:dyDescent="0.25">
      <c r="A206" s="186">
        <f t="shared" si="65"/>
        <v>152</v>
      </c>
      <c r="B206" s="228"/>
      <c r="C206" s="229"/>
      <c r="D206" s="115"/>
      <c r="E206" s="116"/>
      <c r="F206" s="163" t="str">
        <f t="shared" si="60"/>
        <v/>
      </c>
      <c r="G206" s="117"/>
      <c r="H206" s="117"/>
      <c r="I206" s="117"/>
      <c r="J206" s="117"/>
      <c r="K206" s="118" t="str">
        <f t="shared" si="61"/>
        <v/>
      </c>
      <c r="L206" s="119" t="str">
        <f>IF(K206="", "", K206/Veriler!$T$1)</f>
        <v/>
      </c>
      <c r="M206" s="119" t="str">
        <f>IF(E206&lt;&gt;"", "İthal Girdi", IF(Veriler!P206="", "", IF(Veriler!O206="H", "%0,5 üzerindedir", IF(Veriler!P206&gt;0.1, "%10 sınırı aşılmıştır.", "Uygun"))))</f>
        <v>%0,5 üzerindedir</v>
      </c>
      <c r="N206" s="119" t="str">
        <f t="shared" si="62"/>
        <v xml:space="preserve"> </v>
      </c>
      <c r="O206" s="120"/>
      <c r="P206" s="121"/>
      <c r="Q206" s="122" t="str">
        <f t="shared" si="63"/>
        <v/>
      </c>
      <c r="R206" s="118">
        <f>IFERROR(IF(L206&lt;=0.005,IF(E206="",K206,0),IF(E206&lt;&gt;"",0,IF(O206="",0,IF(O206="H",0,IF(P206&lt;Veriler!$F$2,K206*Veriler!$F$2,K206*P206)))))," ")</f>
        <v>0</v>
      </c>
      <c r="S206" s="118">
        <f>IF(Veriler!P206&lt;=0.1, R206, IF(AND(Veriler!P206&gt;0.1, E206="", O206="E"), IF(P206&gt;Veriler!$F$2, P206*R206, IF(P206&lt;Veriler!$F$2, Veriler!$F$2*R206, P206*R206)), 0))</f>
        <v>0</v>
      </c>
      <c r="T206" s="118" t="str">
        <f t="shared" si="64"/>
        <v xml:space="preserve"> </v>
      </c>
      <c r="U206" s="123" t="str">
        <f>IFERROR(IF(N206="%10 sınırı aşılmıştır.",K206-S206,IFERROR(IF(E206="",IF(R206=1,0,IF(K206-R206=0,"",K206-R206)),IF(Veriler!I206="",K206,IF(K206*Veriler!I206=0,"",K206*Veriler!I206))),K206)),0)</f>
        <v/>
      </c>
    </row>
    <row r="207" spans="1:21" s="134" customFormat="1" ht="27.75" customHeight="1" x14ac:dyDescent="0.25">
      <c r="A207" s="186">
        <f t="shared" si="65"/>
        <v>153</v>
      </c>
      <c r="B207" s="228"/>
      <c r="C207" s="229"/>
      <c r="D207" s="115"/>
      <c r="E207" s="116"/>
      <c r="F207" s="163" t="str">
        <f t="shared" si="60"/>
        <v/>
      </c>
      <c r="G207" s="117"/>
      <c r="H207" s="117"/>
      <c r="I207" s="117"/>
      <c r="J207" s="117"/>
      <c r="K207" s="118" t="str">
        <f t="shared" si="61"/>
        <v/>
      </c>
      <c r="L207" s="119" t="str">
        <f>IF(K207="", "", K207/Veriler!$T$1)</f>
        <v/>
      </c>
      <c r="M207" s="119" t="str">
        <f>IF(E207&lt;&gt;"", "İthal Girdi", IF(Veriler!P207="", "", IF(Veriler!O207="H", "%0,5 üzerindedir", IF(Veriler!P207&gt;0.1, "%10 sınırı aşılmıştır.", "Uygun"))))</f>
        <v>%0,5 üzerindedir</v>
      </c>
      <c r="N207" s="119" t="str">
        <f t="shared" si="62"/>
        <v xml:space="preserve"> </v>
      </c>
      <c r="O207" s="120"/>
      <c r="P207" s="121"/>
      <c r="Q207" s="122" t="str">
        <f t="shared" si="63"/>
        <v/>
      </c>
      <c r="R207" s="118">
        <f>IFERROR(IF(L207&lt;=0.005,IF(E207="",K207,0),IF(E207&lt;&gt;"",0,IF(O207="",0,IF(O207="H",0,IF(P207&lt;Veriler!$F$2,K207*Veriler!$F$2,K207*P207)))))," ")</f>
        <v>0</v>
      </c>
      <c r="S207" s="118">
        <f>IF(Veriler!P207&lt;=0.1, R207, IF(AND(Veriler!P207&gt;0.1, E207="", O207="E"), IF(P207&gt;Veriler!$F$2, P207*R207, IF(P207&lt;Veriler!$F$2, Veriler!$F$2*R207, P207*R207)), 0))</f>
        <v>0</v>
      </c>
      <c r="T207" s="118" t="str">
        <f t="shared" si="64"/>
        <v xml:space="preserve"> </v>
      </c>
      <c r="U207" s="123" t="str">
        <f>IFERROR(IF(N207="%10 sınırı aşılmıştır.",K207-S207,IFERROR(IF(E207="",IF(R207=1,0,IF(K207-R207=0,"",K207-R207)),IF(Veriler!I207="",K207,IF(K207*Veriler!I207=0,"",K207*Veriler!I207))),K207)),0)</f>
        <v/>
      </c>
    </row>
    <row r="208" spans="1:21" s="134" customFormat="1" ht="27.75" customHeight="1" x14ac:dyDescent="0.25">
      <c r="A208" s="186">
        <f t="shared" si="65"/>
        <v>154</v>
      </c>
      <c r="B208" s="228"/>
      <c r="C208" s="229"/>
      <c r="D208" s="115"/>
      <c r="E208" s="116"/>
      <c r="F208" s="163" t="str">
        <f t="shared" si="60"/>
        <v/>
      </c>
      <c r="G208" s="117"/>
      <c r="H208" s="117"/>
      <c r="I208" s="117"/>
      <c r="J208" s="117"/>
      <c r="K208" s="118" t="str">
        <f t="shared" si="61"/>
        <v/>
      </c>
      <c r="L208" s="119" t="str">
        <f>IF(K208="", "", K208/Veriler!$T$1)</f>
        <v/>
      </c>
      <c r="M208" s="119" t="str">
        <f>IF(E208&lt;&gt;"", "İthal Girdi", IF(Veriler!P208="", "", IF(Veriler!O208="H", "%0,5 üzerindedir", IF(Veriler!P208&gt;0.1, "%10 sınırı aşılmıştır.", "Uygun"))))</f>
        <v>%0,5 üzerindedir</v>
      </c>
      <c r="N208" s="119" t="str">
        <f t="shared" si="62"/>
        <v xml:space="preserve"> </v>
      </c>
      <c r="O208" s="120"/>
      <c r="P208" s="121"/>
      <c r="Q208" s="122" t="str">
        <f t="shared" si="63"/>
        <v/>
      </c>
      <c r="R208" s="118">
        <f>IFERROR(IF(L208&lt;=0.005,IF(E208="",K208,0),IF(E208&lt;&gt;"",0,IF(O208="",0,IF(O208="H",0,IF(P208&lt;Veriler!$F$2,K208*Veriler!$F$2,K208*P208)))))," ")</f>
        <v>0</v>
      </c>
      <c r="S208" s="118">
        <f>IF(Veriler!P208&lt;=0.1, R208, IF(AND(Veriler!P208&gt;0.1, E208="", O208="E"), IF(P208&gt;Veriler!$F$2, P208*R208, IF(P208&lt;Veriler!$F$2, Veriler!$F$2*R208, P208*R208)), 0))</f>
        <v>0</v>
      </c>
      <c r="T208" s="118" t="str">
        <f t="shared" si="64"/>
        <v xml:space="preserve"> </v>
      </c>
      <c r="U208" s="123" t="str">
        <f>IFERROR(IF(N208="%10 sınırı aşılmıştır.",K208-S208,IFERROR(IF(E208="",IF(R208=1,0,IF(K208-R208=0,"",K208-R208)),IF(Veriler!I208="",K208,IF(K208*Veriler!I208=0,"",K208*Veriler!I208))),K208)),0)</f>
        <v/>
      </c>
    </row>
    <row r="209" spans="1:21" s="134" customFormat="1" ht="27" hidden="1" customHeight="1" x14ac:dyDescent="0.25">
      <c r="A209" s="187"/>
      <c r="B209" s="231" t="s">
        <v>13</v>
      </c>
      <c r="C209" s="231"/>
      <c r="D209" s="142"/>
      <c r="E209" s="142"/>
      <c r="F209" s="114"/>
      <c r="G209" s="142"/>
      <c r="H209" s="142"/>
      <c r="I209" s="142"/>
      <c r="J209" s="142"/>
      <c r="K209" s="114"/>
      <c r="L209" s="114"/>
      <c r="M209" s="114"/>
      <c r="N209" s="114"/>
      <c r="O209" s="142"/>
      <c r="P209" s="142"/>
      <c r="Q209" s="232"/>
      <c r="R209" s="232"/>
      <c r="S209" s="114"/>
      <c r="T209" s="114"/>
      <c r="U209" s="114"/>
    </row>
    <row r="210" spans="1:21" s="134" customFormat="1" ht="27.75" customHeight="1" x14ac:dyDescent="0.25">
      <c r="A210" s="186">
        <f>A208+1</f>
        <v>155</v>
      </c>
      <c r="B210" s="228"/>
      <c r="C210" s="229"/>
      <c r="D210" s="115"/>
      <c r="E210" s="116"/>
      <c r="F210" s="163" t="str">
        <f t="shared" ref="F210:F223" si="66">IF(AND(E210&lt;&gt;"",U210&lt;&gt;"",K210&lt;&gt;0),U210/K210,"")</f>
        <v/>
      </c>
      <c r="G210" s="117"/>
      <c r="H210" s="117"/>
      <c r="I210" s="117"/>
      <c r="J210" s="117"/>
      <c r="K210" s="118" t="str">
        <f t="shared" ref="K210:K223" si="67">IF(AND(G210&lt;&gt;0, I210&lt;&gt;0, J210&lt;&gt;0), G210*I210*J210, "")</f>
        <v/>
      </c>
      <c r="L210" s="119" t="str">
        <f>IF(K210="", "", K210/Veriler!$T$1)</f>
        <v/>
      </c>
      <c r="M210" s="119" t="str">
        <f>IF(E210&lt;&gt;"", "İthal Girdi", IF(Veriler!P210="", "", IF(Veriler!O210="H", "%0,5 üzerindedir", IF(Veriler!P210&gt;0.1, "%10 sınırı aşılmıştır.", "Uygun"))))</f>
        <v>%0,5 üzerindedir</v>
      </c>
      <c r="N210" s="119" t="str">
        <f t="shared" ref="N210:N223" si="68">IF(L210=""," ",M210)</f>
        <v xml:space="preserve"> </v>
      </c>
      <c r="O210" s="120"/>
      <c r="P210" s="121"/>
      <c r="Q210" s="122" t="str">
        <f t="shared" ref="Q210:Q223" si="69">IFERROR(IF(AND(S210&lt;&gt;"",K210&lt;&gt;"",K210&lt;&gt;0,S210&lt;&gt;0),S210/K210,"")," ")</f>
        <v/>
      </c>
      <c r="R210" s="118">
        <f>IFERROR(IF(L210&lt;=0.005,IF(E210="",K210,0),IF(E210&lt;&gt;"",0,IF(O210="",0,IF(O210="H",0,IF(P210&lt;Veriler!$F$2,K210*Veriler!$F$2,K210*P210)))))," ")</f>
        <v>0</v>
      </c>
      <c r="S210" s="118">
        <f>IF(Veriler!P210&lt;=0.1, R210, IF(AND(Veriler!P210&gt;0.1, E210="", O210="E"), IF(P210&gt;Veriler!$F$2, P210*R210, IF(P210&lt;Veriler!$F$2, Veriler!$F$2*R210, P210*R210)), 0))</f>
        <v>0</v>
      </c>
      <c r="T210" s="118" t="str">
        <f t="shared" ref="T210:T223" si="70">IF(S210=0," ",S210)</f>
        <v xml:space="preserve"> </v>
      </c>
      <c r="U210" s="123" t="str">
        <f>IFERROR(IF(N210="%10 sınırı aşılmıştır.",K210-S210,IFERROR(IF(E210="",IF(R210=1,0,IF(K210-R210=0,"",K210-R210)),IF(Veriler!I210="",K210,IF(K210*Veriler!I210=0,"",K210*Veriler!I210))),K210)),0)</f>
        <v/>
      </c>
    </row>
    <row r="211" spans="1:21" s="134" customFormat="1" ht="27.75" customHeight="1" x14ac:dyDescent="0.25">
      <c r="A211" s="186">
        <f>A210+1</f>
        <v>156</v>
      </c>
      <c r="B211" s="228"/>
      <c r="C211" s="229"/>
      <c r="D211" s="115"/>
      <c r="E211" s="116"/>
      <c r="F211" s="163" t="str">
        <f t="shared" si="66"/>
        <v/>
      </c>
      <c r="G211" s="117"/>
      <c r="H211" s="117"/>
      <c r="I211" s="117"/>
      <c r="J211" s="117"/>
      <c r="K211" s="118" t="str">
        <f t="shared" si="67"/>
        <v/>
      </c>
      <c r="L211" s="119" t="str">
        <f>IF(K211="", "", K211/Veriler!$T$1)</f>
        <v/>
      </c>
      <c r="M211" s="119" t="str">
        <f>IF(E211&lt;&gt;"", "İthal Girdi", IF(Veriler!P211="", "", IF(Veriler!O211="H", "%0,5 üzerindedir", IF(Veriler!P211&gt;0.1, "%10 sınırı aşılmıştır.", "Uygun"))))</f>
        <v>%0,5 üzerindedir</v>
      </c>
      <c r="N211" s="119" t="str">
        <f t="shared" si="68"/>
        <v xml:space="preserve"> </v>
      </c>
      <c r="O211" s="120"/>
      <c r="P211" s="121"/>
      <c r="Q211" s="122" t="str">
        <f t="shared" si="69"/>
        <v/>
      </c>
      <c r="R211" s="118">
        <f>IFERROR(IF(L211&lt;=0.005,IF(E211="",K211,0),IF(E211&lt;&gt;"",0,IF(O211="",0,IF(O211="H",0,IF(P211&lt;Veriler!$F$2,K211*Veriler!$F$2,K211*P211)))))," ")</f>
        <v>0</v>
      </c>
      <c r="S211" s="118">
        <f>IF(Veriler!P211&lt;=0.1, R211, IF(AND(Veriler!P211&gt;0.1, E211="", O211="E"), IF(P211&gt;Veriler!$F$2, P211*R211, IF(P211&lt;Veriler!$F$2, Veriler!$F$2*R211, P211*R211)), 0))</f>
        <v>0</v>
      </c>
      <c r="T211" s="118" t="str">
        <f t="shared" si="70"/>
        <v xml:space="preserve"> </v>
      </c>
      <c r="U211" s="123" t="str">
        <f>IFERROR(IF(N211="%10 sınırı aşılmıştır.",K211-S211,IFERROR(IF(E211="",IF(R211=1,0,IF(K211-R211=0,"",K211-R211)),IF(Veriler!I211="",K211,IF(K211*Veriler!I211=0,"",K211*Veriler!I211))),K211)),0)</f>
        <v/>
      </c>
    </row>
    <row r="212" spans="1:21" s="134" customFormat="1" ht="27.75" customHeight="1" x14ac:dyDescent="0.25">
      <c r="A212" s="186">
        <f t="shared" ref="A212:A223" si="71">A211+1</f>
        <v>157</v>
      </c>
      <c r="B212" s="228"/>
      <c r="C212" s="229"/>
      <c r="D212" s="115"/>
      <c r="E212" s="116"/>
      <c r="F212" s="163" t="str">
        <f t="shared" si="66"/>
        <v/>
      </c>
      <c r="G212" s="117"/>
      <c r="H212" s="117"/>
      <c r="I212" s="117"/>
      <c r="J212" s="117"/>
      <c r="K212" s="118" t="str">
        <f t="shared" si="67"/>
        <v/>
      </c>
      <c r="L212" s="119" t="str">
        <f>IF(K212="", "", K212/Veriler!$T$1)</f>
        <v/>
      </c>
      <c r="M212" s="119" t="str">
        <f>IF(E212&lt;&gt;"", "İthal Girdi", IF(Veriler!P212="", "", IF(Veriler!O212="H", "%0,5 üzerindedir", IF(Veriler!P212&gt;0.1, "%10 sınırı aşılmıştır.", "Uygun"))))</f>
        <v>%0,5 üzerindedir</v>
      </c>
      <c r="N212" s="119" t="str">
        <f t="shared" si="68"/>
        <v xml:space="preserve"> </v>
      </c>
      <c r="O212" s="120"/>
      <c r="P212" s="121"/>
      <c r="Q212" s="122" t="str">
        <f t="shared" si="69"/>
        <v/>
      </c>
      <c r="R212" s="118">
        <f>IFERROR(IF(L212&lt;=0.005,IF(E212="",K212,0),IF(E212&lt;&gt;"",0,IF(O212="",0,IF(O212="H",0,IF(P212&lt;Veriler!$F$2,K212*Veriler!$F$2,K212*P212)))))," ")</f>
        <v>0</v>
      </c>
      <c r="S212" s="118">
        <f>IF(Veriler!P212&lt;=0.1, R212, IF(AND(Veriler!P212&gt;0.1, E212="", O212="E"), IF(P212&gt;Veriler!$F$2, P212*R212, IF(P212&lt;Veriler!$F$2, Veriler!$F$2*R212, P212*R212)), 0))</f>
        <v>0</v>
      </c>
      <c r="T212" s="118" t="str">
        <f t="shared" si="70"/>
        <v xml:space="preserve"> </v>
      </c>
      <c r="U212" s="123" t="str">
        <f>IFERROR(IF(N212="%10 sınırı aşılmıştır.",K212-S212,IFERROR(IF(E212="",IF(R212=1,0,IF(K212-R212=0,"",K212-R212)),IF(Veriler!I212="",K212,IF(K212*Veriler!I212=0,"",K212*Veriler!I212))),K212)),0)</f>
        <v/>
      </c>
    </row>
    <row r="213" spans="1:21" s="134" customFormat="1" ht="27.75" customHeight="1" x14ac:dyDescent="0.25">
      <c r="A213" s="186">
        <f t="shared" si="71"/>
        <v>158</v>
      </c>
      <c r="B213" s="228"/>
      <c r="C213" s="229"/>
      <c r="D213" s="115"/>
      <c r="E213" s="116"/>
      <c r="F213" s="163" t="str">
        <f t="shared" si="66"/>
        <v/>
      </c>
      <c r="G213" s="117"/>
      <c r="H213" s="117"/>
      <c r="I213" s="117"/>
      <c r="J213" s="117"/>
      <c r="K213" s="118" t="str">
        <f t="shared" si="67"/>
        <v/>
      </c>
      <c r="L213" s="119" t="str">
        <f>IF(K213="", "", K213/Veriler!$T$1)</f>
        <v/>
      </c>
      <c r="M213" s="119" t="str">
        <f>IF(E213&lt;&gt;"", "İthal Girdi", IF(Veriler!P213="", "", IF(Veriler!O213="H", "%0,5 üzerindedir", IF(Veriler!P213&gt;0.1, "%10 sınırı aşılmıştır.", "Uygun"))))</f>
        <v>%0,5 üzerindedir</v>
      </c>
      <c r="N213" s="119" t="str">
        <f t="shared" si="68"/>
        <v xml:space="preserve"> </v>
      </c>
      <c r="O213" s="120"/>
      <c r="P213" s="121"/>
      <c r="Q213" s="122" t="str">
        <f t="shared" si="69"/>
        <v/>
      </c>
      <c r="R213" s="118">
        <f>IFERROR(IF(L213&lt;=0.005,IF(E213="",K213,0),IF(E213&lt;&gt;"",0,IF(O213="",0,IF(O213="H",0,IF(P213&lt;Veriler!$F$2,K213*Veriler!$F$2,K213*P213)))))," ")</f>
        <v>0</v>
      </c>
      <c r="S213" s="118">
        <f>IF(Veriler!P213&lt;=0.1, R213, IF(AND(Veriler!P213&gt;0.1, E213="", O213="E"), IF(P213&gt;Veriler!$F$2, P213*R213, IF(P213&lt;Veriler!$F$2, Veriler!$F$2*R213, P213*R213)), 0))</f>
        <v>0</v>
      </c>
      <c r="T213" s="118" t="str">
        <f t="shared" si="70"/>
        <v xml:space="preserve"> </v>
      </c>
      <c r="U213" s="123" t="str">
        <f>IFERROR(IF(N213="%10 sınırı aşılmıştır.",K213-S213,IFERROR(IF(E213="",IF(R213=1,0,IF(K213-R213=0,"",K213-R213)),IF(Veriler!I213="",K213,IF(K213*Veriler!I213=0,"",K213*Veriler!I213))),K213)),0)</f>
        <v/>
      </c>
    </row>
    <row r="214" spans="1:21" s="134" customFormat="1" ht="27.75" customHeight="1" x14ac:dyDescent="0.25">
      <c r="A214" s="186">
        <f t="shared" si="71"/>
        <v>159</v>
      </c>
      <c r="B214" s="228"/>
      <c r="C214" s="229"/>
      <c r="D214" s="115"/>
      <c r="E214" s="116"/>
      <c r="F214" s="163" t="str">
        <f t="shared" si="66"/>
        <v/>
      </c>
      <c r="G214" s="117"/>
      <c r="H214" s="117"/>
      <c r="I214" s="117"/>
      <c r="J214" s="117"/>
      <c r="K214" s="118" t="str">
        <f t="shared" si="67"/>
        <v/>
      </c>
      <c r="L214" s="119" t="str">
        <f>IF(K214="", "", K214/Veriler!$T$1)</f>
        <v/>
      </c>
      <c r="M214" s="119" t="str">
        <f>IF(E214&lt;&gt;"", "İthal Girdi", IF(Veriler!P214="", "", IF(Veriler!O214="H", "%0,5 üzerindedir", IF(Veriler!P214&gt;0.1, "%10 sınırı aşılmıştır.", "Uygun"))))</f>
        <v>%0,5 üzerindedir</v>
      </c>
      <c r="N214" s="119" t="str">
        <f t="shared" si="68"/>
        <v xml:space="preserve"> </v>
      </c>
      <c r="O214" s="120"/>
      <c r="P214" s="121"/>
      <c r="Q214" s="122" t="str">
        <f t="shared" si="69"/>
        <v/>
      </c>
      <c r="R214" s="118">
        <f>IFERROR(IF(L214&lt;=0.005,IF(E214="",K214,0),IF(E214&lt;&gt;"",0,IF(O214="",0,IF(O214="H",0,IF(P214&lt;Veriler!$F$2,K214*Veriler!$F$2,K214*P214)))))," ")</f>
        <v>0</v>
      </c>
      <c r="S214" s="118">
        <f>IF(Veriler!P214&lt;=0.1, R214, IF(AND(Veriler!P214&gt;0.1, E214="", O214="E"), IF(P214&gt;Veriler!$F$2, P214*R214, IF(P214&lt;Veriler!$F$2, Veriler!$F$2*R214, P214*R214)), 0))</f>
        <v>0</v>
      </c>
      <c r="T214" s="118" t="str">
        <f t="shared" si="70"/>
        <v xml:space="preserve"> </v>
      </c>
      <c r="U214" s="123" t="str">
        <f>IFERROR(IF(N214="%10 sınırı aşılmıştır.",K214-S214,IFERROR(IF(E214="",IF(R214=1,0,IF(K214-R214=0,"",K214-R214)),IF(Veriler!I214="",K214,IF(K214*Veriler!I214=0,"",K214*Veriler!I214))),K214)),0)</f>
        <v/>
      </c>
    </row>
    <row r="215" spans="1:21" s="134" customFormat="1" ht="27.75" customHeight="1" x14ac:dyDescent="0.25">
      <c r="A215" s="186">
        <f t="shared" si="71"/>
        <v>160</v>
      </c>
      <c r="B215" s="228"/>
      <c r="C215" s="229"/>
      <c r="D215" s="115"/>
      <c r="E215" s="116"/>
      <c r="F215" s="163" t="str">
        <f t="shared" si="66"/>
        <v/>
      </c>
      <c r="G215" s="117"/>
      <c r="H215" s="117"/>
      <c r="I215" s="117"/>
      <c r="J215" s="117"/>
      <c r="K215" s="118" t="str">
        <f t="shared" si="67"/>
        <v/>
      </c>
      <c r="L215" s="119" t="str">
        <f>IF(K215="", "", K215/Veriler!$T$1)</f>
        <v/>
      </c>
      <c r="M215" s="119" t="str">
        <f>IF(E215&lt;&gt;"", "İthal Girdi", IF(Veriler!P215="", "", IF(Veriler!O215="H", "%0,5 üzerindedir", IF(Veriler!P215&gt;0.1, "%10 sınırı aşılmıştır.", "Uygun"))))</f>
        <v>%0,5 üzerindedir</v>
      </c>
      <c r="N215" s="119" t="str">
        <f t="shared" si="68"/>
        <v xml:space="preserve"> </v>
      </c>
      <c r="O215" s="120"/>
      <c r="P215" s="121"/>
      <c r="Q215" s="122" t="str">
        <f t="shared" si="69"/>
        <v/>
      </c>
      <c r="R215" s="118">
        <f>IFERROR(IF(L215&lt;=0.005,IF(E215="",K215,0),IF(E215&lt;&gt;"",0,IF(O215="",0,IF(O215="H",0,IF(P215&lt;Veriler!$F$2,K215*Veriler!$F$2,K215*P215)))))," ")</f>
        <v>0</v>
      </c>
      <c r="S215" s="118">
        <f>IF(Veriler!P215&lt;=0.1, R215, IF(AND(Veriler!P215&gt;0.1, E215="", O215="E"), IF(P215&gt;Veriler!$F$2, P215*R215, IF(P215&lt;Veriler!$F$2, Veriler!$F$2*R215, P215*R215)), 0))</f>
        <v>0</v>
      </c>
      <c r="T215" s="118" t="str">
        <f t="shared" si="70"/>
        <v xml:space="preserve"> </v>
      </c>
      <c r="U215" s="123" t="str">
        <f>IFERROR(IF(N215="%10 sınırı aşılmıştır.",K215-S215,IFERROR(IF(E215="",IF(R215=1,0,IF(K215-R215=0,"",K215-R215)),IF(Veriler!I215="",K215,IF(K215*Veriler!I215=0,"",K215*Veriler!I215))),K215)),0)</f>
        <v/>
      </c>
    </row>
    <row r="216" spans="1:21" s="134" customFormat="1" ht="27.75" customHeight="1" x14ac:dyDescent="0.25">
      <c r="A216" s="186">
        <f t="shared" si="71"/>
        <v>161</v>
      </c>
      <c r="B216" s="228"/>
      <c r="C216" s="229"/>
      <c r="D216" s="115"/>
      <c r="E216" s="116"/>
      <c r="F216" s="163" t="str">
        <f t="shared" si="66"/>
        <v/>
      </c>
      <c r="G216" s="117"/>
      <c r="H216" s="117"/>
      <c r="I216" s="117"/>
      <c r="J216" s="117"/>
      <c r="K216" s="118" t="str">
        <f t="shared" si="67"/>
        <v/>
      </c>
      <c r="L216" s="119" t="str">
        <f>IF(K216="", "", K216/Veriler!$T$1)</f>
        <v/>
      </c>
      <c r="M216" s="119" t="str">
        <f>IF(E216&lt;&gt;"", "İthal Girdi", IF(Veriler!P216="", "", IF(Veriler!O216="H", "%0,5 üzerindedir", IF(Veriler!P216&gt;0.1, "%10 sınırı aşılmıştır.", "Uygun"))))</f>
        <v>%0,5 üzerindedir</v>
      </c>
      <c r="N216" s="119" t="str">
        <f t="shared" si="68"/>
        <v xml:space="preserve"> </v>
      </c>
      <c r="O216" s="120"/>
      <c r="P216" s="121"/>
      <c r="Q216" s="122" t="str">
        <f t="shared" si="69"/>
        <v/>
      </c>
      <c r="R216" s="118">
        <f>IFERROR(IF(L216&lt;=0.005,IF(E216="",K216,0),IF(E216&lt;&gt;"",0,IF(O216="",0,IF(O216="H",0,IF(P216&lt;Veriler!$F$2,K216*Veriler!$F$2,K216*P216)))))," ")</f>
        <v>0</v>
      </c>
      <c r="S216" s="118">
        <f>IF(Veriler!P216&lt;=0.1, R216, IF(AND(Veriler!P216&gt;0.1, E216="", O216="E"), IF(P216&gt;Veriler!$F$2, P216*R216, IF(P216&lt;Veriler!$F$2, Veriler!$F$2*R216, P216*R216)), 0))</f>
        <v>0</v>
      </c>
      <c r="T216" s="118" t="str">
        <f t="shared" si="70"/>
        <v xml:space="preserve"> </v>
      </c>
      <c r="U216" s="123" t="str">
        <f>IFERROR(IF(N216="%10 sınırı aşılmıştır.",K216-S216,IFERROR(IF(E216="",IF(R216=1,0,IF(K216-R216=0,"",K216-R216)),IF(Veriler!I216="",K216,IF(K216*Veriler!I216=0,"",K216*Veriler!I216))),K216)),0)</f>
        <v/>
      </c>
    </row>
    <row r="217" spans="1:21" s="134" customFormat="1" ht="27.75" customHeight="1" x14ac:dyDescent="0.25">
      <c r="A217" s="186">
        <f t="shared" si="71"/>
        <v>162</v>
      </c>
      <c r="B217" s="228"/>
      <c r="C217" s="229"/>
      <c r="D217" s="115"/>
      <c r="E217" s="116"/>
      <c r="F217" s="163" t="str">
        <f t="shared" si="66"/>
        <v/>
      </c>
      <c r="G217" s="117"/>
      <c r="H217" s="117"/>
      <c r="I217" s="117"/>
      <c r="J217" s="117"/>
      <c r="K217" s="118" t="str">
        <f t="shared" si="67"/>
        <v/>
      </c>
      <c r="L217" s="119" t="str">
        <f>IF(K217="", "", K217/Veriler!$T$1)</f>
        <v/>
      </c>
      <c r="M217" s="119" t="str">
        <f>IF(E217&lt;&gt;"", "İthal Girdi", IF(Veriler!P217="", "", IF(Veriler!O217="H", "%0,5 üzerindedir", IF(Veriler!P217&gt;0.1, "%10 sınırı aşılmıştır.", "Uygun"))))</f>
        <v>%0,5 üzerindedir</v>
      </c>
      <c r="N217" s="119" t="str">
        <f t="shared" si="68"/>
        <v xml:space="preserve"> </v>
      </c>
      <c r="O217" s="120"/>
      <c r="P217" s="121"/>
      <c r="Q217" s="122" t="str">
        <f t="shared" si="69"/>
        <v/>
      </c>
      <c r="R217" s="118">
        <f>IFERROR(IF(L217&lt;=0.005,IF(E217="",K217,0),IF(E217&lt;&gt;"",0,IF(O217="",0,IF(O217="H",0,IF(P217&lt;Veriler!$F$2,K217*Veriler!$F$2,K217*P217)))))," ")</f>
        <v>0</v>
      </c>
      <c r="S217" s="118">
        <f>IF(Veriler!P217&lt;=0.1, R217, IF(AND(Veriler!P217&gt;0.1, E217="", O217="E"), IF(P217&gt;Veriler!$F$2, P217*R217, IF(P217&lt;Veriler!$F$2, Veriler!$F$2*R217, P217*R217)), 0))</f>
        <v>0</v>
      </c>
      <c r="T217" s="118" t="str">
        <f t="shared" si="70"/>
        <v xml:space="preserve"> </v>
      </c>
      <c r="U217" s="123" t="str">
        <f>IFERROR(IF(N217="%10 sınırı aşılmıştır.",K217-S217,IFERROR(IF(E217="",IF(R217=1,0,IF(K217-R217=0,"",K217-R217)),IF(Veriler!I217="",K217,IF(K217*Veriler!I217=0,"",K217*Veriler!I217))),K217)),0)</f>
        <v/>
      </c>
    </row>
    <row r="218" spans="1:21" s="134" customFormat="1" ht="27.75" customHeight="1" x14ac:dyDescent="0.25">
      <c r="A218" s="186">
        <f t="shared" si="71"/>
        <v>163</v>
      </c>
      <c r="B218" s="228"/>
      <c r="C218" s="229"/>
      <c r="D218" s="115"/>
      <c r="E218" s="116"/>
      <c r="F218" s="163" t="str">
        <f t="shared" si="66"/>
        <v/>
      </c>
      <c r="G218" s="117"/>
      <c r="H218" s="117"/>
      <c r="I218" s="117"/>
      <c r="J218" s="117"/>
      <c r="K218" s="118" t="str">
        <f t="shared" si="67"/>
        <v/>
      </c>
      <c r="L218" s="119" t="str">
        <f>IF(K218="", "", K218/Veriler!$T$1)</f>
        <v/>
      </c>
      <c r="M218" s="119" t="str">
        <f>IF(E218&lt;&gt;"", "İthal Girdi", IF(Veriler!P218="", "", IF(Veriler!O218="H", "%0,5 üzerindedir", IF(Veriler!P218&gt;0.1, "%10 sınırı aşılmıştır.", "Uygun"))))</f>
        <v>%0,5 üzerindedir</v>
      </c>
      <c r="N218" s="119" t="str">
        <f t="shared" si="68"/>
        <v xml:space="preserve"> </v>
      </c>
      <c r="O218" s="120"/>
      <c r="P218" s="121"/>
      <c r="Q218" s="122" t="str">
        <f t="shared" si="69"/>
        <v/>
      </c>
      <c r="R218" s="118">
        <f>IFERROR(IF(L218&lt;=0.005,IF(E218="",K218,0),IF(E218&lt;&gt;"",0,IF(O218="",0,IF(O218="H",0,IF(P218&lt;Veriler!$F$2,K218*Veriler!$F$2,K218*P218)))))," ")</f>
        <v>0</v>
      </c>
      <c r="S218" s="118">
        <f>IF(Veriler!P218&lt;=0.1, R218, IF(AND(Veriler!P218&gt;0.1, E218="", O218="E"), IF(P218&gt;Veriler!$F$2, P218*R218, IF(P218&lt;Veriler!$F$2, Veriler!$F$2*R218, P218*R218)), 0))</f>
        <v>0</v>
      </c>
      <c r="T218" s="118" t="str">
        <f t="shared" si="70"/>
        <v xml:space="preserve"> </v>
      </c>
      <c r="U218" s="123" t="str">
        <f>IFERROR(IF(N218="%10 sınırı aşılmıştır.",K218-S218,IFERROR(IF(E218="",IF(R218=1,0,IF(K218-R218=0,"",K218-R218)),IF(Veriler!I218="",K218,IF(K218*Veriler!I218=0,"",K218*Veriler!I218))),K218)),0)</f>
        <v/>
      </c>
    </row>
    <row r="219" spans="1:21" s="134" customFormat="1" ht="27.75" customHeight="1" x14ac:dyDescent="0.25">
      <c r="A219" s="186">
        <f t="shared" si="71"/>
        <v>164</v>
      </c>
      <c r="B219" s="228"/>
      <c r="C219" s="229"/>
      <c r="D219" s="115"/>
      <c r="E219" s="116"/>
      <c r="F219" s="163" t="str">
        <f t="shared" si="66"/>
        <v/>
      </c>
      <c r="G219" s="117"/>
      <c r="H219" s="117"/>
      <c r="I219" s="117"/>
      <c r="J219" s="117"/>
      <c r="K219" s="118" t="str">
        <f t="shared" si="67"/>
        <v/>
      </c>
      <c r="L219" s="119" t="str">
        <f>IF(K219="", "", K219/Veriler!$T$1)</f>
        <v/>
      </c>
      <c r="M219" s="119" t="str">
        <f>IF(E219&lt;&gt;"", "İthal Girdi", IF(Veriler!P219="", "", IF(Veriler!O219="H", "%0,5 üzerindedir", IF(Veriler!P219&gt;0.1, "%10 sınırı aşılmıştır.", "Uygun"))))</f>
        <v>%0,5 üzerindedir</v>
      </c>
      <c r="N219" s="119" t="str">
        <f t="shared" si="68"/>
        <v xml:space="preserve"> </v>
      </c>
      <c r="O219" s="120"/>
      <c r="P219" s="121"/>
      <c r="Q219" s="122" t="str">
        <f t="shared" si="69"/>
        <v/>
      </c>
      <c r="R219" s="118">
        <f>IFERROR(IF(L219&lt;=0.005,IF(E219="",K219,0),IF(E219&lt;&gt;"",0,IF(O219="",0,IF(O219="H",0,IF(P219&lt;Veriler!$F$2,K219*Veriler!$F$2,K219*P219)))))," ")</f>
        <v>0</v>
      </c>
      <c r="S219" s="118">
        <f>IF(Veriler!P219&lt;=0.1, R219, IF(AND(Veriler!P219&gt;0.1, E219="", O219="E"), IF(P219&gt;Veriler!$F$2, P219*R219, IF(P219&lt;Veriler!$F$2, Veriler!$F$2*R219, P219*R219)), 0))</f>
        <v>0</v>
      </c>
      <c r="T219" s="118" t="str">
        <f t="shared" si="70"/>
        <v xml:space="preserve"> </v>
      </c>
      <c r="U219" s="123" t="str">
        <f>IFERROR(IF(N219="%10 sınırı aşılmıştır.",K219-S219,IFERROR(IF(E219="",IF(R219=1,0,IF(K219-R219=0,"",K219-R219)),IF(Veriler!I219="",K219,IF(K219*Veriler!I219=0,"",K219*Veriler!I219))),K219)),0)</f>
        <v/>
      </c>
    </row>
    <row r="220" spans="1:21" s="134" customFormat="1" ht="27.75" customHeight="1" x14ac:dyDescent="0.25">
      <c r="A220" s="186">
        <f t="shared" si="71"/>
        <v>165</v>
      </c>
      <c r="B220" s="228"/>
      <c r="C220" s="229"/>
      <c r="D220" s="115"/>
      <c r="E220" s="116"/>
      <c r="F220" s="163" t="str">
        <f t="shared" si="66"/>
        <v/>
      </c>
      <c r="G220" s="117"/>
      <c r="H220" s="117"/>
      <c r="I220" s="117"/>
      <c r="J220" s="117"/>
      <c r="K220" s="118" t="str">
        <f t="shared" si="67"/>
        <v/>
      </c>
      <c r="L220" s="119" t="str">
        <f>IF(K220="", "", K220/Veriler!$T$1)</f>
        <v/>
      </c>
      <c r="M220" s="119" t="str">
        <f>IF(E220&lt;&gt;"", "İthal Girdi", IF(Veriler!P220="", "", IF(Veriler!O220="H", "%0,5 üzerindedir", IF(Veriler!P220&gt;0.1, "%10 sınırı aşılmıştır.", "Uygun"))))</f>
        <v>%0,5 üzerindedir</v>
      </c>
      <c r="N220" s="119" t="str">
        <f t="shared" si="68"/>
        <v xml:space="preserve"> </v>
      </c>
      <c r="O220" s="120"/>
      <c r="P220" s="121"/>
      <c r="Q220" s="122" t="str">
        <f t="shared" si="69"/>
        <v/>
      </c>
      <c r="R220" s="118">
        <f>IFERROR(IF(L220&lt;=0.005,IF(E220="",K220,0),IF(E220&lt;&gt;"",0,IF(O220="",0,IF(O220="H",0,IF(P220&lt;Veriler!$F$2,K220*Veriler!$F$2,K220*P220)))))," ")</f>
        <v>0</v>
      </c>
      <c r="S220" s="118">
        <f>IF(Veriler!P220&lt;=0.1, R220, IF(AND(Veriler!P220&gt;0.1, E220="", O220="E"), IF(P220&gt;Veriler!$F$2, P220*R220, IF(P220&lt;Veriler!$F$2, Veriler!$F$2*R220, P220*R220)), 0))</f>
        <v>0</v>
      </c>
      <c r="T220" s="118" t="str">
        <f t="shared" si="70"/>
        <v xml:space="preserve"> </v>
      </c>
      <c r="U220" s="123" t="str">
        <f>IFERROR(IF(N220="%10 sınırı aşılmıştır.",K220-S220,IFERROR(IF(E220="",IF(R220=1,0,IF(K220-R220=0,"",K220-R220)),IF(Veriler!I220="",K220,IF(K220*Veriler!I220=0,"",K220*Veriler!I220))),K220)),0)</f>
        <v/>
      </c>
    </row>
    <row r="221" spans="1:21" s="134" customFormat="1" ht="27.75" customHeight="1" x14ac:dyDescent="0.25">
      <c r="A221" s="186">
        <f t="shared" si="71"/>
        <v>166</v>
      </c>
      <c r="B221" s="228"/>
      <c r="C221" s="229"/>
      <c r="D221" s="115"/>
      <c r="E221" s="116"/>
      <c r="F221" s="163" t="str">
        <f t="shared" si="66"/>
        <v/>
      </c>
      <c r="G221" s="117"/>
      <c r="H221" s="117"/>
      <c r="I221" s="117"/>
      <c r="J221" s="117"/>
      <c r="K221" s="118" t="str">
        <f t="shared" si="67"/>
        <v/>
      </c>
      <c r="L221" s="119" t="str">
        <f>IF(K221="", "", K221/Veriler!$T$1)</f>
        <v/>
      </c>
      <c r="M221" s="119" t="str">
        <f>IF(E221&lt;&gt;"", "İthal Girdi", IF(Veriler!P221="", "", IF(Veriler!O221="H", "%0,5 üzerindedir", IF(Veriler!P221&gt;0.1, "%10 sınırı aşılmıştır.", "Uygun"))))</f>
        <v>%0,5 üzerindedir</v>
      </c>
      <c r="N221" s="119" t="str">
        <f t="shared" si="68"/>
        <v xml:space="preserve"> </v>
      </c>
      <c r="O221" s="120"/>
      <c r="P221" s="121"/>
      <c r="Q221" s="122" t="str">
        <f t="shared" si="69"/>
        <v/>
      </c>
      <c r="R221" s="118">
        <f>IFERROR(IF(L221&lt;=0.005,IF(E221="",K221,0),IF(E221&lt;&gt;"",0,IF(O221="",0,IF(O221="H",0,IF(P221&lt;Veriler!$F$2,K221*Veriler!$F$2,K221*P221)))))," ")</f>
        <v>0</v>
      </c>
      <c r="S221" s="118">
        <f>IF(Veriler!P221&lt;=0.1, R221, IF(AND(Veriler!P221&gt;0.1, E221="", O221="E"), IF(P221&gt;Veriler!$F$2, P221*R221, IF(P221&lt;Veriler!$F$2, Veriler!$F$2*R221, P221*R221)), 0))</f>
        <v>0</v>
      </c>
      <c r="T221" s="118" t="str">
        <f t="shared" si="70"/>
        <v xml:space="preserve"> </v>
      </c>
      <c r="U221" s="123" t="str">
        <f>IFERROR(IF(N221="%10 sınırı aşılmıştır.",K221-S221,IFERROR(IF(E221="",IF(R221=1,0,IF(K221-R221=0,"",K221-R221)),IF(Veriler!I221="",K221,IF(K221*Veriler!I221=0,"",K221*Veriler!I221))),K221)),0)</f>
        <v/>
      </c>
    </row>
    <row r="222" spans="1:21" s="134" customFormat="1" ht="27.75" customHeight="1" x14ac:dyDescent="0.25">
      <c r="A222" s="186">
        <f t="shared" si="71"/>
        <v>167</v>
      </c>
      <c r="B222" s="228"/>
      <c r="C222" s="229"/>
      <c r="D222" s="115"/>
      <c r="E222" s="116"/>
      <c r="F222" s="163" t="str">
        <f t="shared" si="66"/>
        <v/>
      </c>
      <c r="G222" s="117"/>
      <c r="H222" s="117"/>
      <c r="I222" s="117"/>
      <c r="J222" s="117"/>
      <c r="K222" s="118" t="str">
        <f t="shared" si="67"/>
        <v/>
      </c>
      <c r="L222" s="119" t="str">
        <f>IF(K222="", "", K222/Veriler!$T$1)</f>
        <v/>
      </c>
      <c r="M222" s="119" t="str">
        <f>IF(E222&lt;&gt;"", "İthal Girdi", IF(Veriler!P222="", "", IF(Veriler!O222="H", "%0,5 üzerindedir", IF(Veriler!P222&gt;0.1, "%10 sınırı aşılmıştır.", "Uygun"))))</f>
        <v>%0,5 üzerindedir</v>
      </c>
      <c r="N222" s="119" t="str">
        <f t="shared" si="68"/>
        <v xml:space="preserve"> </v>
      </c>
      <c r="O222" s="120"/>
      <c r="P222" s="121"/>
      <c r="Q222" s="122" t="str">
        <f t="shared" si="69"/>
        <v/>
      </c>
      <c r="R222" s="118">
        <f>IFERROR(IF(L222&lt;=0.005,IF(E222="",K222,0),IF(E222&lt;&gt;"",0,IF(O222="",0,IF(O222="H",0,IF(P222&lt;Veriler!$F$2,K222*Veriler!$F$2,K222*P222)))))," ")</f>
        <v>0</v>
      </c>
      <c r="S222" s="118">
        <f>IF(Veriler!P222&lt;=0.1, R222, IF(AND(Veriler!P222&gt;0.1, E222="", O222="E"), IF(P222&gt;Veriler!$F$2, P222*R222, IF(P222&lt;Veriler!$F$2, Veriler!$F$2*R222, P222*R222)), 0))</f>
        <v>0</v>
      </c>
      <c r="T222" s="118" t="str">
        <f t="shared" si="70"/>
        <v xml:space="preserve"> </v>
      </c>
      <c r="U222" s="123" t="str">
        <f>IFERROR(IF(N222="%10 sınırı aşılmıştır.",K222-S222,IFERROR(IF(E222="",IF(R222=1,0,IF(K222-R222=0,"",K222-R222)),IF(Veriler!I222="",K222,IF(K222*Veriler!I222=0,"",K222*Veriler!I222))),K222)),0)</f>
        <v/>
      </c>
    </row>
    <row r="223" spans="1:21" s="134" customFormat="1" ht="27.75" customHeight="1" x14ac:dyDescent="0.25">
      <c r="A223" s="186">
        <f t="shared" si="71"/>
        <v>168</v>
      </c>
      <c r="B223" s="228"/>
      <c r="C223" s="229"/>
      <c r="D223" s="115"/>
      <c r="E223" s="116"/>
      <c r="F223" s="163" t="str">
        <f t="shared" si="66"/>
        <v/>
      </c>
      <c r="G223" s="117"/>
      <c r="H223" s="117"/>
      <c r="I223" s="117"/>
      <c r="J223" s="117"/>
      <c r="K223" s="118" t="str">
        <f t="shared" si="67"/>
        <v/>
      </c>
      <c r="L223" s="119" t="str">
        <f>IF(K223="", "", K223/Veriler!$T$1)</f>
        <v/>
      </c>
      <c r="M223" s="119" t="str">
        <f>IF(E223&lt;&gt;"", "İthal Girdi", IF(Veriler!P223="", "", IF(Veriler!O223="H", "%0,5 üzerindedir", IF(Veriler!P223&gt;0.1, "%10 sınırı aşılmıştır.", "Uygun"))))</f>
        <v>%0,5 üzerindedir</v>
      </c>
      <c r="N223" s="119" t="str">
        <f t="shared" si="68"/>
        <v xml:space="preserve"> </v>
      </c>
      <c r="O223" s="120"/>
      <c r="P223" s="121"/>
      <c r="Q223" s="122" t="str">
        <f t="shared" si="69"/>
        <v/>
      </c>
      <c r="R223" s="118">
        <f>IFERROR(IF(L223&lt;=0.005,IF(E223="",K223,0),IF(E223&lt;&gt;"",0,IF(O223="",0,IF(O223="H",0,IF(P223&lt;Veriler!$F$2,K223*Veriler!$F$2,K223*P223)))))," ")</f>
        <v>0</v>
      </c>
      <c r="S223" s="118">
        <f>IF(Veriler!P223&lt;=0.1, R223, IF(AND(Veriler!P223&gt;0.1, E223="", O223="E"), IF(P223&gt;Veriler!$F$2, P223*R223, IF(P223&lt;Veriler!$F$2, Veriler!$F$2*R223, P223*R223)), 0))</f>
        <v>0</v>
      </c>
      <c r="T223" s="118" t="str">
        <f t="shared" si="70"/>
        <v xml:space="preserve"> </v>
      </c>
      <c r="U223" s="123" t="str">
        <f>IFERROR(IF(N223="%10 sınırı aşılmıştır.",K223-S223,IFERROR(IF(E223="",IF(R223=1,0,IF(K223-R223=0,"",K223-R223)),IF(Veriler!I223="",K223,IF(K223*Veriler!I223=0,"",K223*Veriler!I223))),K223)),0)</f>
        <v/>
      </c>
    </row>
    <row r="224" spans="1:21" s="134" customFormat="1" ht="24" customHeight="1" x14ac:dyDescent="0.25">
      <c r="A224" s="147"/>
      <c r="B224" s="148"/>
      <c r="C224" s="148"/>
      <c r="D224" s="148"/>
      <c r="E224" s="149"/>
      <c r="F224" s="149"/>
      <c r="G224" s="147"/>
      <c r="H224" s="147"/>
      <c r="I224" s="147"/>
      <c r="J224" s="147"/>
      <c r="K224" s="133">
        <f>SUM(K195:K208,K210:K223)</f>
        <v>0</v>
      </c>
      <c r="L224" s="150"/>
      <c r="M224" s="150"/>
      <c r="N224" s="150"/>
      <c r="O224" s="151"/>
      <c r="P224" s="152"/>
      <c r="Q224" s="152"/>
      <c r="R224" s="147"/>
      <c r="S224" s="147"/>
      <c r="T224" s="147"/>
      <c r="U224" s="147"/>
    </row>
    <row r="225" spans="1:21" s="134" customFormat="1" ht="24" customHeight="1" x14ac:dyDescent="0.25">
      <c r="A225" s="147"/>
      <c r="B225" s="148"/>
      <c r="C225" s="148"/>
      <c r="D225" s="148"/>
      <c r="E225" s="149"/>
      <c r="F225" s="149"/>
      <c r="G225" s="147"/>
      <c r="H225" s="147"/>
      <c r="I225" s="147"/>
      <c r="J225" s="147"/>
      <c r="K225" s="153"/>
      <c r="L225" s="150"/>
      <c r="M225" s="150"/>
      <c r="N225" s="150"/>
      <c r="O225" s="151"/>
      <c r="P225" s="152"/>
      <c r="Q225" s="152"/>
      <c r="R225" s="154" t="s">
        <v>14</v>
      </c>
      <c r="S225" s="154" t="s">
        <v>14</v>
      </c>
      <c r="T225" s="154" t="s">
        <v>14</v>
      </c>
      <c r="U225" s="155" t="s">
        <v>15</v>
      </c>
    </row>
    <row r="226" spans="1:21" s="134" customFormat="1" ht="27" customHeight="1" x14ac:dyDescent="0.25">
      <c r="A226" s="230" t="s">
        <v>140</v>
      </c>
      <c r="B226" s="230"/>
      <c r="C226" s="230"/>
      <c r="D226" s="230"/>
      <c r="E226" s="230"/>
      <c r="F226" s="230"/>
      <c r="G226" s="230"/>
      <c r="H226" s="230"/>
      <c r="I226" s="230"/>
      <c r="J226" s="230"/>
      <c r="K226" s="230"/>
      <c r="L226" s="230"/>
      <c r="M226" s="230"/>
      <c r="N226" s="230"/>
      <c r="O226" s="230"/>
      <c r="P226" s="230"/>
      <c r="Q226" s="230"/>
      <c r="R226" s="156" t="str">
        <f>IF(SUM(R188,R195:R208,R210:R223)=0,"",SUM(R188,R195:R208,R210:R223))</f>
        <v/>
      </c>
      <c r="S226" s="156" t="str">
        <f>IF(SUM(S195:S208,S210:S223)=0," ",SUM(S195:S208,S210:S223))</f>
        <v xml:space="preserve"> </v>
      </c>
      <c r="T226" s="124" t="str">
        <f>IF(SUM(T195:T208,T210:T223)=0," ",SUM(T195:T208,T210:T223))</f>
        <v xml:space="preserve"> </v>
      </c>
      <c r="U226" s="124" t="str">
        <f>IF(SUM(U195:U208,U210:U223)=0," ",SUM(U195:U208,U210:U223))</f>
        <v xml:space="preserve"> </v>
      </c>
    </row>
    <row r="228" spans="1:21" x14ac:dyDescent="0.3">
      <c r="A228" s="225" t="str">
        <f>A266</f>
        <v>R02</v>
      </c>
      <c r="B228" s="225"/>
      <c r="C228" s="225"/>
      <c r="D228" s="225"/>
      <c r="E228" s="225"/>
      <c r="F228" s="225"/>
      <c r="G228" s="225"/>
      <c r="H228" s="225"/>
      <c r="I228" s="225"/>
      <c r="J228" s="225"/>
      <c r="K228" s="225"/>
      <c r="L228" s="226"/>
      <c r="M228" s="226"/>
      <c r="N228" s="226"/>
      <c r="O228" s="227"/>
      <c r="P228" s="227"/>
      <c r="Q228" s="227"/>
      <c r="R228" s="225"/>
      <c r="S228" s="225"/>
      <c r="T228" s="225"/>
      <c r="U228" s="225"/>
    </row>
    <row r="229" spans="1:21" s="134" customFormat="1" ht="57.95" customHeight="1" x14ac:dyDescent="0.25">
      <c r="A229" s="242" t="s">
        <v>0</v>
      </c>
      <c r="B229" s="243"/>
      <c r="C229" s="243"/>
      <c r="D229" s="243"/>
      <c r="E229" s="243"/>
      <c r="F229" s="243"/>
      <c r="G229" s="243"/>
      <c r="H229" s="243"/>
      <c r="I229" s="243"/>
      <c r="J229" s="243"/>
      <c r="K229" s="243"/>
      <c r="L229" s="243"/>
      <c r="M229" s="243"/>
      <c r="N229" s="243"/>
      <c r="O229" s="243" t="b">
        <v>0</v>
      </c>
      <c r="P229" s="243"/>
      <c r="Q229" s="243"/>
      <c r="R229" s="243"/>
      <c r="S229" s="243"/>
      <c r="T229" s="243"/>
      <c r="U229" s="244"/>
    </row>
    <row r="230" spans="1:21" s="139" customFormat="1" ht="39" customHeight="1" x14ac:dyDescent="0.25">
      <c r="A230" s="234" t="s">
        <v>115</v>
      </c>
      <c r="B230" s="235"/>
      <c r="C230" s="235"/>
      <c r="D230" s="235"/>
      <c r="E230" s="235"/>
      <c r="F230" s="235"/>
      <c r="G230" s="235"/>
      <c r="H230" s="235"/>
      <c r="I230" s="235"/>
      <c r="J230" s="235"/>
      <c r="K230" s="235"/>
      <c r="L230" s="235"/>
      <c r="M230" s="235"/>
      <c r="N230" s="235"/>
      <c r="O230" s="235"/>
      <c r="P230" s="235"/>
      <c r="Q230" s="236"/>
      <c r="R230" s="135"/>
      <c r="S230" s="136"/>
      <c r="T230" s="137" t="s">
        <v>116</v>
      </c>
      <c r="U230" s="138">
        <f>U192+1</f>
        <v>7</v>
      </c>
    </row>
    <row r="231" spans="1:21" s="134" customFormat="1" ht="87" customHeight="1" x14ac:dyDescent="0.25">
      <c r="A231" s="164" t="s">
        <v>1</v>
      </c>
      <c r="B231" s="237" t="s">
        <v>2</v>
      </c>
      <c r="C231" s="238"/>
      <c r="D231" s="165" t="s">
        <v>3</v>
      </c>
      <c r="E231" s="165" t="s">
        <v>136</v>
      </c>
      <c r="F231" s="166" t="s">
        <v>143</v>
      </c>
      <c r="G231" s="164" t="s">
        <v>4</v>
      </c>
      <c r="H231" s="164" t="s">
        <v>5</v>
      </c>
      <c r="I231" s="164" t="s">
        <v>6</v>
      </c>
      <c r="J231" s="164" t="s">
        <v>7</v>
      </c>
      <c r="K231" s="164" t="s">
        <v>8</v>
      </c>
      <c r="L231" s="167" t="s">
        <v>9</v>
      </c>
      <c r="M231" s="168" t="s">
        <v>86</v>
      </c>
      <c r="N231" s="168" t="s">
        <v>86</v>
      </c>
      <c r="O231" s="166" t="s">
        <v>137</v>
      </c>
      <c r="P231" s="164" t="s">
        <v>10</v>
      </c>
      <c r="Q231" s="140" t="s">
        <v>142</v>
      </c>
      <c r="R231" s="125" t="s">
        <v>141</v>
      </c>
      <c r="S231" s="125" t="s">
        <v>138</v>
      </c>
      <c r="T231" s="164" t="s">
        <v>138</v>
      </c>
      <c r="U231" s="164" t="s">
        <v>139</v>
      </c>
    </row>
    <row r="232" spans="1:21" s="134" customFormat="1" ht="54" customHeight="1" x14ac:dyDescent="0.25">
      <c r="A232" s="141"/>
      <c r="B232" s="252" t="s">
        <v>146</v>
      </c>
      <c r="C232" s="253"/>
      <c r="D232" s="142"/>
      <c r="E232" s="142"/>
      <c r="F232" s="114"/>
      <c r="G232" s="142"/>
      <c r="H232" s="142"/>
      <c r="I232" s="142"/>
      <c r="J232" s="142"/>
      <c r="K232" s="114"/>
      <c r="L232" s="114"/>
      <c r="M232" s="142"/>
      <c r="N232" s="114"/>
      <c r="O232" s="142"/>
      <c r="P232" s="142"/>
      <c r="Q232" s="239"/>
      <c r="R232" s="240"/>
      <c r="S232" s="142"/>
      <c r="T232" s="114"/>
      <c r="U232" s="114"/>
    </row>
    <row r="233" spans="1:21" s="134" customFormat="1" ht="27.75" customHeight="1" x14ac:dyDescent="0.25">
      <c r="A233" s="186">
        <f>A223+1</f>
        <v>169</v>
      </c>
      <c r="B233" s="228"/>
      <c r="C233" s="229"/>
      <c r="D233" s="115"/>
      <c r="E233" s="116"/>
      <c r="F233" s="163" t="str">
        <f t="shared" ref="F233:F246" si="72">IF(AND(E233&lt;&gt;"",U233&lt;&gt;"",K233&lt;&gt;0),U233/K233,"")</f>
        <v/>
      </c>
      <c r="G233" s="117"/>
      <c r="H233" s="117"/>
      <c r="I233" s="117"/>
      <c r="J233" s="117"/>
      <c r="K233" s="118" t="str">
        <f t="shared" ref="K233:K246" si="73">IF(AND(G233&lt;&gt;0, I233&lt;&gt;0, J233&lt;&gt;0), G233*I233*J233, "")</f>
        <v/>
      </c>
      <c r="L233" s="119" t="str">
        <f>IF(K233="", "", K233/Veriler!$T$1)</f>
        <v/>
      </c>
      <c r="M233" s="119" t="str">
        <f>IF(E233&lt;&gt;"", "İthal Girdi", IF(Veriler!P233="", "", IF(Veriler!O233="H", "%0,5 üzerindedir", IF(Veriler!P233&gt;0.1, "%10 sınırı aşılmıştır.", "Uygun"))))</f>
        <v>%0,5 üzerindedir</v>
      </c>
      <c r="N233" s="119" t="str">
        <f t="shared" ref="N233:N246" si="74">IF(L233=""," ",M233)</f>
        <v xml:space="preserve"> </v>
      </c>
      <c r="O233" s="120"/>
      <c r="P233" s="121"/>
      <c r="Q233" s="122" t="str">
        <f t="shared" ref="Q233:Q246" si="75">IFERROR(IF(AND(S233&lt;&gt;"",K233&lt;&gt;"",K233&lt;&gt;0,S233&lt;&gt;0),S233/K233,"")," ")</f>
        <v/>
      </c>
      <c r="R233" s="118">
        <f>IFERROR(IF(L233&lt;=0.005,IF(E233="",K233,0),IF(E233&lt;&gt;"",0,IF(O233="",0,IF(O233="H",0,IF(P233&lt;Veriler!$F$2,K233*Veriler!$F$2,K233*P233)))))," ")</f>
        <v>0</v>
      </c>
      <c r="S233" s="118">
        <f>IF(Veriler!P233&lt;=0.1, R233, IF(AND(Veriler!P233&gt;0.1, E233="", O233="E"), IF(P233&gt;Veriler!$F$2, P233*R233, IF(P233&lt;Veriler!$F$2, Veriler!$F$2*R233, P233*R233)), 0))</f>
        <v>0</v>
      </c>
      <c r="T233" s="118" t="str">
        <f t="shared" ref="T233:T246" si="76">IF(S233=0," ",S233)</f>
        <v xml:space="preserve"> </v>
      </c>
      <c r="U233" s="123" t="str">
        <f>IFERROR(IF(N233="%10 sınırı aşılmıştır.",K233-S233,IFERROR(IF(E233="",IF(R233=1,0,IF(K233-R233=0,"",K233-R233)),IF(Veriler!I233="",K233,IF(K233*Veriler!I233=0,"",K233*Veriler!I233))),K233)),0)</f>
        <v/>
      </c>
    </row>
    <row r="234" spans="1:21" s="134" customFormat="1" ht="27.75" customHeight="1" x14ac:dyDescent="0.25">
      <c r="A234" s="186">
        <f>A233+1</f>
        <v>170</v>
      </c>
      <c r="B234" s="228"/>
      <c r="C234" s="229"/>
      <c r="D234" s="115"/>
      <c r="E234" s="116"/>
      <c r="F234" s="163" t="str">
        <f t="shared" si="72"/>
        <v/>
      </c>
      <c r="G234" s="117"/>
      <c r="H234" s="117"/>
      <c r="I234" s="117"/>
      <c r="J234" s="117"/>
      <c r="K234" s="118" t="str">
        <f t="shared" si="73"/>
        <v/>
      </c>
      <c r="L234" s="119" t="str">
        <f>IF(K234="", "", K234/Veriler!$T$1)</f>
        <v/>
      </c>
      <c r="M234" s="119" t="str">
        <f>IF(E234&lt;&gt;"", "İthal Girdi", IF(Veriler!P234="", "", IF(Veriler!O234="H", "%0,5 üzerindedir", IF(Veriler!P234&gt;0.1, "%10 sınırı aşılmıştır.", "Uygun"))))</f>
        <v>%0,5 üzerindedir</v>
      </c>
      <c r="N234" s="119" t="str">
        <f t="shared" si="74"/>
        <v xml:space="preserve"> </v>
      </c>
      <c r="O234" s="120"/>
      <c r="P234" s="121"/>
      <c r="Q234" s="122" t="str">
        <f t="shared" si="75"/>
        <v/>
      </c>
      <c r="R234" s="118">
        <f>IFERROR(IF(L234&lt;=0.005,IF(E234="",K234,0),IF(E234&lt;&gt;"",0,IF(O234="",0,IF(O234="H",0,IF(P234&lt;Veriler!$F$2,K234*Veriler!$F$2,K234*P234)))))," ")</f>
        <v>0</v>
      </c>
      <c r="S234" s="118">
        <f>IF(Veriler!P234&lt;=0.1, R234, IF(AND(Veriler!P234&gt;0.1, E234="", O234="E"), IF(P234&gt;Veriler!$F$2, P234*R234, IF(P234&lt;Veriler!$F$2, Veriler!$F$2*R234, P234*R234)), 0))</f>
        <v>0</v>
      </c>
      <c r="T234" s="118" t="str">
        <f t="shared" si="76"/>
        <v xml:space="preserve"> </v>
      </c>
      <c r="U234" s="123" t="str">
        <f>IFERROR(IF(N234="%10 sınırı aşılmıştır.",K234-S234,IFERROR(IF(E234="",IF(R234=1,0,IF(K234-R234=0,"",K234-R234)),IF(Veriler!I234="",K234,IF(K234*Veriler!I234=0,"",K234*Veriler!I234))),K234)),0)</f>
        <v/>
      </c>
    </row>
    <row r="235" spans="1:21" s="134" customFormat="1" ht="27.75" customHeight="1" x14ac:dyDescent="0.25">
      <c r="A235" s="186">
        <f t="shared" ref="A235:A246" si="77">A234+1</f>
        <v>171</v>
      </c>
      <c r="B235" s="228"/>
      <c r="C235" s="229"/>
      <c r="D235" s="115"/>
      <c r="E235" s="116"/>
      <c r="F235" s="163" t="str">
        <f t="shared" si="72"/>
        <v/>
      </c>
      <c r="G235" s="117"/>
      <c r="H235" s="117"/>
      <c r="I235" s="117"/>
      <c r="J235" s="117"/>
      <c r="K235" s="118" t="str">
        <f t="shared" si="73"/>
        <v/>
      </c>
      <c r="L235" s="119" t="str">
        <f>IF(K235="", "", K235/Veriler!$T$1)</f>
        <v/>
      </c>
      <c r="M235" s="119" t="str">
        <f>IF(E235&lt;&gt;"", "İthal Girdi", IF(Veriler!P235="", "", IF(Veriler!O235="H", "%0,5 üzerindedir", IF(Veriler!P235&gt;0.1, "%10 sınırı aşılmıştır.", "Uygun"))))</f>
        <v>%0,5 üzerindedir</v>
      </c>
      <c r="N235" s="119" t="str">
        <f t="shared" si="74"/>
        <v xml:space="preserve"> </v>
      </c>
      <c r="O235" s="120"/>
      <c r="P235" s="121"/>
      <c r="Q235" s="122" t="str">
        <f t="shared" si="75"/>
        <v/>
      </c>
      <c r="R235" s="118">
        <f>IFERROR(IF(L235&lt;=0.005,IF(E235="",K235,0),IF(E235&lt;&gt;"",0,IF(O235="",0,IF(O235="H",0,IF(P235&lt;Veriler!$F$2,K235*Veriler!$F$2,K235*P235)))))," ")</f>
        <v>0</v>
      </c>
      <c r="S235" s="118">
        <f>IF(Veriler!P235&lt;=0.1, R235, IF(AND(Veriler!P235&gt;0.1, E235="", O235="E"), IF(P235&gt;Veriler!$F$2, P235*R235, IF(P235&lt;Veriler!$F$2, Veriler!$F$2*R235, P235*R235)), 0))</f>
        <v>0</v>
      </c>
      <c r="T235" s="118" t="str">
        <f t="shared" si="76"/>
        <v xml:space="preserve"> </v>
      </c>
      <c r="U235" s="123" t="str">
        <f>IFERROR(IF(N235="%10 sınırı aşılmıştır.",K235-S235,IFERROR(IF(E235="",IF(R235=1,0,IF(K235-R235=0,"",K235-R235)),IF(Veriler!I235="",K235,IF(K235*Veriler!I235=0,"",K235*Veriler!I235))),K235)),0)</f>
        <v/>
      </c>
    </row>
    <row r="236" spans="1:21" s="134" customFormat="1" ht="27.75" customHeight="1" x14ac:dyDescent="0.25">
      <c r="A236" s="186">
        <f t="shared" si="77"/>
        <v>172</v>
      </c>
      <c r="B236" s="228"/>
      <c r="C236" s="229"/>
      <c r="D236" s="115"/>
      <c r="E236" s="116"/>
      <c r="F236" s="163" t="str">
        <f t="shared" si="72"/>
        <v/>
      </c>
      <c r="G236" s="117"/>
      <c r="H236" s="117"/>
      <c r="I236" s="117"/>
      <c r="J236" s="117"/>
      <c r="K236" s="118" t="str">
        <f t="shared" si="73"/>
        <v/>
      </c>
      <c r="L236" s="119" t="str">
        <f>IF(K236="", "", K236/Veriler!$T$1)</f>
        <v/>
      </c>
      <c r="M236" s="119" t="str">
        <f>IF(E236&lt;&gt;"", "İthal Girdi", IF(Veriler!P236="", "", IF(Veriler!O236="H", "%0,5 üzerindedir", IF(Veriler!P236&gt;0.1, "%10 sınırı aşılmıştır.", "Uygun"))))</f>
        <v>%0,5 üzerindedir</v>
      </c>
      <c r="N236" s="119" t="str">
        <f t="shared" si="74"/>
        <v xml:space="preserve"> </v>
      </c>
      <c r="O236" s="120"/>
      <c r="P236" s="121"/>
      <c r="Q236" s="122" t="str">
        <f t="shared" si="75"/>
        <v/>
      </c>
      <c r="R236" s="118">
        <f>IFERROR(IF(L236&lt;=0.005,IF(E236="",K236,0),IF(E236&lt;&gt;"",0,IF(O236="",0,IF(O236="H",0,IF(P236&lt;Veriler!$F$2,K236*Veriler!$F$2,K236*P236)))))," ")</f>
        <v>0</v>
      </c>
      <c r="S236" s="118">
        <f>IF(Veriler!P236&lt;=0.1, R236, IF(AND(Veriler!P236&gt;0.1, E236="", O236="E"), IF(P236&gt;Veriler!$F$2, P236*R236, IF(P236&lt;Veriler!$F$2, Veriler!$F$2*R236, P236*R236)), 0))</f>
        <v>0</v>
      </c>
      <c r="T236" s="118" t="str">
        <f t="shared" si="76"/>
        <v xml:space="preserve"> </v>
      </c>
      <c r="U236" s="123" t="str">
        <f>IFERROR(IF(N236="%10 sınırı aşılmıştır.",K236-S236,IFERROR(IF(E236="",IF(R236=1,0,IF(K236-R236=0,"",K236-R236)),IF(Veriler!I236="",K236,IF(K236*Veriler!I236=0,"",K236*Veriler!I236))),K236)),0)</f>
        <v/>
      </c>
    </row>
    <row r="237" spans="1:21" s="134" customFormat="1" ht="27.75" customHeight="1" x14ac:dyDescent="0.25">
      <c r="A237" s="186">
        <f t="shared" si="77"/>
        <v>173</v>
      </c>
      <c r="B237" s="228"/>
      <c r="C237" s="229"/>
      <c r="D237" s="115"/>
      <c r="E237" s="116"/>
      <c r="F237" s="163" t="str">
        <f t="shared" si="72"/>
        <v/>
      </c>
      <c r="G237" s="117"/>
      <c r="H237" s="117"/>
      <c r="I237" s="117"/>
      <c r="J237" s="117"/>
      <c r="K237" s="118" t="str">
        <f t="shared" si="73"/>
        <v/>
      </c>
      <c r="L237" s="119" t="str">
        <f>IF(K237="", "", K237/Veriler!$T$1)</f>
        <v/>
      </c>
      <c r="M237" s="119" t="str">
        <f>IF(E237&lt;&gt;"", "İthal Girdi", IF(Veriler!P237="", "", IF(Veriler!O237="H", "%0,5 üzerindedir", IF(Veriler!P237&gt;0.1, "%10 sınırı aşılmıştır.", "Uygun"))))</f>
        <v>%0,5 üzerindedir</v>
      </c>
      <c r="N237" s="119" t="str">
        <f t="shared" si="74"/>
        <v xml:space="preserve"> </v>
      </c>
      <c r="O237" s="120"/>
      <c r="P237" s="121"/>
      <c r="Q237" s="122" t="str">
        <f t="shared" si="75"/>
        <v/>
      </c>
      <c r="R237" s="118">
        <f>IFERROR(IF(L237&lt;=0.005,IF(E237="",K237,0),IF(E237&lt;&gt;"",0,IF(O237="",0,IF(O237="H",0,IF(P237&lt;Veriler!$F$2,K237*Veriler!$F$2,K237*P237)))))," ")</f>
        <v>0</v>
      </c>
      <c r="S237" s="118">
        <f>IF(Veriler!P237&lt;=0.1, R237, IF(AND(Veriler!P237&gt;0.1, E237="", O237="E"), IF(P237&gt;Veriler!$F$2, P237*R237, IF(P237&lt;Veriler!$F$2, Veriler!$F$2*R237, P237*R237)), 0))</f>
        <v>0</v>
      </c>
      <c r="T237" s="118" t="str">
        <f t="shared" si="76"/>
        <v xml:space="preserve"> </v>
      </c>
      <c r="U237" s="123" t="str">
        <f>IFERROR(IF(N237="%10 sınırı aşılmıştır.",K237-S237,IFERROR(IF(E237="",IF(R237=1,0,IF(K237-R237=0,"",K237-R237)),IF(Veriler!I237="",K237,IF(K237*Veriler!I237=0,"",K237*Veriler!I237))),K237)),0)</f>
        <v/>
      </c>
    </row>
    <row r="238" spans="1:21" s="134" customFormat="1" ht="27.75" customHeight="1" x14ac:dyDescent="0.25">
      <c r="A238" s="186">
        <f t="shared" si="77"/>
        <v>174</v>
      </c>
      <c r="B238" s="228"/>
      <c r="C238" s="229"/>
      <c r="D238" s="115"/>
      <c r="E238" s="116"/>
      <c r="F238" s="163" t="str">
        <f t="shared" si="72"/>
        <v/>
      </c>
      <c r="G238" s="117"/>
      <c r="H238" s="117"/>
      <c r="I238" s="117"/>
      <c r="J238" s="117"/>
      <c r="K238" s="118" t="str">
        <f t="shared" si="73"/>
        <v/>
      </c>
      <c r="L238" s="119" t="str">
        <f>IF(K238="", "", K238/Veriler!$T$1)</f>
        <v/>
      </c>
      <c r="M238" s="119" t="str">
        <f>IF(E238&lt;&gt;"", "İthal Girdi", IF(Veriler!P238="", "", IF(Veriler!O238="H", "%0,5 üzerindedir", IF(Veriler!P238&gt;0.1, "%10 sınırı aşılmıştır.", "Uygun"))))</f>
        <v>%0,5 üzerindedir</v>
      </c>
      <c r="N238" s="119" t="str">
        <f t="shared" si="74"/>
        <v xml:space="preserve"> </v>
      </c>
      <c r="O238" s="120"/>
      <c r="P238" s="121"/>
      <c r="Q238" s="122" t="str">
        <f t="shared" si="75"/>
        <v/>
      </c>
      <c r="R238" s="118">
        <f>IFERROR(IF(L238&lt;=0.005,IF(E238="",K238,0),IF(E238&lt;&gt;"",0,IF(O238="",0,IF(O238="H",0,IF(P238&lt;Veriler!$F$2,K238*Veriler!$F$2,K238*P238)))))," ")</f>
        <v>0</v>
      </c>
      <c r="S238" s="118">
        <f>IF(Veriler!P238&lt;=0.1, R238, IF(AND(Veriler!P238&gt;0.1, E238="", O238="E"), IF(P238&gt;Veriler!$F$2, P238*R238, IF(P238&lt;Veriler!$F$2, Veriler!$F$2*R238, P238*R238)), 0))</f>
        <v>0</v>
      </c>
      <c r="T238" s="118" t="str">
        <f t="shared" si="76"/>
        <v xml:space="preserve"> </v>
      </c>
      <c r="U238" s="123" t="str">
        <f>IFERROR(IF(N238="%10 sınırı aşılmıştır.",K238-S238,IFERROR(IF(E238="",IF(R238=1,0,IF(K238-R238=0,"",K238-R238)),IF(Veriler!I238="",K238,IF(K238*Veriler!I238=0,"",K238*Veriler!I238))),K238)),0)</f>
        <v/>
      </c>
    </row>
    <row r="239" spans="1:21" s="134" customFormat="1" ht="27.75" customHeight="1" x14ac:dyDescent="0.25">
      <c r="A239" s="186">
        <f t="shared" si="77"/>
        <v>175</v>
      </c>
      <c r="B239" s="228"/>
      <c r="C239" s="229"/>
      <c r="D239" s="115"/>
      <c r="E239" s="116"/>
      <c r="F239" s="163" t="str">
        <f t="shared" si="72"/>
        <v/>
      </c>
      <c r="G239" s="117"/>
      <c r="H239" s="117"/>
      <c r="I239" s="117"/>
      <c r="J239" s="117"/>
      <c r="K239" s="118" t="str">
        <f t="shared" si="73"/>
        <v/>
      </c>
      <c r="L239" s="119" t="str">
        <f>IF(K239="", "", K239/Veriler!$T$1)</f>
        <v/>
      </c>
      <c r="M239" s="119" t="str">
        <f>IF(E239&lt;&gt;"", "İthal Girdi", IF(Veriler!P239="", "", IF(Veriler!O239="H", "%0,5 üzerindedir", IF(Veriler!P239&gt;0.1, "%10 sınırı aşılmıştır.", "Uygun"))))</f>
        <v>%0,5 üzerindedir</v>
      </c>
      <c r="N239" s="119" t="str">
        <f t="shared" si="74"/>
        <v xml:space="preserve"> </v>
      </c>
      <c r="O239" s="120"/>
      <c r="P239" s="121"/>
      <c r="Q239" s="122" t="str">
        <f t="shared" si="75"/>
        <v/>
      </c>
      <c r="R239" s="118">
        <f>IFERROR(IF(L239&lt;=0.005,IF(E239="",K239,0),IF(E239&lt;&gt;"",0,IF(O239="",0,IF(O239="H",0,IF(P239&lt;Veriler!$F$2,K239*Veriler!$F$2,K239*P239)))))," ")</f>
        <v>0</v>
      </c>
      <c r="S239" s="118">
        <f>IF(Veriler!P239&lt;=0.1, R239, IF(AND(Veriler!P239&gt;0.1, E239="", O239="E"), IF(P239&gt;Veriler!$F$2, P239*R239, IF(P239&lt;Veriler!$F$2, Veriler!$F$2*R239, P239*R239)), 0))</f>
        <v>0</v>
      </c>
      <c r="T239" s="118" t="str">
        <f t="shared" si="76"/>
        <v xml:space="preserve"> </v>
      </c>
      <c r="U239" s="123" t="str">
        <f>IFERROR(IF(N239="%10 sınırı aşılmıştır.",K239-S239,IFERROR(IF(E239="",IF(R239=1,0,IF(K239-R239=0,"",K239-R239)),IF(Veriler!I239="",K239,IF(K239*Veriler!I239=0,"",K239*Veriler!I239))),K239)),0)</f>
        <v/>
      </c>
    </row>
    <row r="240" spans="1:21" s="134" customFormat="1" ht="27.75" customHeight="1" x14ac:dyDescent="0.25">
      <c r="A240" s="186">
        <f t="shared" si="77"/>
        <v>176</v>
      </c>
      <c r="B240" s="228"/>
      <c r="C240" s="229"/>
      <c r="D240" s="115"/>
      <c r="E240" s="116"/>
      <c r="F240" s="163" t="str">
        <f t="shared" si="72"/>
        <v/>
      </c>
      <c r="G240" s="117"/>
      <c r="H240" s="117"/>
      <c r="I240" s="117"/>
      <c r="J240" s="117"/>
      <c r="K240" s="118" t="str">
        <f t="shared" si="73"/>
        <v/>
      </c>
      <c r="L240" s="119" t="str">
        <f>IF(K240="", "", K240/Veriler!$T$1)</f>
        <v/>
      </c>
      <c r="M240" s="119" t="str">
        <f>IF(E240&lt;&gt;"", "İthal Girdi", IF(Veriler!P240="", "", IF(Veriler!O240="H", "%0,5 üzerindedir", IF(Veriler!P240&gt;0.1, "%10 sınırı aşılmıştır.", "Uygun"))))</f>
        <v>%0,5 üzerindedir</v>
      </c>
      <c r="N240" s="119" t="str">
        <f t="shared" si="74"/>
        <v xml:space="preserve"> </v>
      </c>
      <c r="O240" s="120"/>
      <c r="P240" s="121"/>
      <c r="Q240" s="122" t="str">
        <f t="shared" si="75"/>
        <v/>
      </c>
      <c r="R240" s="118">
        <f>IFERROR(IF(L240&lt;=0.005,IF(E240="",K240,0),IF(E240&lt;&gt;"",0,IF(O240="",0,IF(O240="H",0,IF(P240&lt;Veriler!$F$2,K240*Veriler!$F$2,K240*P240)))))," ")</f>
        <v>0</v>
      </c>
      <c r="S240" s="118">
        <f>IF(Veriler!P240&lt;=0.1, R240, IF(AND(Veriler!P240&gt;0.1, E240="", O240="E"), IF(P240&gt;Veriler!$F$2, P240*R240, IF(P240&lt;Veriler!$F$2, Veriler!$F$2*R240, P240*R240)), 0))</f>
        <v>0</v>
      </c>
      <c r="T240" s="118" t="str">
        <f t="shared" si="76"/>
        <v xml:space="preserve"> </v>
      </c>
      <c r="U240" s="123" t="str">
        <f>IFERROR(IF(N240="%10 sınırı aşılmıştır.",K240-S240,IFERROR(IF(E240="",IF(R240=1,0,IF(K240-R240=0,"",K240-R240)),IF(Veriler!I240="",K240,IF(K240*Veriler!I240=0,"",K240*Veriler!I240))),K240)),0)</f>
        <v/>
      </c>
    </row>
    <row r="241" spans="1:21" s="134" customFormat="1" ht="27.75" customHeight="1" x14ac:dyDescent="0.25">
      <c r="A241" s="186">
        <f t="shared" si="77"/>
        <v>177</v>
      </c>
      <c r="B241" s="228"/>
      <c r="C241" s="229"/>
      <c r="D241" s="115"/>
      <c r="E241" s="116"/>
      <c r="F241" s="163" t="str">
        <f t="shared" si="72"/>
        <v/>
      </c>
      <c r="G241" s="117"/>
      <c r="H241" s="117"/>
      <c r="I241" s="117"/>
      <c r="J241" s="117"/>
      <c r="K241" s="118" t="str">
        <f t="shared" si="73"/>
        <v/>
      </c>
      <c r="L241" s="119" t="str">
        <f>IF(K241="", "", K241/Veriler!$T$1)</f>
        <v/>
      </c>
      <c r="M241" s="119" t="str">
        <f>IF(E241&lt;&gt;"", "İthal Girdi", IF(Veriler!P241="", "", IF(Veriler!O241="H", "%0,5 üzerindedir", IF(Veriler!P241&gt;0.1, "%10 sınırı aşılmıştır.", "Uygun"))))</f>
        <v>%0,5 üzerindedir</v>
      </c>
      <c r="N241" s="119" t="str">
        <f t="shared" si="74"/>
        <v xml:space="preserve"> </v>
      </c>
      <c r="O241" s="120"/>
      <c r="P241" s="121"/>
      <c r="Q241" s="122" t="str">
        <f t="shared" si="75"/>
        <v/>
      </c>
      <c r="R241" s="118">
        <f>IFERROR(IF(L241&lt;=0.005,IF(E241="",K241,0),IF(E241&lt;&gt;"",0,IF(O241="",0,IF(O241="H",0,IF(P241&lt;Veriler!$F$2,K241*Veriler!$F$2,K241*P241)))))," ")</f>
        <v>0</v>
      </c>
      <c r="S241" s="118">
        <f>IF(Veriler!P241&lt;=0.1, R241, IF(AND(Veriler!P241&gt;0.1, E241="", O241="E"), IF(P241&gt;Veriler!$F$2, P241*R241, IF(P241&lt;Veriler!$F$2, Veriler!$F$2*R241, P241*R241)), 0))</f>
        <v>0</v>
      </c>
      <c r="T241" s="118" t="str">
        <f t="shared" si="76"/>
        <v xml:space="preserve"> </v>
      </c>
      <c r="U241" s="123" t="str">
        <f>IFERROR(IF(N241="%10 sınırı aşılmıştır.",K241-S241,IFERROR(IF(E241="",IF(R241=1,0,IF(K241-R241=0,"",K241-R241)),IF(Veriler!I241="",K241,IF(K241*Veriler!I241=0,"",K241*Veriler!I241))),K241)),0)</f>
        <v/>
      </c>
    </row>
    <row r="242" spans="1:21" s="134" customFormat="1" ht="27.75" customHeight="1" x14ac:dyDescent="0.25">
      <c r="A242" s="186">
        <f t="shared" si="77"/>
        <v>178</v>
      </c>
      <c r="B242" s="228"/>
      <c r="C242" s="229"/>
      <c r="D242" s="115"/>
      <c r="E242" s="116"/>
      <c r="F242" s="163" t="str">
        <f t="shared" si="72"/>
        <v/>
      </c>
      <c r="G242" s="117"/>
      <c r="H242" s="117"/>
      <c r="I242" s="117"/>
      <c r="J242" s="117"/>
      <c r="K242" s="118" t="str">
        <f t="shared" si="73"/>
        <v/>
      </c>
      <c r="L242" s="119" t="str">
        <f>IF(K242="", "", K242/Veriler!$T$1)</f>
        <v/>
      </c>
      <c r="M242" s="119" t="str">
        <f>IF(E242&lt;&gt;"", "İthal Girdi", IF(Veriler!P242="", "", IF(Veriler!O242="H", "%0,5 üzerindedir", IF(Veriler!P242&gt;0.1, "%10 sınırı aşılmıştır.", "Uygun"))))</f>
        <v>%0,5 üzerindedir</v>
      </c>
      <c r="N242" s="119" t="str">
        <f t="shared" si="74"/>
        <v xml:space="preserve"> </v>
      </c>
      <c r="O242" s="120"/>
      <c r="P242" s="121"/>
      <c r="Q242" s="122" t="str">
        <f t="shared" si="75"/>
        <v/>
      </c>
      <c r="R242" s="118">
        <f>IFERROR(IF(L242&lt;=0.005,IF(E242="",K242,0),IF(E242&lt;&gt;"",0,IF(O242="",0,IF(O242="H",0,IF(P242&lt;Veriler!$F$2,K242*Veriler!$F$2,K242*P242)))))," ")</f>
        <v>0</v>
      </c>
      <c r="S242" s="118">
        <f>IF(Veriler!P242&lt;=0.1, R242, IF(AND(Veriler!P242&gt;0.1, E242="", O242="E"), IF(P242&gt;Veriler!$F$2, P242*R242, IF(P242&lt;Veriler!$F$2, Veriler!$F$2*R242, P242*R242)), 0))</f>
        <v>0</v>
      </c>
      <c r="T242" s="118" t="str">
        <f t="shared" si="76"/>
        <v xml:space="preserve"> </v>
      </c>
      <c r="U242" s="123" t="str">
        <f>IFERROR(IF(N242="%10 sınırı aşılmıştır.",K242-S242,IFERROR(IF(E242="",IF(R242=1,0,IF(K242-R242=0,"",K242-R242)),IF(Veriler!I242="",K242,IF(K242*Veriler!I242=0,"",K242*Veriler!I242))),K242)),0)</f>
        <v/>
      </c>
    </row>
    <row r="243" spans="1:21" s="134" customFormat="1" ht="27.75" customHeight="1" x14ac:dyDescent="0.25">
      <c r="A243" s="186">
        <f t="shared" si="77"/>
        <v>179</v>
      </c>
      <c r="B243" s="228"/>
      <c r="C243" s="229"/>
      <c r="D243" s="115"/>
      <c r="E243" s="116"/>
      <c r="F243" s="163" t="str">
        <f t="shared" si="72"/>
        <v/>
      </c>
      <c r="G243" s="117"/>
      <c r="H243" s="117"/>
      <c r="I243" s="117"/>
      <c r="J243" s="117"/>
      <c r="K243" s="118" t="str">
        <f t="shared" si="73"/>
        <v/>
      </c>
      <c r="L243" s="119" t="str">
        <f>IF(K243="", "", K243/Veriler!$T$1)</f>
        <v/>
      </c>
      <c r="M243" s="119" t="str">
        <f>IF(E243&lt;&gt;"", "İthal Girdi", IF(Veriler!P243="", "", IF(Veriler!O243="H", "%0,5 üzerindedir", IF(Veriler!P243&gt;0.1, "%10 sınırı aşılmıştır.", "Uygun"))))</f>
        <v>%0,5 üzerindedir</v>
      </c>
      <c r="N243" s="119" t="str">
        <f t="shared" si="74"/>
        <v xml:space="preserve"> </v>
      </c>
      <c r="O243" s="120"/>
      <c r="P243" s="121"/>
      <c r="Q243" s="122" t="str">
        <f t="shared" si="75"/>
        <v/>
      </c>
      <c r="R243" s="118">
        <f>IFERROR(IF(L243&lt;=0.005,IF(E243="",K243,0),IF(E243&lt;&gt;"",0,IF(O243="",0,IF(O243="H",0,IF(P243&lt;Veriler!$F$2,K243*Veriler!$F$2,K243*P243)))))," ")</f>
        <v>0</v>
      </c>
      <c r="S243" s="118">
        <f>IF(Veriler!P243&lt;=0.1, R243, IF(AND(Veriler!P243&gt;0.1, E243="", O243="E"), IF(P243&gt;Veriler!$F$2, P243*R243, IF(P243&lt;Veriler!$F$2, Veriler!$F$2*R243, P243*R243)), 0))</f>
        <v>0</v>
      </c>
      <c r="T243" s="118" t="str">
        <f t="shared" si="76"/>
        <v xml:space="preserve"> </v>
      </c>
      <c r="U243" s="123" t="str">
        <f>IFERROR(IF(N243="%10 sınırı aşılmıştır.",K243-S243,IFERROR(IF(E243="",IF(R243=1,0,IF(K243-R243=0,"",K243-R243)),IF(Veriler!I243="",K243,IF(K243*Veriler!I243=0,"",K243*Veriler!I243))),K243)),0)</f>
        <v/>
      </c>
    </row>
    <row r="244" spans="1:21" s="134" customFormat="1" ht="27.75" customHeight="1" x14ac:dyDescent="0.25">
      <c r="A244" s="186">
        <f t="shared" si="77"/>
        <v>180</v>
      </c>
      <c r="B244" s="228"/>
      <c r="C244" s="229"/>
      <c r="D244" s="115"/>
      <c r="E244" s="116"/>
      <c r="F244" s="163" t="str">
        <f t="shared" si="72"/>
        <v/>
      </c>
      <c r="G244" s="117"/>
      <c r="H244" s="117"/>
      <c r="I244" s="117"/>
      <c r="J244" s="117"/>
      <c r="K244" s="118" t="str">
        <f t="shared" si="73"/>
        <v/>
      </c>
      <c r="L244" s="119" t="str">
        <f>IF(K244="", "", K244/Veriler!$T$1)</f>
        <v/>
      </c>
      <c r="M244" s="119" t="str">
        <f>IF(E244&lt;&gt;"", "İthal Girdi", IF(Veriler!P244="", "", IF(Veriler!O244="H", "%0,5 üzerindedir", IF(Veriler!P244&gt;0.1, "%10 sınırı aşılmıştır.", "Uygun"))))</f>
        <v>%0,5 üzerindedir</v>
      </c>
      <c r="N244" s="119" t="str">
        <f t="shared" si="74"/>
        <v xml:space="preserve"> </v>
      </c>
      <c r="O244" s="120"/>
      <c r="P244" s="121"/>
      <c r="Q244" s="122" t="str">
        <f t="shared" si="75"/>
        <v/>
      </c>
      <c r="R244" s="118">
        <f>IFERROR(IF(L244&lt;=0.005,IF(E244="",K244,0),IF(E244&lt;&gt;"",0,IF(O244="",0,IF(O244="H",0,IF(P244&lt;Veriler!$F$2,K244*Veriler!$F$2,K244*P244)))))," ")</f>
        <v>0</v>
      </c>
      <c r="S244" s="118">
        <f>IF(Veriler!P244&lt;=0.1, R244, IF(AND(Veriler!P244&gt;0.1, E244="", O244="E"), IF(P244&gt;Veriler!$F$2, P244*R244, IF(P244&lt;Veriler!$F$2, Veriler!$F$2*R244, P244*R244)), 0))</f>
        <v>0</v>
      </c>
      <c r="T244" s="118" t="str">
        <f t="shared" si="76"/>
        <v xml:space="preserve"> </v>
      </c>
      <c r="U244" s="123" t="str">
        <f>IFERROR(IF(N244="%10 sınırı aşılmıştır.",K244-S244,IFERROR(IF(E244="",IF(R244=1,0,IF(K244-R244=0,"",K244-R244)),IF(Veriler!I244="",K244,IF(K244*Veriler!I244=0,"",K244*Veriler!I244))),K244)),0)</f>
        <v/>
      </c>
    </row>
    <row r="245" spans="1:21" s="134" customFormat="1" ht="27.75" customHeight="1" x14ac:dyDescent="0.25">
      <c r="A245" s="186">
        <f t="shared" si="77"/>
        <v>181</v>
      </c>
      <c r="B245" s="228"/>
      <c r="C245" s="229"/>
      <c r="D245" s="115"/>
      <c r="E245" s="116"/>
      <c r="F245" s="163" t="str">
        <f t="shared" si="72"/>
        <v/>
      </c>
      <c r="G245" s="117"/>
      <c r="H245" s="117"/>
      <c r="I245" s="117"/>
      <c r="J245" s="117"/>
      <c r="K245" s="118" t="str">
        <f t="shared" si="73"/>
        <v/>
      </c>
      <c r="L245" s="119" t="str">
        <f>IF(K245="", "", K245/Veriler!$T$1)</f>
        <v/>
      </c>
      <c r="M245" s="119" t="str">
        <f>IF(E245&lt;&gt;"", "İthal Girdi", IF(Veriler!P245="", "", IF(Veriler!O245="H", "%0,5 üzerindedir", IF(Veriler!P245&gt;0.1, "%10 sınırı aşılmıştır.", "Uygun"))))</f>
        <v>%0,5 üzerindedir</v>
      </c>
      <c r="N245" s="119" t="str">
        <f t="shared" si="74"/>
        <v xml:space="preserve"> </v>
      </c>
      <c r="O245" s="120"/>
      <c r="P245" s="121"/>
      <c r="Q245" s="122" t="str">
        <f t="shared" si="75"/>
        <v/>
      </c>
      <c r="R245" s="118">
        <f>IFERROR(IF(L245&lt;=0.005,IF(E245="",K245,0),IF(E245&lt;&gt;"",0,IF(O245="",0,IF(O245="H",0,IF(P245&lt;Veriler!$F$2,K245*Veriler!$F$2,K245*P245)))))," ")</f>
        <v>0</v>
      </c>
      <c r="S245" s="118">
        <f>IF(Veriler!P245&lt;=0.1, R245, IF(AND(Veriler!P245&gt;0.1, E245="", O245="E"), IF(P245&gt;Veriler!$F$2, P245*R245, IF(P245&lt;Veriler!$F$2, Veriler!$F$2*R245, P245*R245)), 0))</f>
        <v>0</v>
      </c>
      <c r="T245" s="118" t="str">
        <f t="shared" si="76"/>
        <v xml:space="preserve"> </v>
      </c>
      <c r="U245" s="123" t="str">
        <f>IFERROR(IF(N245="%10 sınırı aşılmıştır.",K245-S245,IFERROR(IF(E245="",IF(R245=1,0,IF(K245-R245=0,"",K245-R245)),IF(Veriler!I245="",K245,IF(K245*Veriler!I245=0,"",K245*Veriler!I245))),K245)),0)</f>
        <v/>
      </c>
    </row>
    <row r="246" spans="1:21" s="134" customFormat="1" ht="27.75" customHeight="1" x14ac:dyDescent="0.25">
      <c r="A246" s="186">
        <f t="shared" si="77"/>
        <v>182</v>
      </c>
      <c r="B246" s="228"/>
      <c r="C246" s="229"/>
      <c r="D246" s="115"/>
      <c r="E246" s="116"/>
      <c r="F246" s="163" t="str">
        <f t="shared" si="72"/>
        <v/>
      </c>
      <c r="G246" s="117"/>
      <c r="H246" s="117"/>
      <c r="I246" s="117"/>
      <c r="J246" s="117"/>
      <c r="K246" s="118" t="str">
        <f t="shared" si="73"/>
        <v/>
      </c>
      <c r="L246" s="119" t="str">
        <f>IF(K246="", "", K246/Veriler!$T$1)</f>
        <v/>
      </c>
      <c r="M246" s="119" t="str">
        <f>IF(E246&lt;&gt;"", "İthal Girdi", IF(Veriler!P246="", "", IF(Veriler!O246="H", "%0,5 üzerindedir", IF(Veriler!P246&gt;0.1, "%10 sınırı aşılmıştır.", "Uygun"))))</f>
        <v>%0,5 üzerindedir</v>
      </c>
      <c r="N246" s="119" t="str">
        <f t="shared" si="74"/>
        <v xml:space="preserve"> </v>
      </c>
      <c r="O246" s="120"/>
      <c r="P246" s="121"/>
      <c r="Q246" s="122" t="str">
        <f t="shared" si="75"/>
        <v/>
      </c>
      <c r="R246" s="118">
        <f>IFERROR(IF(L246&lt;=0.005,IF(E246="",K246,0),IF(E246&lt;&gt;"",0,IF(O246="",0,IF(O246="H",0,IF(P246&lt;Veriler!$F$2,K246*Veriler!$F$2,K246*P246)))))," ")</f>
        <v>0</v>
      </c>
      <c r="S246" s="118">
        <f>IF(Veriler!P246&lt;=0.1, R246, IF(AND(Veriler!P246&gt;0.1, E246="", O246="E"), IF(P246&gt;Veriler!$F$2, P246*R246, IF(P246&lt;Veriler!$F$2, Veriler!$F$2*R246, P246*R246)), 0))</f>
        <v>0</v>
      </c>
      <c r="T246" s="118" t="str">
        <f t="shared" si="76"/>
        <v xml:space="preserve"> </v>
      </c>
      <c r="U246" s="123" t="str">
        <f>IFERROR(IF(N246="%10 sınırı aşılmıştır.",K246-S246,IFERROR(IF(E246="",IF(R246=1,0,IF(K246-R246=0,"",K246-R246)),IF(Veriler!I246="",K246,IF(K246*Veriler!I246=0,"",K246*Veriler!I246))),K246)),0)</f>
        <v/>
      </c>
    </row>
    <row r="247" spans="1:21" s="134" customFormat="1" ht="27" hidden="1" customHeight="1" x14ac:dyDescent="0.25">
      <c r="A247" s="187"/>
      <c r="B247" s="231" t="s">
        <v>13</v>
      </c>
      <c r="C247" s="231"/>
      <c r="D247" s="142"/>
      <c r="E247" s="142"/>
      <c r="F247" s="114"/>
      <c r="G247" s="142"/>
      <c r="H247" s="142"/>
      <c r="I247" s="142"/>
      <c r="J247" s="142"/>
      <c r="K247" s="114"/>
      <c r="L247" s="114"/>
      <c r="M247" s="114"/>
      <c r="N247" s="114"/>
      <c r="O247" s="142"/>
      <c r="P247" s="142"/>
      <c r="Q247" s="232"/>
      <c r="R247" s="232"/>
      <c r="S247" s="114"/>
      <c r="T247" s="114"/>
      <c r="U247" s="114"/>
    </row>
    <row r="248" spans="1:21" s="134" customFormat="1" ht="27.75" customHeight="1" x14ac:dyDescent="0.25">
      <c r="A248" s="186">
        <f>A246+1</f>
        <v>183</v>
      </c>
      <c r="B248" s="228"/>
      <c r="C248" s="229"/>
      <c r="D248" s="115"/>
      <c r="E248" s="116"/>
      <c r="F248" s="163" t="str">
        <f t="shared" ref="F248:F261" si="78">IF(AND(E248&lt;&gt;"",U248&lt;&gt;"",K248&lt;&gt;0),U248/K248,"")</f>
        <v/>
      </c>
      <c r="G248" s="117"/>
      <c r="H248" s="117"/>
      <c r="I248" s="117"/>
      <c r="J248" s="117"/>
      <c r="K248" s="118" t="str">
        <f t="shared" ref="K248:K261" si="79">IF(AND(G248&lt;&gt;0, I248&lt;&gt;0, J248&lt;&gt;0), G248*I248*J248, "")</f>
        <v/>
      </c>
      <c r="L248" s="119" t="str">
        <f>IF(K248="", "", K248/Veriler!$T$1)</f>
        <v/>
      </c>
      <c r="M248" s="119" t="str">
        <f>IF(E248&lt;&gt;"", "İthal Girdi", IF(Veriler!P248="", "", IF(Veriler!O248="H", "%0,5 üzerindedir", IF(Veriler!P248&gt;0.1, "%10 sınırı aşılmıştır.", "Uygun"))))</f>
        <v>%0,5 üzerindedir</v>
      </c>
      <c r="N248" s="119" t="str">
        <f t="shared" ref="N248:N261" si="80">IF(L248=""," ",M248)</f>
        <v xml:space="preserve"> </v>
      </c>
      <c r="O248" s="120"/>
      <c r="P248" s="121"/>
      <c r="Q248" s="122" t="str">
        <f t="shared" ref="Q248:Q261" si="81">IFERROR(IF(AND(S248&lt;&gt;"",K248&lt;&gt;"",K248&lt;&gt;0,S248&lt;&gt;0),S248/K248,"")," ")</f>
        <v/>
      </c>
      <c r="R248" s="118">
        <f>IFERROR(IF(L248&lt;=0.005,IF(E248="",K248,0),IF(E248&lt;&gt;"",0,IF(O248="",0,IF(O248="H",0,IF(P248&lt;Veriler!$F$2,K248*Veriler!$F$2,K248*P248)))))," ")</f>
        <v>0</v>
      </c>
      <c r="S248" s="118">
        <f>IF(Veriler!P248&lt;=0.1, R248, IF(AND(Veriler!P248&gt;0.1, E248="", O248="E"), IF(P248&gt;Veriler!$F$2, P248*R248, IF(P248&lt;Veriler!$F$2, Veriler!$F$2*R248, P248*R248)), 0))</f>
        <v>0</v>
      </c>
      <c r="T248" s="118" t="str">
        <f t="shared" ref="T248:T261" si="82">IF(S248=0," ",S248)</f>
        <v xml:space="preserve"> </v>
      </c>
      <c r="U248" s="123" t="str">
        <f>IFERROR(IF(N248="%10 sınırı aşılmıştır.",K248-S248,IFERROR(IF(E248="",IF(R248=1,0,IF(K248-R248=0,"",K248-R248)),IF(Veriler!I248="",K248,IF(K248*Veriler!I248=0,"",K248*Veriler!I248))),K248)),0)</f>
        <v/>
      </c>
    </row>
    <row r="249" spans="1:21" s="134" customFormat="1" ht="27.75" customHeight="1" x14ac:dyDescent="0.25">
      <c r="A249" s="186">
        <f>A248+1</f>
        <v>184</v>
      </c>
      <c r="B249" s="228"/>
      <c r="C249" s="229"/>
      <c r="D249" s="115"/>
      <c r="E249" s="116"/>
      <c r="F249" s="163" t="str">
        <f t="shared" si="78"/>
        <v/>
      </c>
      <c r="G249" s="117"/>
      <c r="H249" s="117"/>
      <c r="I249" s="117"/>
      <c r="J249" s="117"/>
      <c r="K249" s="118" t="str">
        <f t="shared" si="79"/>
        <v/>
      </c>
      <c r="L249" s="119" t="str">
        <f>IF(K249="", "", K249/Veriler!$T$1)</f>
        <v/>
      </c>
      <c r="M249" s="119" t="str">
        <f>IF(E249&lt;&gt;"", "İthal Girdi", IF(Veriler!P249="", "", IF(Veriler!O249="H", "%0,5 üzerindedir", IF(Veriler!P249&gt;0.1, "%10 sınırı aşılmıştır.", "Uygun"))))</f>
        <v>%0,5 üzerindedir</v>
      </c>
      <c r="N249" s="119" t="str">
        <f t="shared" si="80"/>
        <v xml:space="preserve"> </v>
      </c>
      <c r="O249" s="120"/>
      <c r="P249" s="121"/>
      <c r="Q249" s="122" t="str">
        <f t="shared" si="81"/>
        <v/>
      </c>
      <c r="R249" s="118">
        <f>IFERROR(IF(L249&lt;=0.005,IF(E249="",K249,0),IF(E249&lt;&gt;"",0,IF(O249="",0,IF(O249="H",0,IF(P249&lt;Veriler!$F$2,K249*Veriler!$F$2,K249*P249)))))," ")</f>
        <v>0</v>
      </c>
      <c r="S249" s="118">
        <f>IF(Veriler!P249&lt;=0.1, R249, IF(AND(Veriler!P249&gt;0.1, E249="", O249="E"), IF(P249&gt;Veriler!$F$2, P249*R249, IF(P249&lt;Veriler!$F$2, Veriler!$F$2*R249, P249*R249)), 0))</f>
        <v>0</v>
      </c>
      <c r="T249" s="118" t="str">
        <f t="shared" si="82"/>
        <v xml:space="preserve"> </v>
      </c>
      <c r="U249" s="123" t="str">
        <f>IFERROR(IF(N249="%10 sınırı aşılmıştır.",K249-S249,IFERROR(IF(E249="",IF(R249=1,0,IF(K249-R249=0,"",K249-R249)),IF(Veriler!I249="",K249,IF(K249*Veriler!I249=0,"",K249*Veriler!I249))),K249)),0)</f>
        <v/>
      </c>
    </row>
    <row r="250" spans="1:21" s="134" customFormat="1" ht="27.75" customHeight="1" x14ac:dyDescent="0.25">
      <c r="A250" s="186">
        <f t="shared" ref="A250:A261" si="83">A249+1</f>
        <v>185</v>
      </c>
      <c r="B250" s="228"/>
      <c r="C250" s="229"/>
      <c r="D250" s="115"/>
      <c r="E250" s="116"/>
      <c r="F250" s="163" t="str">
        <f t="shared" si="78"/>
        <v/>
      </c>
      <c r="G250" s="117"/>
      <c r="H250" s="117"/>
      <c r="I250" s="117"/>
      <c r="J250" s="117"/>
      <c r="K250" s="118" t="str">
        <f t="shared" si="79"/>
        <v/>
      </c>
      <c r="L250" s="119" t="str">
        <f>IF(K250="", "", K250/Veriler!$T$1)</f>
        <v/>
      </c>
      <c r="M250" s="119" t="str">
        <f>IF(E250&lt;&gt;"", "İthal Girdi", IF(Veriler!P250="", "", IF(Veriler!O250="H", "%0,5 üzerindedir", IF(Veriler!P250&gt;0.1, "%10 sınırı aşılmıştır.", "Uygun"))))</f>
        <v>%0,5 üzerindedir</v>
      </c>
      <c r="N250" s="119" t="str">
        <f t="shared" si="80"/>
        <v xml:space="preserve"> </v>
      </c>
      <c r="O250" s="120"/>
      <c r="P250" s="121"/>
      <c r="Q250" s="122" t="str">
        <f t="shared" si="81"/>
        <v/>
      </c>
      <c r="R250" s="118">
        <f>IFERROR(IF(L250&lt;=0.005,IF(E250="",K250,0),IF(E250&lt;&gt;"",0,IF(O250="",0,IF(O250="H",0,IF(P250&lt;Veriler!$F$2,K250*Veriler!$F$2,K250*P250)))))," ")</f>
        <v>0</v>
      </c>
      <c r="S250" s="118">
        <f>IF(Veriler!P250&lt;=0.1, R250, IF(AND(Veriler!P250&gt;0.1, E250="", O250="E"), IF(P250&gt;Veriler!$F$2, P250*R250, IF(P250&lt;Veriler!$F$2, Veriler!$F$2*R250, P250*R250)), 0))</f>
        <v>0</v>
      </c>
      <c r="T250" s="118" t="str">
        <f t="shared" si="82"/>
        <v xml:space="preserve"> </v>
      </c>
      <c r="U250" s="123" t="str">
        <f>IFERROR(IF(N250="%10 sınırı aşılmıştır.",K250-S250,IFERROR(IF(E250="",IF(R250=1,0,IF(K250-R250=0,"",K250-R250)),IF(Veriler!I250="",K250,IF(K250*Veriler!I250=0,"",K250*Veriler!I250))),K250)),0)</f>
        <v/>
      </c>
    </row>
    <row r="251" spans="1:21" s="134" customFormat="1" ht="27.75" customHeight="1" x14ac:dyDescent="0.25">
      <c r="A251" s="186">
        <f t="shared" si="83"/>
        <v>186</v>
      </c>
      <c r="B251" s="228"/>
      <c r="C251" s="229"/>
      <c r="D251" s="115"/>
      <c r="E251" s="116"/>
      <c r="F251" s="163" t="str">
        <f t="shared" si="78"/>
        <v/>
      </c>
      <c r="G251" s="117"/>
      <c r="H251" s="117"/>
      <c r="I251" s="117"/>
      <c r="J251" s="117"/>
      <c r="K251" s="118" t="str">
        <f t="shared" si="79"/>
        <v/>
      </c>
      <c r="L251" s="119" t="str">
        <f>IF(K251="", "", K251/Veriler!$T$1)</f>
        <v/>
      </c>
      <c r="M251" s="119" t="str">
        <f>IF(E251&lt;&gt;"", "İthal Girdi", IF(Veriler!P251="", "", IF(Veriler!O251="H", "%0,5 üzerindedir", IF(Veriler!P251&gt;0.1, "%10 sınırı aşılmıştır.", "Uygun"))))</f>
        <v>%0,5 üzerindedir</v>
      </c>
      <c r="N251" s="119" t="str">
        <f t="shared" si="80"/>
        <v xml:space="preserve"> </v>
      </c>
      <c r="O251" s="120"/>
      <c r="P251" s="121"/>
      <c r="Q251" s="122" t="str">
        <f t="shared" si="81"/>
        <v/>
      </c>
      <c r="R251" s="118">
        <f>IFERROR(IF(L251&lt;=0.005,IF(E251="",K251,0),IF(E251&lt;&gt;"",0,IF(O251="",0,IF(O251="H",0,IF(P251&lt;Veriler!$F$2,K251*Veriler!$F$2,K251*P251)))))," ")</f>
        <v>0</v>
      </c>
      <c r="S251" s="118">
        <f>IF(Veriler!P251&lt;=0.1, R251, IF(AND(Veriler!P251&gt;0.1, E251="", O251="E"), IF(P251&gt;Veriler!$F$2, P251*R251, IF(P251&lt;Veriler!$F$2, Veriler!$F$2*R251, P251*R251)), 0))</f>
        <v>0</v>
      </c>
      <c r="T251" s="118" t="str">
        <f t="shared" si="82"/>
        <v xml:space="preserve"> </v>
      </c>
      <c r="U251" s="123" t="str">
        <f>IFERROR(IF(N251="%10 sınırı aşılmıştır.",K251-S251,IFERROR(IF(E251="",IF(R251=1,0,IF(K251-R251=0,"",K251-R251)),IF(Veriler!I251="",K251,IF(K251*Veriler!I251=0,"",K251*Veriler!I251))),K251)),0)</f>
        <v/>
      </c>
    </row>
    <row r="252" spans="1:21" s="134" customFormat="1" ht="27.75" customHeight="1" x14ac:dyDescent="0.25">
      <c r="A252" s="186">
        <f t="shared" si="83"/>
        <v>187</v>
      </c>
      <c r="B252" s="228"/>
      <c r="C252" s="229"/>
      <c r="D252" s="115"/>
      <c r="E252" s="116"/>
      <c r="F252" s="163" t="str">
        <f t="shared" si="78"/>
        <v/>
      </c>
      <c r="G252" s="117"/>
      <c r="H252" s="117"/>
      <c r="I252" s="117"/>
      <c r="J252" s="117"/>
      <c r="K252" s="118" t="str">
        <f t="shared" si="79"/>
        <v/>
      </c>
      <c r="L252" s="119" t="str">
        <f>IF(K252="", "", K252/Veriler!$T$1)</f>
        <v/>
      </c>
      <c r="M252" s="119" t="str">
        <f>IF(E252&lt;&gt;"", "İthal Girdi", IF(Veriler!P252="", "", IF(Veriler!O252="H", "%0,5 üzerindedir", IF(Veriler!P252&gt;0.1, "%10 sınırı aşılmıştır.", "Uygun"))))</f>
        <v>%0,5 üzerindedir</v>
      </c>
      <c r="N252" s="119" t="str">
        <f t="shared" si="80"/>
        <v xml:space="preserve"> </v>
      </c>
      <c r="O252" s="120"/>
      <c r="P252" s="121"/>
      <c r="Q252" s="122" t="str">
        <f t="shared" si="81"/>
        <v/>
      </c>
      <c r="R252" s="118">
        <f>IFERROR(IF(L252&lt;=0.005,IF(E252="",K252,0),IF(E252&lt;&gt;"",0,IF(O252="",0,IF(O252="H",0,IF(P252&lt;Veriler!$F$2,K252*Veriler!$F$2,K252*P252)))))," ")</f>
        <v>0</v>
      </c>
      <c r="S252" s="118">
        <f>IF(Veriler!P252&lt;=0.1, R252, IF(AND(Veriler!P252&gt;0.1, E252="", O252="E"), IF(P252&gt;Veriler!$F$2, P252*R252, IF(P252&lt;Veriler!$F$2, Veriler!$F$2*R252, P252*R252)), 0))</f>
        <v>0</v>
      </c>
      <c r="T252" s="118" t="str">
        <f t="shared" si="82"/>
        <v xml:space="preserve"> </v>
      </c>
      <c r="U252" s="123" t="str">
        <f>IFERROR(IF(N252="%10 sınırı aşılmıştır.",K252-S252,IFERROR(IF(E252="",IF(R252=1,0,IF(K252-R252=0,"",K252-R252)),IF(Veriler!I252="",K252,IF(K252*Veriler!I252=0,"",K252*Veriler!I252))),K252)),0)</f>
        <v/>
      </c>
    </row>
    <row r="253" spans="1:21" s="134" customFormat="1" ht="27.75" customHeight="1" x14ac:dyDescent="0.25">
      <c r="A253" s="186">
        <f t="shared" si="83"/>
        <v>188</v>
      </c>
      <c r="B253" s="228"/>
      <c r="C253" s="229"/>
      <c r="D253" s="115"/>
      <c r="E253" s="116"/>
      <c r="F253" s="163" t="str">
        <f t="shared" si="78"/>
        <v/>
      </c>
      <c r="G253" s="117"/>
      <c r="H253" s="117"/>
      <c r="I253" s="117"/>
      <c r="J253" s="117"/>
      <c r="K253" s="118" t="str">
        <f t="shared" si="79"/>
        <v/>
      </c>
      <c r="L253" s="119" t="str">
        <f>IF(K253="", "", K253/Veriler!$T$1)</f>
        <v/>
      </c>
      <c r="M253" s="119" t="str">
        <f>IF(E253&lt;&gt;"", "İthal Girdi", IF(Veriler!P253="", "", IF(Veriler!O253="H", "%0,5 üzerindedir", IF(Veriler!P253&gt;0.1, "%10 sınırı aşılmıştır.", "Uygun"))))</f>
        <v>%0,5 üzerindedir</v>
      </c>
      <c r="N253" s="119" t="str">
        <f t="shared" si="80"/>
        <v xml:space="preserve"> </v>
      </c>
      <c r="O253" s="120"/>
      <c r="P253" s="121"/>
      <c r="Q253" s="122" t="str">
        <f t="shared" si="81"/>
        <v/>
      </c>
      <c r="R253" s="118">
        <f>IFERROR(IF(L253&lt;=0.005,IF(E253="",K253,0),IF(E253&lt;&gt;"",0,IF(O253="",0,IF(O253="H",0,IF(P253&lt;Veriler!$F$2,K253*Veriler!$F$2,K253*P253)))))," ")</f>
        <v>0</v>
      </c>
      <c r="S253" s="118">
        <f>IF(Veriler!P253&lt;=0.1, R253, IF(AND(Veriler!P253&gt;0.1, E253="", O253="E"), IF(P253&gt;Veriler!$F$2, P253*R253, IF(P253&lt;Veriler!$F$2, Veriler!$F$2*R253, P253*R253)), 0))</f>
        <v>0</v>
      </c>
      <c r="T253" s="118" t="str">
        <f t="shared" si="82"/>
        <v xml:space="preserve"> </v>
      </c>
      <c r="U253" s="123" t="str">
        <f>IFERROR(IF(N253="%10 sınırı aşılmıştır.",K253-S253,IFERROR(IF(E253="",IF(R253=1,0,IF(K253-R253=0,"",K253-R253)),IF(Veriler!I253="",K253,IF(K253*Veriler!I253=0,"",K253*Veriler!I253))),K253)),0)</f>
        <v/>
      </c>
    </row>
    <row r="254" spans="1:21" s="134" customFormat="1" ht="27.75" customHeight="1" x14ac:dyDescent="0.25">
      <c r="A254" s="186">
        <f t="shared" si="83"/>
        <v>189</v>
      </c>
      <c r="B254" s="228"/>
      <c r="C254" s="229"/>
      <c r="D254" s="115"/>
      <c r="E254" s="116"/>
      <c r="F254" s="163" t="str">
        <f t="shared" si="78"/>
        <v/>
      </c>
      <c r="G254" s="117"/>
      <c r="H254" s="117"/>
      <c r="I254" s="117"/>
      <c r="J254" s="117"/>
      <c r="K254" s="118" t="str">
        <f t="shared" si="79"/>
        <v/>
      </c>
      <c r="L254" s="119" t="str">
        <f>IF(K254="", "", K254/Veriler!$T$1)</f>
        <v/>
      </c>
      <c r="M254" s="119" t="str">
        <f>IF(E254&lt;&gt;"", "İthal Girdi", IF(Veriler!P254="", "", IF(Veriler!O254="H", "%0,5 üzerindedir", IF(Veriler!P254&gt;0.1, "%10 sınırı aşılmıştır.", "Uygun"))))</f>
        <v>%0,5 üzerindedir</v>
      </c>
      <c r="N254" s="119" t="str">
        <f t="shared" si="80"/>
        <v xml:space="preserve"> </v>
      </c>
      <c r="O254" s="120"/>
      <c r="P254" s="121"/>
      <c r="Q254" s="122" t="str">
        <f t="shared" si="81"/>
        <v/>
      </c>
      <c r="R254" s="118">
        <f>IFERROR(IF(L254&lt;=0.005,IF(E254="",K254,0),IF(E254&lt;&gt;"",0,IF(O254="",0,IF(O254="H",0,IF(P254&lt;Veriler!$F$2,K254*Veriler!$F$2,K254*P254)))))," ")</f>
        <v>0</v>
      </c>
      <c r="S254" s="118">
        <f>IF(Veriler!P254&lt;=0.1, R254, IF(AND(Veriler!P254&gt;0.1, E254="", O254="E"), IF(P254&gt;Veriler!$F$2, P254*R254, IF(P254&lt;Veriler!$F$2, Veriler!$F$2*R254, P254*R254)), 0))</f>
        <v>0</v>
      </c>
      <c r="T254" s="118" t="str">
        <f t="shared" si="82"/>
        <v xml:space="preserve"> </v>
      </c>
      <c r="U254" s="123" t="str">
        <f>IFERROR(IF(N254="%10 sınırı aşılmıştır.",K254-S254,IFERROR(IF(E254="",IF(R254=1,0,IF(K254-R254=0,"",K254-R254)),IF(Veriler!I254="",K254,IF(K254*Veriler!I254=0,"",K254*Veriler!I254))),K254)),0)</f>
        <v/>
      </c>
    </row>
    <row r="255" spans="1:21" s="134" customFormat="1" ht="27.75" customHeight="1" x14ac:dyDescent="0.25">
      <c r="A255" s="186">
        <f t="shared" si="83"/>
        <v>190</v>
      </c>
      <c r="B255" s="228"/>
      <c r="C255" s="229"/>
      <c r="D255" s="115"/>
      <c r="E255" s="116"/>
      <c r="F255" s="163" t="str">
        <f t="shared" si="78"/>
        <v/>
      </c>
      <c r="G255" s="117"/>
      <c r="H255" s="117"/>
      <c r="I255" s="117"/>
      <c r="J255" s="117"/>
      <c r="K255" s="118" t="str">
        <f t="shared" si="79"/>
        <v/>
      </c>
      <c r="L255" s="119" t="str">
        <f>IF(K255="", "", K255/Veriler!$T$1)</f>
        <v/>
      </c>
      <c r="M255" s="119" t="str">
        <f>IF(E255&lt;&gt;"", "İthal Girdi", IF(Veriler!P255="", "", IF(Veriler!O255="H", "%0,5 üzerindedir", IF(Veriler!P255&gt;0.1, "%10 sınırı aşılmıştır.", "Uygun"))))</f>
        <v>%0,5 üzerindedir</v>
      </c>
      <c r="N255" s="119" t="str">
        <f t="shared" si="80"/>
        <v xml:space="preserve"> </v>
      </c>
      <c r="O255" s="120"/>
      <c r="P255" s="121"/>
      <c r="Q255" s="122" t="str">
        <f t="shared" si="81"/>
        <v/>
      </c>
      <c r="R255" s="118">
        <f>IFERROR(IF(L255&lt;=0.005,IF(E255="",K255,0),IF(E255&lt;&gt;"",0,IF(O255="",0,IF(O255="H",0,IF(P255&lt;Veriler!$F$2,K255*Veriler!$F$2,K255*P255)))))," ")</f>
        <v>0</v>
      </c>
      <c r="S255" s="118">
        <f>IF(Veriler!P255&lt;=0.1, R255, IF(AND(Veriler!P255&gt;0.1, E255="", O255="E"), IF(P255&gt;Veriler!$F$2, P255*R255, IF(P255&lt;Veriler!$F$2, Veriler!$F$2*R255, P255*R255)), 0))</f>
        <v>0</v>
      </c>
      <c r="T255" s="118" t="str">
        <f t="shared" si="82"/>
        <v xml:space="preserve"> </v>
      </c>
      <c r="U255" s="123" t="str">
        <f>IFERROR(IF(N255="%10 sınırı aşılmıştır.",K255-S255,IFERROR(IF(E255="",IF(R255=1,0,IF(K255-R255=0,"",K255-R255)),IF(Veriler!I255="",K255,IF(K255*Veriler!I255=0,"",K255*Veriler!I255))),K255)),0)</f>
        <v/>
      </c>
    </row>
    <row r="256" spans="1:21" s="134" customFormat="1" ht="27.75" customHeight="1" x14ac:dyDescent="0.25">
      <c r="A256" s="186">
        <f t="shared" si="83"/>
        <v>191</v>
      </c>
      <c r="B256" s="228"/>
      <c r="C256" s="229"/>
      <c r="D256" s="115"/>
      <c r="E256" s="116"/>
      <c r="F256" s="163" t="str">
        <f t="shared" si="78"/>
        <v/>
      </c>
      <c r="G256" s="117"/>
      <c r="H256" s="117"/>
      <c r="I256" s="117"/>
      <c r="J256" s="117"/>
      <c r="K256" s="118" t="str">
        <f t="shared" si="79"/>
        <v/>
      </c>
      <c r="L256" s="119" t="str">
        <f>IF(K256="", "", K256/Veriler!$T$1)</f>
        <v/>
      </c>
      <c r="M256" s="119" t="str">
        <f>IF(E256&lt;&gt;"", "İthal Girdi", IF(Veriler!P256="", "", IF(Veriler!O256="H", "%0,5 üzerindedir", IF(Veriler!P256&gt;0.1, "%10 sınırı aşılmıştır.", "Uygun"))))</f>
        <v>%0,5 üzerindedir</v>
      </c>
      <c r="N256" s="119" t="str">
        <f t="shared" si="80"/>
        <v xml:space="preserve"> </v>
      </c>
      <c r="O256" s="120"/>
      <c r="P256" s="121"/>
      <c r="Q256" s="122" t="str">
        <f t="shared" si="81"/>
        <v/>
      </c>
      <c r="R256" s="118">
        <f>IFERROR(IF(L256&lt;=0.005,IF(E256="",K256,0),IF(E256&lt;&gt;"",0,IF(O256="",0,IF(O256="H",0,IF(P256&lt;Veriler!$F$2,K256*Veriler!$F$2,K256*P256)))))," ")</f>
        <v>0</v>
      </c>
      <c r="S256" s="118">
        <f>IF(Veriler!P256&lt;=0.1, R256, IF(AND(Veriler!P256&gt;0.1, E256="", O256="E"), IF(P256&gt;Veriler!$F$2, P256*R256, IF(P256&lt;Veriler!$F$2, Veriler!$F$2*R256, P256*R256)), 0))</f>
        <v>0</v>
      </c>
      <c r="T256" s="118" t="str">
        <f t="shared" si="82"/>
        <v xml:space="preserve"> </v>
      </c>
      <c r="U256" s="123" t="str">
        <f>IFERROR(IF(N256="%10 sınırı aşılmıştır.",K256-S256,IFERROR(IF(E256="",IF(R256=1,0,IF(K256-R256=0,"",K256-R256)),IF(Veriler!I256="",K256,IF(K256*Veriler!I256=0,"",K256*Veriler!I256))),K256)),0)</f>
        <v/>
      </c>
    </row>
    <row r="257" spans="1:21" s="134" customFormat="1" ht="27.75" customHeight="1" x14ac:dyDescent="0.25">
      <c r="A257" s="186">
        <f t="shared" si="83"/>
        <v>192</v>
      </c>
      <c r="B257" s="228"/>
      <c r="C257" s="229"/>
      <c r="D257" s="115"/>
      <c r="E257" s="116"/>
      <c r="F257" s="163" t="str">
        <f t="shared" si="78"/>
        <v/>
      </c>
      <c r="G257" s="117"/>
      <c r="H257" s="117"/>
      <c r="I257" s="117"/>
      <c r="J257" s="117"/>
      <c r="K257" s="118" t="str">
        <f t="shared" si="79"/>
        <v/>
      </c>
      <c r="L257" s="119" t="str">
        <f>IF(K257="", "", K257/Veriler!$T$1)</f>
        <v/>
      </c>
      <c r="M257" s="119" t="str">
        <f>IF(E257&lt;&gt;"", "İthal Girdi", IF(Veriler!P257="", "", IF(Veriler!O257="H", "%0,5 üzerindedir", IF(Veriler!P257&gt;0.1, "%10 sınırı aşılmıştır.", "Uygun"))))</f>
        <v>%0,5 üzerindedir</v>
      </c>
      <c r="N257" s="119" t="str">
        <f t="shared" si="80"/>
        <v xml:space="preserve"> </v>
      </c>
      <c r="O257" s="120"/>
      <c r="P257" s="121"/>
      <c r="Q257" s="122" t="str">
        <f t="shared" si="81"/>
        <v/>
      </c>
      <c r="R257" s="118">
        <f>IFERROR(IF(L257&lt;=0.005,IF(E257="",K257,0),IF(E257&lt;&gt;"",0,IF(O257="",0,IF(O257="H",0,IF(P257&lt;Veriler!$F$2,K257*Veriler!$F$2,K257*P257)))))," ")</f>
        <v>0</v>
      </c>
      <c r="S257" s="118">
        <f>IF(Veriler!P257&lt;=0.1, R257, IF(AND(Veriler!P257&gt;0.1, E257="", O257="E"), IF(P257&gt;Veriler!$F$2, P257*R257, IF(P257&lt;Veriler!$F$2, Veriler!$F$2*R257, P257*R257)), 0))</f>
        <v>0</v>
      </c>
      <c r="T257" s="118" t="str">
        <f t="shared" si="82"/>
        <v xml:space="preserve"> </v>
      </c>
      <c r="U257" s="123" t="str">
        <f>IFERROR(IF(N257="%10 sınırı aşılmıştır.",K257-S257,IFERROR(IF(E257="",IF(R257=1,0,IF(K257-R257=0,"",K257-R257)),IF(Veriler!I257="",K257,IF(K257*Veriler!I257=0,"",K257*Veriler!I257))),K257)),0)</f>
        <v/>
      </c>
    </row>
    <row r="258" spans="1:21" s="134" customFormat="1" ht="27.75" customHeight="1" x14ac:dyDescent="0.25">
      <c r="A258" s="186">
        <f t="shared" si="83"/>
        <v>193</v>
      </c>
      <c r="B258" s="228"/>
      <c r="C258" s="229"/>
      <c r="D258" s="115"/>
      <c r="E258" s="116"/>
      <c r="F258" s="163" t="str">
        <f t="shared" si="78"/>
        <v/>
      </c>
      <c r="G258" s="117"/>
      <c r="H258" s="117"/>
      <c r="I258" s="117"/>
      <c r="J258" s="117"/>
      <c r="K258" s="118" t="str">
        <f t="shared" si="79"/>
        <v/>
      </c>
      <c r="L258" s="119" t="str">
        <f>IF(K258="", "", K258/Veriler!$T$1)</f>
        <v/>
      </c>
      <c r="M258" s="119" t="str">
        <f>IF(E258&lt;&gt;"", "İthal Girdi", IF(Veriler!P258="", "", IF(Veriler!O258="H", "%0,5 üzerindedir", IF(Veriler!P258&gt;0.1, "%10 sınırı aşılmıştır.", "Uygun"))))</f>
        <v>%0,5 üzerindedir</v>
      </c>
      <c r="N258" s="119" t="str">
        <f t="shared" si="80"/>
        <v xml:space="preserve"> </v>
      </c>
      <c r="O258" s="120"/>
      <c r="P258" s="121"/>
      <c r="Q258" s="122" t="str">
        <f t="shared" si="81"/>
        <v/>
      </c>
      <c r="R258" s="118">
        <f>IFERROR(IF(L258&lt;=0.005,IF(E258="",K258,0),IF(E258&lt;&gt;"",0,IF(O258="",0,IF(O258="H",0,IF(P258&lt;Veriler!$F$2,K258*Veriler!$F$2,K258*P258)))))," ")</f>
        <v>0</v>
      </c>
      <c r="S258" s="118">
        <f>IF(Veriler!P258&lt;=0.1, R258, IF(AND(Veriler!P258&gt;0.1, E258="", O258="E"), IF(P258&gt;Veriler!$F$2, P258*R258, IF(P258&lt;Veriler!$F$2, Veriler!$F$2*R258, P258*R258)), 0))</f>
        <v>0</v>
      </c>
      <c r="T258" s="118" t="str">
        <f t="shared" si="82"/>
        <v xml:space="preserve"> </v>
      </c>
      <c r="U258" s="123" t="str">
        <f>IFERROR(IF(N258="%10 sınırı aşılmıştır.",K258-S258,IFERROR(IF(E258="",IF(R258=1,0,IF(K258-R258=0,"",K258-R258)),IF(Veriler!I258="",K258,IF(K258*Veriler!I258=0,"",K258*Veriler!I258))),K258)),0)</f>
        <v/>
      </c>
    </row>
    <row r="259" spans="1:21" s="134" customFormat="1" ht="27.75" customHeight="1" x14ac:dyDescent="0.25">
      <c r="A259" s="186">
        <f t="shared" si="83"/>
        <v>194</v>
      </c>
      <c r="B259" s="228"/>
      <c r="C259" s="229"/>
      <c r="D259" s="115"/>
      <c r="E259" s="116"/>
      <c r="F259" s="163" t="str">
        <f t="shared" si="78"/>
        <v/>
      </c>
      <c r="G259" s="117"/>
      <c r="H259" s="117"/>
      <c r="I259" s="117"/>
      <c r="J259" s="117"/>
      <c r="K259" s="118" t="str">
        <f t="shared" si="79"/>
        <v/>
      </c>
      <c r="L259" s="119" t="str">
        <f>IF(K259="", "", K259/Veriler!$T$1)</f>
        <v/>
      </c>
      <c r="M259" s="119" t="str">
        <f>IF(E259&lt;&gt;"", "İthal Girdi", IF(Veriler!P259="", "", IF(Veriler!O259="H", "%0,5 üzerindedir", IF(Veriler!P259&gt;0.1, "%10 sınırı aşılmıştır.", "Uygun"))))</f>
        <v>%0,5 üzerindedir</v>
      </c>
      <c r="N259" s="119" t="str">
        <f t="shared" si="80"/>
        <v xml:space="preserve"> </v>
      </c>
      <c r="O259" s="120"/>
      <c r="P259" s="121"/>
      <c r="Q259" s="122" t="str">
        <f t="shared" si="81"/>
        <v/>
      </c>
      <c r="R259" s="118">
        <f>IFERROR(IF(L259&lt;=0.005,IF(E259="",K259,0),IF(E259&lt;&gt;"",0,IF(O259="",0,IF(O259="H",0,IF(P259&lt;Veriler!$F$2,K259*Veriler!$F$2,K259*P259)))))," ")</f>
        <v>0</v>
      </c>
      <c r="S259" s="118">
        <f>IF(Veriler!P259&lt;=0.1, R259, IF(AND(Veriler!P259&gt;0.1, E259="", O259="E"), IF(P259&gt;Veriler!$F$2, P259*R259, IF(P259&lt;Veriler!$F$2, Veriler!$F$2*R259, P259*R259)), 0))</f>
        <v>0</v>
      </c>
      <c r="T259" s="118" t="str">
        <f t="shared" si="82"/>
        <v xml:space="preserve"> </v>
      </c>
      <c r="U259" s="123" t="str">
        <f>IFERROR(IF(N259="%10 sınırı aşılmıştır.",K259-S259,IFERROR(IF(E259="",IF(R259=1,0,IF(K259-R259=0,"",K259-R259)),IF(Veriler!I259="",K259,IF(K259*Veriler!I259=0,"",K259*Veriler!I259))),K259)),0)</f>
        <v/>
      </c>
    </row>
    <row r="260" spans="1:21" s="134" customFormat="1" ht="27.75" customHeight="1" x14ac:dyDescent="0.25">
      <c r="A260" s="186">
        <f t="shared" si="83"/>
        <v>195</v>
      </c>
      <c r="B260" s="228"/>
      <c r="C260" s="229"/>
      <c r="D260" s="115"/>
      <c r="E260" s="116"/>
      <c r="F260" s="163" t="str">
        <f t="shared" si="78"/>
        <v/>
      </c>
      <c r="G260" s="117"/>
      <c r="H260" s="117"/>
      <c r="I260" s="117"/>
      <c r="J260" s="117"/>
      <c r="K260" s="118" t="str">
        <f t="shared" si="79"/>
        <v/>
      </c>
      <c r="L260" s="119" t="str">
        <f>IF(K260="", "", K260/Veriler!$T$1)</f>
        <v/>
      </c>
      <c r="M260" s="119" t="str">
        <f>IF(E260&lt;&gt;"", "İthal Girdi", IF(Veriler!P260="", "", IF(Veriler!O260="H", "%0,5 üzerindedir", IF(Veriler!P260&gt;0.1, "%10 sınırı aşılmıştır.", "Uygun"))))</f>
        <v>%0,5 üzerindedir</v>
      </c>
      <c r="N260" s="119" t="str">
        <f t="shared" si="80"/>
        <v xml:space="preserve"> </v>
      </c>
      <c r="O260" s="120"/>
      <c r="P260" s="121"/>
      <c r="Q260" s="122" t="str">
        <f t="shared" si="81"/>
        <v/>
      </c>
      <c r="R260" s="118">
        <f>IFERROR(IF(L260&lt;=0.005,IF(E260="",K260,0),IF(E260&lt;&gt;"",0,IF(O260="",0,IF(O260="H",0,IF(P260&lt;Veriler!$F$2,K260*Veriler!$F$2,K260*P260)))))," ")</f>
        <v>0</v>
      </c>
      <c r="S260" s="118">
        <f>IF(Veriler!P260&lt;=0.1, R260, IF(AND(Veriler!P260&gt;0.1, E260="", O260="E"), IF(P260&gt;Veriler!$F$2, P260*R260, IF(P260&lt;Veriler!$F$2, Veriler!$F$2*R260, P260*R260)), 0))</f>
        <v>0</v>
      </c>
      <c r="T260" s="118" t="str">
        <f t="shared" si="82"/>
        <v xml:space="preserve"> </v>
      </c>
      <c r="U260" s="123" t="str">
        <f>IFERROR(IF(N260="%10 sınırı aşılmıştır.",K260-S260,IFERROR(IF(E260="",IF(R260=1,0,IF(K260-R260=0,"",K260-R260)),IF(Veriler!I260="",K260,IF(K260*Veriler!I260=0,"",K260*Veriler!I260))),K260)),0)</f>
        <v/>
      </c>
    </row>
    <row r="261" spans="1:21" s="134" customFormat="1" ht="27.75" customHeight="1" x14ac:dyDescent="0.25">
      <c r="A261" s="186">
        <f t="shared" si="83"/>
        <v>196</v>
      </c>
      <c r="B261" s="228"/>
      <c r="C261" s="229"/>
      <c r="D261" s="115"/>
      <c r="E261" s="116"/>
      <c r="F261" s="163" t="str">
        <f t="shared" si="78"/>
        <v/>
      </c>
      <c r="G261" s="117"/>
      <c r="H261" s="117"/>
      <c r="I261" s="117"/>
      <c r="J261" s="117"/>
      <c r="K261" s="118" t="str">
        <f t="shared" si="79"/>
        <v/>
      </c>
      <c r="L261" s="119" t="str">
        <f>IF(K261="", "", K261/Veriler!$T$1)</f>
        <v/>
      </c>
      <c r="M261" s="119" t="str">
        <f>IF(E261&lt;&gt;"", "İthal Girdi", IF(Veriler!P261="", "", IF(Veriler!O261="H", "%0,5 üzerindedir", IF(Veriler!P261&gt;0.1, "%10 sınırı aşılmıştır.", "Uygun"))))</f>
        <v>%0,5 üzerindedir</v>
      </c>
      <c r="N261" s="119" t="str">
        <f t="shared" si="80"/>
        <v xml:space="preserve"> </v>
      </c>
      <c r="O261" s="120"/>
      <c r="P261" s="121"/>
      <c r="Q261" s="122" t="str">
        <f t="shared" si="81"/>
        <v/>
      </c>
      <c r="R261" s="118">
        <f>IFERROR(IF(L261&lt;=0.005,IF(E261="",K261,0),IF(E261&lt;&gt;"",0,IF(O261="",0,IF(O261="H",0,IF(P261&lt;Veriler!$F$2,K261*Veriler!$F$2,K261*P261)))))," ")</f>
        <v>0</v>
      </c>
      <c r="S261" s="118">
        <f>IF(Veriler!P261&lt;=0.1, R261, IF(AND(Veriler!P261&gt;0.1, E261="", O261="E"), IF(P261&gt;Veriler!$F$2, P261*R261, IF(P261&lt;Veriler!$F$2, Veriler!$F$2*R261, P261*R261)), 0))</f>
        <v>0</v>
      </c>
      <c r="T261" s="118" t="str">
        <f t="shared" si="82"/>
        <v xml:space="preserve"> </v>
      </c>
      <c r="U261" s="123" t="str">
        <f>IFERROR(IF(N261="%10 sınırı aşılmıştır.",K261-S261,IFERROR(IF(E261="",IF(R261=1,0,IF(K261-R261=0,"",K261-R261)),IF(Veriler!I261="",K261,IF(K261*Veriler!I261=0,"",K261*Veriler!I261))),K261)),0)</f>
        <v/>
      </c>
    </row>
    <row r="262" spans="1:21" s="134" customFormat="1" ht="24" customHeight="1" x14ac:dyDescent="0.25">
      <c r="A262" s="147"/>
      <c r="B262" s="148"/>
      <c r="C262" s="148"/>
      <c r="D262" s="148"/>
      <c r="E262" s="149"/>
      <c r="F262" s="149"/>
      <c r="G262" s="147"/>
      <c r="H262" s="147"/>
      <c r="I262" s="147"/>
      <c r="J262" s="147"/>
      <c r="K262" s="133">
        <f>SUM(K233:K246,K248:K261)</f>
        <v>0</v>
      </c>
      <c r="L262" s="150"/>
      <c r="M262" s="150"/>
      <c r="N262" s="150"/>
      <c r="O262" s="151"/>
      <c r="P262" s="152"/>
      <c r="Q262" s="152"/>
      <c r="R262" s="147"/>
      <c r="S262" s="147"/>
      <c r="T262" s="147"/>
      <c r="U262" s="147"/>
    </row>
    <row r="263" spans="1:21" s="134" customFormat="1" ht="24" customHeight="1" x14ac:dyDescent="0.25">
      <c r="A263" s="147"/>
      <c r="B263" s="148"/>
      <c r="C263" s="148"/>
      <c r="D263" s="148"/>
      <c r="E263" s="149"/>
      <c r="F263" s="149"/>
      <c r="G263" s="147"/>
      <c r="H263" s="147"/>
      <c r="I263" s="147"/>
      <c r="J263" s="147"/>
      <c r="K263" s="153"/>
      <c r="L263" s="150"/>
      <c r="M263" s="150"/>
      <c r="N263" s="150"/>
      <c r="O263" s="151"/>
      <c r="P263" s="152"/>
      <c r="Q263" s="152"/>
      <c r="R263" s="154" t="s">
        <v>14</v>
      </c>
      <c r="S263" s="154" t="s">
        <v>14</v>
      </c>
      <c r="T263" s="154" t="s">
        <v>14</v>
      </c>
      <c r="U263" s="155" t="s">
        <v>15</v>
      </c>
    </row>
    <row r="264" spans="1:21" s="134" customFormat="1" ht="27" customHeight="1" x14ac:dyDescent="0.25">
      <c r="A264" s="230" t="s">
        <v>140</v>
      </c>
      <c r="B264" s="230"/>
      <c r="C264" s="230"/>
      <c r="D264" s="230"/>
      <c r="E264" s="230"/>
      <c r="F264" s="230"/>
      <c r="G264" s="230"/>
      <c r="H264" s="230"/>
      <c r="I264" s="230"/>
      <c r="J264" s="230"/>
      <c r="K264" s="230"/>
      <c r="L264" s="230"/>
      <c r="M264" s="230"/>
      <c r="N264" s="230"/>
      <c r="O264" s="230"/>
      <c r="P264" s="230"/>
      <c r="Q264" s="230"/>
      <c r="R264" s="156" t="str">
        <f>IF(SUM(R226,R233:R246,R248:R261)=0,"",SUM(R226,R233:R246,R248:R261))</f>
        <v/>
      </c>
      <c r="S264" s="156" t="str">
        <f>IF(SUM(S233:S246,S248:S261)=0," ",SUM(S233:S246,S248:S261))</f>
        <v xml:space="preserve"> </v>
      </c>
      <c r="T264" s="124" t="str">
        <f>IF(SUM(T233:T246,T248:T261)=0," ",SUM(T233:T246,T248:T261))</f>
        <v xml:space="preserve"> </v>
      </c>
      <c r="U264" s="124" t="str">
        <f>IF(SUM(U233:U246,U248:U261)=0," ",SUM(U233:U246,U248:U261))</f>
        <v xml:space="preserve"> </v>
      </c>
    </row>
    <row r="266" spans="1:21" x14ac:dyDescent="0.3">
      <c r="A266" s="225" t="str">
        <f>A304</f>
        <v>R02</v>
      </c>
      <c r="B266" s="225"/>
      <c r="C266" s="225"/>
      <c r="D266" s="225"/>
      <c r="E266" s="225"/>
      <c r="F266" s="225"/>
      <c r="G266" s="225"/>
      <c r="H266" s="225"/>
      <c r="I266" s="225"/>
      <c r="J266" s="225"/>
      <c r="K266" s="225"/>
      <c r="L266" s="226"/>
      <c r="M266" s="226"/>
      <c r="N266" s="226"/>
      <c r="O266" s="227"/>
      <c r="P266" s="227"/>
      <c r="Q266" s="227"/>
      <c r="R266" s="225"/>
      <c r="S266" s="225"/>
      <c r="T266" s="225"/>
      <c r="U266" s="225"/>
    </row>
    <row r="267" spans="1:21" s="134" customFormat="1" ht="57.95" customHeight="1" x14ac:dyDescent="0.25">
      <c r="A267" s="242" t="s">
        <v>0</v>
      </c>
      <c r="B267" s="243"/>
      <c r="C267" s="243"/>
      <c r="D267" s="243"/>
      <c r="E267" s="243"/>
      <c r="F267" s="243"/>
      <c r="G267" s="243"/>
      <c r="H267" s="243"/>
      <c r="I267" s="243"/>
      <c r="J267" s="243"/>
      <c r="K267" s="243"/>
      <c r="L267" s="243"/>
      <c r="M267" s="243"/>
      <c r="N267" s="243"/>
      <c r="O267" s="243" t="b">
        <v>0</v>
      </c>
      <c r="P267" s="243"/>
      <c r="Q267" s="243"/>
      <c r="R267" s="243"/>
      <c r="S267" s="243"/>
      <c r="T267" s="243"/>
      <c r="U267" s="244"/>
    </row>
    <row r="268" spans="1:21" s="139" customFormat="1" ht="39" customHeight="1" x14ac:dyDescent="0.25">
      <c r="A268" s="234" t="s">
        <v>115</v>
      </c>
      <c r="B268" s="235"/>
      <c r="C268" s="235"/>
      <c r="D268" s="235"/>
      <c r="E268" s="235"/>
      <c r="F268" s="235"/>
      <c r="G268" s="235"/>
      <c r="H268" s="235"/>
      <c r="I268" s="235"/>
      <c r="J268" s="235"/>
      <c r="K268" s="235"/>
      <c r="L268" s="235"/>
      <c r="M268" s="235"/>
      <c r="N268" s="235"/>
      <c r="O268" s="235"/>
      <c r="P268" s="235"/>
      <c r="Q268" s="236"/>
      <c r="R268" s="135"/>
      <c r="S268" s="136"/>
      <c r="T268" s="137" t="s">
        <v>116</v>
      </c>
      <c r="U268" s="138">
        <f>U230+1</f>
        <v>8</v>
      </c>
    </row>
    <row r="269" spans="1:21" s="134" customFormat="1" ht="87" customHeight="1" x14ac:dyDescent="0.25">
      <c r="A269" s="164" t="s">
        <v>1</v>
      </c>
      <c r="B269" s="237" t="s">
        <v>2</v>
      </c>
      <c r="C269" s="238"/>
      <c r="D269" s="165" t="s">
        <v>3</v>
      </c>
      <c r="E269" s="165" t="s">
        <v>136</v>
      </c>
      <c r="F269" s="166" t="s">
        <v>143</v>
      </c>
      <c r="G269" s="164" t="s">
        <v>4</v>
      </c>
      <c r="H269" s="164" t="s">
        <v>5</v>
      </c>
      <c r="I269" s="164" t="s">
        <v>6</v>
      </c>
      <c r="J269" s="164" t="s">
        <v>7</v>
      </c>
      <c r="K269" s="164" t="s">
        <v>8</v>
      </c>
      <c r="L269" s="167" t="s">
        <v>9</v>
      </c>
      <c r="M269" s="168" t="s">
        <v>86</v>
      </c>
      <c r="N269" s="168" t="s">
        <v>86</v>
      </c>
      <c r="O269" s="166" t="s">
        <v>137</v>
      </c>
      <c r="P269" s="164" t="s">
        <v>10</v>
      </c>
      <c r="Q269" s="140" t="s">
        <v>142</v>
      </c>
      <c r="R269" s="125" t="s">
        <v>141</v>
      </c>
      <c r="S269" s="125" t="s">
        <v>138</v>
      </c>
      <c r="T269" s="164" t="s">
        <v>138</v>
      </c>
      <c r="U269" s="164" t="s">
        <v>139</v>
      </c>
    </row>
    <row r="270" spans="1:21" s="134" customFormat="1" ht="54" customHeight="1" x14ac:dyDescent="0.25">
      <c r="A270" s="141"/>
      <c r="B270" s="241" t="s">
        <v>146</v>
      </c>
      <c r="C270" s="231"/>
      <c r="D270" s="142"/>
      <c r="E270" s="142"/>
      <c r="F270" s="114"/>
      <c r="G270" s="142"/>
      <c r="H270" s="142"/>
      <c r="I270" s="142"/>
      <c r="J270" s="142"/>
      <c r="K270" s="114"/>
      <c r="L270" s="114"/>
      <c r="M270" s="142"/>
      <c r="N270" s="114"/>
      <c r="O270" s="142"/>
      <c r="P270" s="142"/>
      <c r="Q270" s="232"/>
      <c r="R270" s="232"/>
      <c r="S270" s="142"/>
      <c r="T270" s="114"/>
      <c r="U270" s="114"/>
    </row>
    <row r="271" spans="1:21" s="134" customFormat="1" ht="27.75" customHeight="1" x14ac:dyDescent="0.25">
      <c r="A271" s="186">
        <f>A261+1</f>
        <v>197</v>
      </c>
      <c r="B271" s="228"/>
      <c r="C271" s="229"/>
      <c r="D271" s="115"/>
      <c r="E271" s="116"/>
      <c r="F271" s="163" t="str">
        <f t="shared" ref="F271:F284" si="84">IF(AND(E271&lt;&gt;"",U271&lt;&gt;"",K271&lt;&gt;0),U271/K271,"")</f>
        <v/>
      </c>
      <c r="G271" s="117"/>
      <c r="H271" s="117"/>
      <c r="I271" s="117"/>
      <c r="J271" s="117"/>
      <c r="K271" s="118" t="str">
        <f t="shared" ref="K271:K284" si="85">IF(AND(G271&lt;&gt;0, I271&lt;&gt;0, J271&lt;&gt;0), G271*I271*J271, "")</f>
        <v/>
      </c>
      <c r="L271" s="119" t="str">
        <f>IF(K271="", "", K271/Veriler!$T$1)</f>
        <v/>
      </c>
      <c r="M271" s="119" t="str">
        <f>IF(E271&lt;&gt;"", "İthal Girdi", IF(Veriler!P271="", "", IF(Veriler!O271="H", "%0,5 üzerindedir", IF(Veriler!P271&gt;0.1, "%10 sınırı aşılmıştır.", "Uygun"))))</f>
        <v>%0,5 üzerindedir</v>
      </c>
      <c r="N271" s="119" t="str">
        <f t="shared" ref="N271:N284" si="86">IF(L271=""," ",M271)</f>
        <v xml:space="preserve"> </v>
      </c>
      <c r="O271" s="120"/>
      <c r="P271" s="121"/>
      <c r="Q271" s="122" t="str">
        <f t="shared" ref="Q271:Q284" si="87">IFERROR(IF(AND(S271&lt;&gt;"",K271&lt;&gt;"",K271&lt;&gt;0,S271&lt;&gt;0),S271/K271,"")," ")</f>
        <v/>
      </c>
      <c r="R271" s="118">
        <f>IFERROR(IF(L271&lt;=0.005,IF(E271="",K271,0),IF(E271&lt;&gt;"",0,IF(O271="",0,IF(O271="H",0,IF(P271&lt;Veriler!$F$2,K271*Veriler!$F$2,K271*P271)))))," ")</f>
        <v>0</v>
      </c>
      <c r="S271" s="118">
        <f>IF(Veriler!P271&lt;=0.1, R271, IF(AND(Veriler!P271&gt;0.1, E271="", O271="E"), IF(P271&gt;Veriler!$F$2, P271*R271, IF(P271&lt;Veriler!$F$2, Veriler!$F$2*R271, P271*R271)), 0))</f>
        <v>0</v>
      </c>
      <c r="T271" s="118" t="str">
        <f t="shared" ref="T271:T284" si="88">IF(S271=0," ",S271)</f>
        <v xml:space="preserve"> </v>
      </c>
      <c r="U271" s="123" t="str">
        <f>IFERROR(IF(N271="%10 sınırı aşılmıştır.",K271-S271,IFERROR(IF(E271="",IF(R271=1,0,IF(K271-R271=0,"",K271-R271)),IF(Veriler!I271="",K271,IF(K271*Veriler!I271=0,"",K271*Veriler!I271))),K271)),0)</f>
        <v/>
      </c>
    </row>
    <row r="272" spans="1:21" s="134" customFormat="1" ht="27.75" customHeight="1" x14ac:dyDescent="0.25">
      <c r="A272" s="186">
        <f>A271+1</f>
        <v>198</v>
      </c>
      <c r="B272" s="228"/>
      <c r="C272" s="229"/>
      <c r="D272" s="115"/>
      <c r="E272" s="116"/>
      <c r="F272" s="163" t="str">
        <f t="shared" si="84"/>
        <v/>
      </c>
      <c r="G272" s="117"/>
      <c r="H272" s="117"/>
      <c r="I272" s="117"/>
      <c r="J272" s="117"/>
      <c r="K272" s="118" t="str">
        <f t="shared" si="85"/>
        <v/>
      </c>
      <c r="L272" s="119" t="str">
        <f>IF(K272="", "", K272/Veriler!$T$1)</f>
        <v/>
      </c>
      <c r="M272" s="119" t="str">
        <f>IF(E272&lt;&gt;"", "İthal Girdi", IF(Veriler!P272="", "", IF(Veriler!O272="H", "%0,5 üzerindedir", IF(Veriler!P272&gt;0.1, "%10 sınırı aşılmıştır.", "Uygun"))))</f>
        <v>%0,5 üzerindedir</v>
      </c>
      <c r="N272" s="119" t="str">
        <f t="shared" si="86"/>
        <v xml:space="preserve"> </v>
      </c>
      <c r="O272" s="120"/>
      <c r="P272" s="121"/>
      <c r="Q272" s="122" t="str">
        <f t="shared" si="87"/>
        <v/>
      </c>
      <c r="R272" s="118">
        <f>IFERROR(IF(L272&lt;=0.005,IF(E272="",K272,0),IF(E272&lt;&gt;"",0,IF(O272="",0,IF(O272="H",0,IF(P272&lt;Veriler!$F$2,K272*Veriler!$F$2,K272*P272)))))," ")</f>
        <v>0</v>
      </c>
      <c r="S272" s="118">
        <f>IF(Veriler!P272&lt;=0.1, R272, IF(AND(Veriler!P272&gt;0.1, E272="", O272="E"), IF(P272&gt;Veriler!$F$2, P272*R272, IF(P272&lt;Veriler!$F$2, Veriler!$F$2*R272, P272*R272)), 0))</f>
        <v>0</v>
      </c>
      <c r="T272" s="118" t="str">
        <f t="shared" si="88"/>
        <v xml:space="preserve"> </v>
      </c>
      <c r="U272" s="123" t="str">
        <f>IFERROR(IF(N272="%10 sınırı aşılmıştır.",K272-S272,IFERROR(IF(E272="",IF(R272=1,0,IF(K272-R272=0,"",K272-R272)),IF(Veriler!I272="",K272,IF(K272*Veriler!I272=0,"",K272*Veriler!I272))),K272)),0)</f>
        <v/>
      </c>
    </row>
    <row r="273" spans="1:21" s="134" customFormat="1" ht="27.75" customHeight="1" x14ac:dyDescent="0.25">
      <c r="A273" s="186">
        <f t="shared" ref="A273:A284" si="89">A272+1</f>
        <v>199</v>
      </c>
      <c r="B273" s="228"/>
      <c r="C273" s="229"/>
      <c r="D273" s="115"/>
      <c r="E273" s="116"/>
      <c r="F273" s="163" t="str">
        <f t="shared" si="84"/>
        <v/>
      </c>
      <c r="G273" s="117"/>
      <c r="H273" s="117"/>
      <c r="I273" s="117"/>
      <c r="J273" s="117"/>
      <c r="K273" s="118" t="str">
        <f t="shared" si="85"/>
        <v/>
      </c>
      <c r="L273" s="119" t="str">
        <f>IF(K273="", "", K273/Veriler!$T$1)</f>
        <v/>
      </c>
      <c r="M273" s="119" t="str">
        <f>IF(E273&lt;&gt;"", "İthal Girdi", IF(Veriler!P273="", "", IF(Veriler!O273="H", "%0,5 üzerindedir", IF(Veriler!P273&gt;0.1, "%10 sınırı aşılmıştır.", "Uygun"))))</f>
        <v>%0,5 üzerindedir</v>
      </c>
      <c r="N273" s="119" t="str">
        <f t="shared" si="86"/>
        <v xml:space="preserve"> </v>
      </c>
      <c r="O273" s="120"/>
      <c r="P273" s="121"/>
      <c r="Q273" s="122" t="str">
        <f t="shared" si="87"/>
        <v/>
      </c>
      <c r="R273" s="118">
        <f>IFERROR(IF(L273&lt;=0.005,IF(E273="",K273,0),IF(E273&lt;&gt;"",0,IF(O273="",0,IF(O273="H",0,IF(P273&lt;Veriler!$F$2,K273*Veriler!$F$2,K273*P273)))))," ")</f>
        <v>0</v>
      </c>
      <c r="S273" s="118">
        <f>IF(Veriler!P273&lt;=0.1, R273, IF(AND(Veriler!P273&gt;0.1, E273="", O273="E"), IF(P273&gt;Veriler!$F$2, P273*R273, IF(P273&lt;Veriler!$F$2, Veriler!$F$2*R273, P273*R273)), 0))</f>
        <v>0</v>
      </c>
      <c r="T273" s="118" t="str">
        <f t="shared" si="88"/>
        <v xml:space="preserve"> </v>
      </c>
      <c r="U273" s="123" t="str">
        <f>IFERROR(IF(N273="%10 sınırı aşılmıştır.",K273-S273,IFERROR(IF(E273="",IF(R273=1,0,IF(K273-R273=0,"",K273-R273)),IF(Veriler!I273="",K273,IF(K273*Veriler!I273=0,"",K273*Veriler!I273))),K273)),0)</f>
        <v/>
      </c>
    </row>
    <row r="274" spans="1:21" s="134" customFormat="1" ht="27.75" customHeight="1" x14ac:dyDescent="0.25">
      <c r="A274" s="186">
        <f t="shared" si="89"/>
        <v>200</v>
      </c>
      <c r="B274" s="228"/>
      <c r="C274" s="229"/>
      <c r="D274" s="115"/>
      <c r="E274" s="116"/>
      <c r="F274" s="163" t="str">
        <f t="shared" si="84"/>
        <v/>
      </c>
      <c r="G274" s="117"/>
      <c r="H274" s="117"/>
      <c r="I274" s="117"/>
      <c r="J274" s="117"/>
      <c r="K274" s="118" t="str">
        <f t="shared" si="85"/>
        <v/>
      </c>
      <c r="L274" s="119" t="str">
        <f>IF(K274="", "", K274/Veriler!$T$1)</f>
        <v/>
      </c>
      <c r="M274" s="119" t="str">
        <f>IF(E274&lt;&gt;"", "İthal Girdi", IF(Veriler!P274="", "", IF(Veriler!O274="H", "%0,5 üzerindedir", IF(Veriler!P274&gt;0.1, "%10 sınırı aşılmıştır.", "Uygun"))))</f>
        <v>%0,5 üzerindedir</v>
      </c>
      <c r="N274" s="119" t="str">
        <f t="shared" si="86"/>
        <v xml:space="preserve"> </v>
      </c>
      <c r="O274" s="120"/>
      <c r="P274" s="121"/>
      <c r="Q274" s="122" t="str">
        <f t="shared" si="87"/>
        <v/>
      </c>
      <c r="R274" s="118">
        <f>IFERROR(IF(L274&lt;=0.005,IF(E274="",K274,0),IF(E274&lt;&gt;"",0,IF(O274="",0,IF(O274="H",0,IF(P274&lt;Veriler!$F$2,K274*Veriler!$F$2,K274*P274)))))," ")</f>
        <v>0</v>
      </c>
      <c r="S274" s="118">
        <f>IF(Veriler!P274&lt;=0.1, R274, IF(AND(Veriler!P274&gt;0.1, E274="", O274="E"), IF(P274&gt;Veriler!$F$2, P274*R274, IF(P274&lt;Veriler!$F$2, Veriler!$F$2*R274, P274*R274)), 0))</f>
        <v>0</v>
      </c>
      <c r="T274" s="118" t="str">
        <f t="shared" si="88"/>
        <v xml:space="preserve"> </v>
      </c>
      <c r="U274" s="123" t="str">
        <f>IFERROR(IF(N274="%10 sınırı aşılmıştır.",K274-S274,IFERROR(IF(E274="",IF(R274=1,0,IF(K274-R274=0,"",K274-R274)),IF(Veriler!I274="",K274,IF(K274*Veriler!I274=0,"",K274*Veriler!I274))),K274)),0)</f>
        <v/>
      </c>
    </row>
    <row r="275" spans="1:21" s="134" customFormat="1" ht="27.75" customHeight="1" x14ac:dyDescent="0.25">
      <c r="A275" s="186">
        <f t="shared" si="89"/>
        <v>201</v>
      </c>
      <c r="B275" s="228"/>
      <c r="C275" s="229"/>
      <c r="D275" s="115"/>
      <c r="E275" s="116"/>
      <c r="F275" s="163" t="str">
        <f t="shared" si="84"/>
        <v/>
      </c>
      <c r="G275" s="117"/>
      <c r="H275" s="117"/>
      <c r="I275" s="117"/>
      <c r="J275" s="117"/>
      <c r="K275" s="118" t="str">
        <f t="shared" si="85"/>
        <v/>
      </c>
      <c r="L275" s="119" t="str">
        <f>IF(K275="", "", K275/Veriler!$T$1)</f>
        <v/>
      </c>
      <c r="M275" s="119" t="str">
        <f>IF(E275&lt;&gt;"", "İthal Girdi", IF(Veriler!P275="", "", IF(Veriler!O275="H", "%0,5 üzerindedir", IF(Veriler!P275&gt;0.1, "%10 sınırı aşılmıştır.", "Uygun"))))</f>
        <v>%0,5 üzerindedir</v>
      </c>
      <c r="N275" s="119" t="str">
        <f t="shared" si="86"/>
        <v xml:space="preserve"> </v>
      </c>
      <c r="O275" s="120"/>
      <c r="P275" s="121"/>
      <c r="Q275" s="122" t="str">
        <f t="shared" si="87"/>
        <v/>
      </c>
      <c r="R275" s="118">
        <f>IFERROR(IF(L275&lt;=0.005,IF(E275="",K275,0),IF(E275&lt;&gt;"",0,IF(O275="",0,IF(O275="H",0,IF(P275&lt;Veriler!$F$2,K275*Veriler!$F$2,K275*P275)))))," ")</f>
        <v>0</v>
      </c>
      <c r="S275" s="118">
        <f>IF(Veriler!P275&lt;=0.1, R275, IF(AND(Veriler!P275&gt;0.1, E275="", O275="E"), IF(P275&gt;Veriler!$F$2, P275*R275, IF(P275&lt;Veriler!$F$2, Veriler!$F$2*R275, P275*R275)), 0))</f>
        <v>0</v>
      </c>
      <c r="T275" s="118" t="str">
        <f t="shared" si="88"/>
        <v xml:space="preserve"> </v>
      </c>
      <c r="U275" s="123" t="str">
        <f>IFERROR(IF(N275="%10 sınırı aşılmıştır.",K275-S275,IFERROR(IF(E275="",IF(R275=1,0,IF(K275-R275=0,"",K275-R275)),IF(Veriler!I275="",K275,IF(K275*Veriler!I275=0,"",K275*Veriler!I275))),K275)),0)</f>
        <v/>
      </c>
    </row>
    <row r="276" spans="1:21" s="134" customFormat="1" ht="27.75" customHeight="1" x14ac:dyDescent="0.25">
      <c r="A276" s="186">
        <f t="shared" si="89"/>
        <v>202</v>
      </c>
      <c r="B276" s="228"/>
      <c r="C276" s="229"/>
      <c r="D276" s="115"/>
      <c r="E276" s="116"/>
      <c r="F276" s="163" t="str">
        <f t="shared" si="84"/>
        <v/>
      </c>
      <c r="G276" s="117"/>
      <c r="H276" s="117"/>
      <c r="I276" s="117"/>
      <c r="J276" s="117"/>
      <c r="K276" s="118" t="str">
        <f t="shared" si="85"/>
        <v/>
      </c>
      <c r="L276" s="119" t="str">
        <f>IF(K276="", "", K276/Veriler!$T$1)</f>
        <v/>
      </c>
      <c r="M276" s="119" t="str">
        <f>IF(E276&lt;&gt;"", "İthal Girdi", IF(Veriler!P276="", "", IF(Veriler!O276="H", "%0,5 üzerindedir", IF(Veriler!P276&gt;0.1, "%10 sınırı aşılmıştır.", "Uygun"))))</f>
        <v>%0,5 üzerindedir</v>
      </c>
      <c r="N276" s="119" t="str">
        <f t="shared" si="86"/>
        <v xml:space="preserve"> </v>
      </c>
      <c r="O276" s="120"/>
      <c r="P276" s="121"/>
      <c r="Q276" s="122" t="str">
        <f t="shared" si="87"/>
        <v/>
      </c>
      <c r="R276" s="118">
        <f>IFERROR(IF(L276&lt;=0.005,IF(E276="",K276,0),IF(E276&lt;&gt;"",0,IF(O276="",0,IF(O276="H",0,IF(P276&lt;Veriler!$F$2,K276*Veriler!$F$2,K276*P276)))))," ")</f>
        <v>0</v>
      </c>
      <c r="S276" s="118">
        <f>IF(Veriler!P276&lt;=0.1, R276, IF(AND(Veriler!P276&gt;0.1, E276="", O276="E"), IF(P276&gt;Veriler!$F$2, P276*R276, IF(P276&lt;Veriler!$F$2, Veriler!$F$2*R276, P276*R276)), 0))</f>
        <v>0</v>
      </c>
      <c r="T276" s="118" t="str">
        <f t="shared" si="88"/>
        <v xml:space="preserve"> </v>
      </c>
      <c r="U276" s="123" t="str">
        <f>IFERROR(IF(N276="%10 sınırı aşılmıştır.",K276-S276,IFERROR(IF(E276="",IF(R276=1,0,IF(K276-R276=0,"",K276-R276)),IF(Veriler!I276="",K276,IF(K276*Veriler!I276=0,"",K276*Veriler!I276))),K276)),0)</f>
        <v/>
      </c>
    </row>
    <row r="277" spans="1:21" s="134" customFormat="1" ht="27.75" customHeight="1" x14ac:dyDescent="0.25">
      <c r="A277" s="186">
        <f t="shared" si="89"/>
        <v>203</v>
      </c>
      <c r="B277" s="228"/>
      <c r="C277" s="229"/>
      <c r="D277" s="115"/>
      <c r="E277" s="116"/>
      <c r="F277" s="163" t="str">
        <f t="shared" si="84"/>
        <v/>
      </c>
      <c r="G277" s="117"/>
      <c r="H277" s="117"/>
      <c r="I277" s="117"/>
      <c r="J277" s="117"/>
      <c r="K277" s="118" t="str">
        <f t="shared" si="85"/>
        <v/>
      </c>
      <c r="L277" s="119" t="str">
        <f>IF(K277="", "", K277/Veriler!$T$1)</f>
        <v/>
      </c>
      <c r="M277" s="119" t="str">
        <f>IF(E277&lt;&gt;"", "İthal Girdi", IF(Veriler!P277="", "", IF(Veriler!O277="H", "%0,5 üzerindedir", IF(Veriler!P277&gt;0.1, "%10 sınırı aşılmıştır.", "Uygun"))))</f>
        <v>%0,5 üzerindedir</v>
      </c>
      <c r="N277" s="119" t="str">
        <f t="shared" si="86"/>
        <v xml:space="preserve"> </v>
      </c>
      <c r="O277" s="120"/>
      <c r="P277" s="121"/>
      <c r="Q277" s="122" t="str">
        <f t="shared" si="87"/>
        <v/>
      </c>
      <c r="R277" s="118">
        <f>IFERROR(IF(L277&lt;=0.005,IF(E277="",K277,0),IF(E277&lt;&gt;"",0,IF(O277="",0,IF(O277="H",0,IF(P277&lt;Veriler!$F$2,K277*Veriler!$F$2,K277*P277)))))," ")</f>
        <v>0</v>
      </c>
      <c r="S277" s="118">
        <f>IF(Veriler!P277&lt;=0.1, R277, IF(AND(Veriler!P277&gt;0.1, E277="", O277="E"), IF(P277&gt;Veriler!$F$2, P277*R277, IF(P277&lt;Veriler!$F$2, Veriler!$F$2*R277, P277*R277)), 0))</f>
        <v>0</v>
      </c>
      <c r="T277" s="118" t="str">
        <f t="shared" si="88"/>
        <v xml:space="preserve"> </v>
      </c>
      <c r="U277" s="123" t="str">
        <f>IFERROR(IF(N277="%10 sınırı aşılmıştır.",K277-S277,IFERROR(IF(E277="",IF(R277=1,0,IF(K277-R277=0,"",K277-R277)),IF(Veriler!I277="",K277,IF(K277*Veriler!I277=0,"",K277*Veriler!I277))),K277)),0)</f>
        <v/>
      </c>
    </row>
    <row r="278" spans="1:21" s="134" customFormat="1" ht="27.75" customHeight="1" x14ac:dyDescent="0.25">
      <c r="A278" s="186">
        <f t="shared" si="89"/>
        <v>204</v>
      </c>
      <c r="B278" s="228"/>
      <c r="C278" s="229"/>
      <c r="D278" s="115"/>
      <c r="E278" s="116"/>
      <c r="F278" s="163" t="str">
        <f t="shared" si="84"/>
        <v/>
      </c>
      <c r="G278" s="117"/>
      <c r="H278" s="117"/>
      <c r="I278" s="117"/>
      <c r="J278" s="117"/>
      <c r="K278" s="118" t="str">
        <f t="shared" si="85"/>
        <v/>
      </c>
      <c r="L278" s="119" t="str">
        <f>IF(K278="", "", K278/Veriler!$T$1)</f>
        <v/>
      </c>
      <c r="M278" s="119" t="str">
        <f>IF(E278&lt;&gt;"", "İthal Girdi", IF(Veriler!P278="", "", IF(Veriler!O278="H", "%0,5 üzerindedir", IF(Veriler!P278&gt;0.1, "%10 sınırı aşılmıştır.", "Uygun"))))</f>
        <v>%0,5 üzerindedir</v>
      </c>
      <c r="N278" s="119" t="str">
        <f t="shared" si="86"/>
        <v xml:space="preserve"> </v>
      </c>
      <c r="O278" s="120"/>
      <c r="P278" s="121"/>
      <c r="Q278" s="122" t="str">
        <f t="shared" si="87"/>
        <v/>
      </c>
      <c r="R278" s="118">
        <f>IFERROR(IF(L278&lt;=0.005,IF(E278="",K278,0),IF(E278&lt;&gt;"",0,IF(O278="",0,IF(O278="H",0,IF(P278&lt;Veriler!$F$2,K278*Veriler!$F$2,K278*P278)))))," ")</f>
        <v>0</v>
      </c>
      <c r="S278" s="118">
        <f>IF(Veriler!P278&lt;=0.1, R278, IF(AND(Veriler!P278&gt;0.1, E278="", O278="E"), IF(P278&gt;Veriler!$F$2, P278*R278, IF(P278&lt;Veriler!$F$2, Veriler!$F$2*R278, P278*R278)), 0))</f>
        <v>0</v>
      </c>
      <c r="T278" s="118" t="str">
        <f t="shared" si="88"/>
        <v xml:space="preserve"> </v>
      </c>
      <c r="U278" s="123" t="str">
        <f>IFERROR(IF(N278="%10 sınırı aşılmıştır.",K278-S278,IFERROR(IF(E278="",IF(R278=1,0,IF(K278-R278=0,"",K278-R278)),IF(Veriler!I278="",K278,IF(K278*Veriler!I278=0,"",K278*Veriler!I278))),K278)),0)</f>
        <v/>
      </c>
    </row>
    <row r="279" spans="1:21" s="134" customFormat="1" ht="27.75" customHeight="1" x14ac:dyDescent="0.25">
      <c r="A279" s="186">
        <f t="shared" si="89"/>
        <v>205</v>
      </c>
      <c r="B279" s="228"/>
      <c r="C279" s="229"/>
      <c r="D279" s="115"/>
      <c r="E279" s="116"/>
      <c r="F279" s="163" t="str">
        <f t="shared" si="84"/>
        <v/>
      </c>
      <c r="G279" s="117"/>
      <c r="H279" s="117"/>
      <c r="I279" s="117"/>
      <c r="J279" s="117"/>
      <c r="K279" s="118" t="str">
        <f t="shared" si="85"/>
        <v/>
      </c>
      <c r="L279" s="119" t="str">
        <f>IF(K279="", "", K279/Veriler!$T$1)</f>
        <v/>
      </c>
      <c r="M279" s="119" t="str">
        <f>IF(E279&lt;&gt;"", "İthal Girdi", IF(Veriler!P279="", "", IF(Veriler!O279="H", "%0,5 üzerindedir", IF(Veriler!P279&gt;0.1, "%10 sınırı aşılmıştır.", "Uygun"))))</f>
        <v>%0,5 üzerindedir</v>
      </c>
      <c r="N279" s="119" t="str">
        <f t="shared" si="86"/>
        <v xml:space="preserve"> </v>
      </c>
      <c r="O279" s="120"/>
      <c r="P279" s="121"/>
      <c r="Q279" s="122" t="str">
        <f t="shared" si="87"/>
        <v/>
      </c>
      <c r="R279" s="118">
        <f>IFERROR(IF(L279&lt;=0.005,IF(E279="",K279,0),IF(E279&lt;&gt;"",0,IF(O279="",0,IF(O279="H",0,IF(P279&lt;Veriler!$F$2,K279*Veriler!$F$2,K279*P279)))))," ")</f>
        <v>0</v>
      </c>
      <c r="S279" s="118">
        <f>IF(Veriler!P279&lt;=0.1, R279, IF(AND(Veriler!P279&gt;0.1, E279="", O279="E"), IF(P279&gt;Veriler!$F$2, P279*R279, IF(P279&lt;Veriler!$F$2, Veriler!$F$2*R279, P279*R279)), 0))</f>
        <v>0</v>
      </c>
      <c r="T279" s="118" t="str">
        <f t="shared" si="88"/>
        <v xml:space="preserve"> </v>
      </c>
      <c r="U279" s="123" t="str">
        <f>IFERROR(IF(N279="%10 sınırı aşılmıştır.",K279-S279,IFERROR(IF(E279="",IF(R279=1,0,IF(K279-R279=0,"",K279-R279)),IF(Veriler!I279="",K279,IF(K279*Veriler!I279=0,"",K279*Veriler!I279))),K279)),0)</f>
        <v/>
      </c>
    </row>
    <row r="280" spans="1:21" s="134" customFormat="1" ht="27.75" customHeight="1" x14ac:dyDescent="0.25">
      <c r="A280" s="186">
        <f t="shared" si="89"/>
        <v>206</v>
      </c>
      <c r="B280" s="228"/>
      <c r="C280" s="229"/>
      <c r="D280" s="115"/>
      <c r="E280" s="116"/>
      <c r="F280" s="163" t="str">
        <f t="shared" si="84"/>
        <v/>
      </c>
      <c r="G280" s="117"/>
      <c r="H280" s="117"/>
      <c r="I280" s="117"/>
      <c r="J280" s="117"/>
      <c r="K280" s="118" t="str">
        <f t="shared" si="85"/>
        <v/>
      </c>
      <c r="L280" s="119" t="str">
        <f>IF(K280="", "", K280/Veriler!$T$1)</f>
        <v/>
      </c>
      <c r="M280" s="119" t="str">
        <f>IF(E280&lt;&gt;"", "İthal Girdi", IF(Veriler!P280="", "", IF(Veriler!O280="H", "%0,5 üzerindedir", IF(Veriler!P280&gt;0.1, "%10 sınırı aşılmıştır.", "Uygun"))))</f>
        <v>%0,5 üzerindedir</v>
      </c>
      <c r="N280" s="119" t="str">
        <f t="shared" si="86"/>
        <v xml:space="preserve"> </v>
      </c>
      <c r="O280" s="120"/>
      <c r="P280" s="121"/>
      <c r="Q280" s="122" t="str">
        <f t="shared" si="87"/>
        <v/>
      </c>
      <c r="R280" s="118">
        <f>IFERROR(IF(L280&lt;=0.005,IF(E280="",K280,0),IF(E280&lt;&gt;"",0,IF(O280="",0,IF(O280="H",0,IF(P280&lt;Veriler!$F$2,K280*Veriler!$F$2,K280*P280)))))," ")</f>
        <v>0</v>
      </c>
      <c r="S280" s="118">
        <f>IF(Veriler!P280&lt;=0.1, R280, IF(AND(Veriler!P280&gt;0.1, E280="", O280="E"), IF(P280&gt;Veriler!$F$2, P280*R280, IF(P280&lt;Veriler!$F$2, Veriler!$F$2*R280, P280*R280)), 0))</f>
        <v>0</v>
      </c>
      <c r="T280" s="118" t="str">
        <f t="shared" si="88"/>
        <v xml:space="preserve"> </v>
      </c>
      <c r="U280" s="123" t="str">
        <f>IFERROR(IF(N280="%10 sınırı aşılmıştır.",K280-S280,IFERROR(IF(E280="",IF(R280=1,0,IF(K280-R280=0,"",K280-R280)),IF(Veriler!I280="",K280,IF(K280*Veriler!I280=0,"",K280*Veriler!I280))),K280)),0)</f>
        <v/>
      </c>
    </row>
    <row r="281" spans="1:21" s="134" customFormat="1" ht="27.75" customHeight="1" x14ac:dyDescent="0.25">
      <c r="A281" s="186">
        <f t="shared" si="89"/>
        <v>207</v>
      </c>
      <c r="B281" s="228"/>
      <c r="C281" s="229"/>
      <c r="D281" s="115"/>
      <c r="E281" s="116"/>
      <c r="F281" s="163" t="str">
        <f t="shared" si="84"/>
        <v/>
      </c>
      <c r="G281" s="117"/>
      <c r="H281" s="117"/>
      <c r="I281" s="117"/>
      <c r="J281" s="117"/>
      <c r="K281" s="118" t="str">
        <f t="shared" si="85"/>
        <v/>
      </c>
      <c r="L281" s="119" t="str">
        <f>IF(K281="", "", K281/Veriler!$T$1)</f>
        <v/>
      </c>
      <c r="M281" s="119" t="str">
        <f>IF(E281&lt;&gt;"", "İthal Girdi", IF(Veriler!P281="", "", IF(Veriler!O281="H", "%0,5 üzerindedir", IF(Veriler!P281&gt;0.1, "%10 sınırı aşılmıştır.", "Uygun"))))</f>
        <v>%0,5 üzerindedir</v>
      </c>
      <c r="N281" s="119" t="str">
        <f t="shared" si="86"/>
        <v xml:space="preserve"> </v>
      </c>
      <c r="O281" s="120"/>
      <c r="P281" s="121"/>
      <c r="Q281" s="122" t="str">
        <f t="shared" si="87"/>
        <v/>
      </c>
      <c r="R281" s="118">
        <f>IFERROR(IF(L281&lt;=0.005,IF(E281="",K281,0),IF(E281&lt;&gt;"",0,IF(O281="",0,IF(O281="H",0,IF(P281&lt;Veriler!$F$2,K281*Veriler!$F$2,K281*P281)))))," ")</f>
        <v>0</v>
      </c>
      <c r="S281" s="118">
        <f>IF(Veriler!P281&lt;=0.1, R281, IF(AND(Veriler!P281&gt;0.1, E281="", O281="E"), IF(P281&gt;Veriler!$F$2, P281*R281, IF(P281&lt;Veriler!$F$2, Veriler!$F$2*R281, P281*R281)), 0))</f>
        <v>0</v>
      </c>
      <c r="T281" s="118" t="str">
        <f t="shared" si="88"/>
        <v xml:space="preserve"> </v>
      </c>
      <c r="U281" s="123" t="str">
        <f>IFERROR(IF(N281="%10 sınırı aşılmıştır.",K281-S281,IFERROR(IF(E281="",IF(R281=1,0,IF(K281-R281=0,"",K281-R281)),IF(Veriler!I281="",K281,IF(K281*Veriler!I281=0,"",K281*Veriler!I281))),K281)),0)</f>
        <v/>
      </c>
    </row>
    <row r="282" spans="1:21" s="134" customFormat="1" ht="27.75" customHeight="1" x14ac:dyDescent="0.25">
      <c r="A282" s="186">
        <f t="shared" si="89"/>
        <v>208</v>
      </c>
      <c r="B282" s="228"/>
      <c r="C282" s="229"/>
      <c r="D282" s="115"/>
      <c r="E282" s="116"/>
      <c r="F282" s="163" t="str">
        <f t="shared" si="84"/>
        <v/>
      </c>
      <c r="G282" s="117"/>
      <c r="H282" s="117"/>
      <c r="I282" s="117"/>
      <c r="J282" s="117"/>
      <c r="K282" s="118" t="str">
        <f t="shared" si="85"/>
        <v/>
      </c>
      <c r="L282" s="119" t="str">
        <f>IF(K282="", "", K282/Veriler!$T$1)</f>
        <v/>
      </c>
      <c r="M282" s="119" t="str">
        <f>IF(E282&lt;&gt;"", "İthal Girdi", IF(Veriler!P282="", "", IF(Veriler!O282="H", "%0,5 üzerindedir", IF(Veriler!P282&gt;0.1, "%10 sınırı aşılmıştır.", "Uygun"))))</f>
        <v>%0,5 üzerindedir</v>
      </c>
      <c r="N282" s="119" t="str">
        <f t="shared" si="86"/>
        <v xml:space="preserve"> </v>
      </c>
      <c r="O282" s="120"/>
      <c r="P282" s="121"/>
      <c r="Q282" s="122" t="str">
        <f t="shared" si="87"/>
        <v/>
      </c>
      <c r="R282" s="118">
        <f>IFERROR(IF(L282&lt;=0.005,IF(E282="",K282,0),IF(E282&lt;&gt;"",0,IF(O282="",0,IF(O282="H",0,IF(P282&lt;Veriler!$F$2,K282*Veriler!$F$2,K282*P282)))))," ")</f>
        <v>0</v>
      </c>
      <c r="S282" s="118">
        <f>IF(Veriler!P282&lt;=0.1, R282, IF(AND(Veriler!P282&gt;0.1, E282="", O282="E"), IF(P282&gt;Veriler!$F$2, P282*R282, IF(P282&lt;Veriler!$F$2, Veriler!$F$2*R282, P282*R282)), 0))</f>
        <v>0</v>
      </c>
      <c r="T282" s="118" t="str">
        <f t="shared" si="88"/>
        <v xml:space="preserve"> </v>
      </c>
      <c r="U282" s="123" t="str">
        <f>IFERROR(IF(N282="%10 sınırı aşılmıştır.",K282-S282,IFERROR(IF(E282="",IF(R282=1,0,IF(K282-R282=0,"",K282-R282)),IF(Veriler!I282="",K282,IF(K282*Veriler!I282=0,"",K282*Veriler!I282))),K282)),0)</f>
        <v/>
      </c>
    </row>
    <row r="283" spans="1:21" s="134" customFormat="1" ht="27.75" customHeight="1" x14ac:dyDescent="0.25">
      <c r="A283" s="186">
        <f t="shared" si="89"/>
        <v>209</v>
      </c>
      <c r="B283" s="228"/>
      <c r="C283" s="229"/>
      <c r="D283" s="115"/>
      <c r="E283" s="116"/>
      <c r="F283" s="163" t="str">
        <f t="shared" si="84"/>
        <v/>
      </c>
      <c r="G283" s="117"/>
      <c r="H283" s="117"/>
      <c r="I283" s="117"/>
      <c r="J283" s="117"/>
      <c r="K283" s="118" t="str">
        <f t="shared" si="85"/>
        <v/>
      </c>
      <c r="L283" s="119" t="str">
        <f>IF(K283="", "", K283/Veriler!$T$1)</f>
        <v/>
      </c>
      <c r="M283" s="119" t="str">
        <f>IF(E283&lt;&gt;"", "İthal Girdi", IF(Veriler!P283="", "", IF(Veriler!O283="H", "%0,5 üzerindedir", IF(Veriler!P283&gt;0.1, "%10 sınırı aşılmıştır.", "Uygun"))))</f>
        <v>%0,5 üzerindedir</v>
      </c>
      <c r="N283" s="119" t="str">
        <f t="shared" si="86"/>
        <v xml:space="preserve"> </v>
      </c>
      <c r="O283" s="120"/>
      <c r="P283" s="121"/>
      <c r="Q283" s="122" t="str">
        <f t="shared" si="87"/>
        <v/>
      </c>
      <c r="R283" s="118">
        <f>IFERROR(IF(L283&lt;=0.005,IF(E283="",K283,0),IF(E283&lt;&gt;"",0,IF(O283="",0,IF(O283="H",0,IF(P283&lt;Veriler!$F$2,K283*Veriler!$F$2,K283*P283)))))," ")</f>
        <v>0</v>
      </c>
      <c r="S283" s="118">
        <f>IF(Veriler!P283&lt;=0.1, R283, IF(AND(Veriler!P283&gt;0.1, E283="", O283="E"), IF(P283&gt;Veriler!$F$2, P283*R283, IF(P283&lt;Veriler!$F$2, Veriler!$F$2*R283, P283*R283)), 0))</f>
        <v>0</v>
      </c>
      <c r="T283" s="118" t="str">
        <f t="shared" si="88"/>
        <v xml:space="preserve"> </v>
      </c>
      <c r="U283" s="123" t="str">
        <f>IFERROR(IF(N283="%10 sınırı aşılmıştır.",K283-S283,IFERROR(IF(E283="",IF(R283=1,0,IF(K283-R283=0,"",K283-R283)),IF(Veriler!I283="",K283,IF(K283*Veriler!I283=0,"",K283*Veriler!I283))),K283)),0)</f>
        <v/>
      </c>
    </row>
    <row r="284" spans="1:21" s="134" customFormat="1" ht="27.75" customHeight="1" x14ac:dyDescent="0.25">
      <c r="A284" s="186">
        <f t="shared" si="89"/>
        <v>210</v>
      </c>
      <c r="B284" s="228"/>
      <c r="C284" s="229"/>
      <c r="D284" s="115"/>
      <c r="E284" s="116"/>
      <c r="F284" s="163" t="str">
        <f t="shared" si="84"/>
        <v/>
      </c>
      <c r="G284" s="117"/>
      <c r="H284" s="117"/>
      <c r="I284" s="117"/>
      <c r="J284" s="117"/>
      <c r="K284" s="118" t="str">
        <f t="shared" si="85"/>
        <v/>
      </c>
      <c r="L284" s="119" t="str">
        <f>IF(K284="", "", K284/Veriler!$T$1)</f>
        <v/>
      </c>
      <c r="M284" s="119" t="str">
        <f>IF(E284&lt;&gt;"", "İthal Girdi", IF(Veriler!P284="", "", IF(Veriler!O284="H", "%0,5 üzerindedir", IF(Veriler!P284&gt;0.1, "%10 sınırı aşılmıştır.", "Uygun"))))</f>
        <v>%0,5 üzerindedir</v>
      </c>
      <c r="N284" s="119" t="str">
        <f t="shared" si="86"/>
        <v xml:space="preserve"> </v>
      </c>
      <c r="O284" s="120"/>
      <c r="P284" s="121"/>
      <c r="Q284" s="122" t="str">
        <f t="shared" si="87"/>
        <v/>
      </c>
      <c r="R284" s="118">
        <f>IFERROR(IF(L284&lt;=0.005,IF(E284="",K284,0),IF(E284&lt;&gt;"",0,IF(O284="",0,IF(O284="H",0,IF(P284&lt;Veriler!$F$2,K284*Veriler!$F$2,K284*P284)))))," ")</f>
        <v>0</v>
      </c>
      <c r="S284" s="118">
        <f>IF(Veriler!P284&lt;=0.1, R284, IF(AND(Veriler!P284&gt;0.1, E284="", O284="E"), IF(P284&gt;Veriler!$F$2, P284*R284, IF(P284&lt;Veriler!$F$2, Veriler!$F$2*R284, P284*R284)), 0))</f>
        <v>0</v>
      </c>
      <c r="T284" s="118" t="str">
        <f t="shared" si="88"/>
        <v xml:space="preserve"> </v>
      </c>
      <c r="U284" s="123" t="str">
        <f>IFERROR(IF(N284="%10 sınırı aşılmıştır.",K284-S284,IFERROR(IF(E284="",IF(R284=1,0,IF(K284-R284=0,"",K284-R284)),IF(Veriler!I284="",K284,IF(K284*Veriler!I284=0,"",K284*Veriler!I284))),K284)),0)</f>
        <v/>
      </c>
    </row>
    <row r="285" spans="1:21" s="134" customFormat="1" ht="27" hidden="1" customHeight="1" x14ac:dyDescent="0.25">
      <c r="A285" s="187"/>
      <c r="B285" s="231" t="s">
        <v>13</v>
      </c>
      <c r="C285" s="231"/>
      <c r="D285" s="142"/>
      <c r="E285" s="142"/>
      <c r="F285" s="114"/>
      <c r="G285" s="142"/>
      <c r="H285" s="142"/>
      <c r="I285" s="142"/>
      <c r="J285" s="142"/>
      <c r="K285" s="114"/>
      <c r="L285" s="114"/>
      <c r="M285" s="114"/>
      <c r="N285" s="114"/>
      <c r="O285" s="142"/>
      <c r="P285" s="142"/>
      <c r="Q285" s="232"/>
      <c r="R285" s="232"/>
      <c r="S285" s="114"/>
      <c r="T285" s="114"/>
      <c r="U285" s="114"/>
    </row>
    <row r="286" spans="1:21" s="134" customFormat="1" ht="27.75" customHeight="1" x14ac:dyDescent="0.25">
      <c r="A286" s="186">
        <f>A284+1</f>
        <v>211</v>
      </c>
      <c r="B286" s="228"/>
      <c r="C286" s="229"/>
      <c r="D286" s="115"/>
      <c r="E286" s="116"/>
      <c r="F286" s="163" t="str">
        <f t="shared" ref="F286:F299" si="90">IF(AND(E286&lt;&gt;"",U286&lt;&gt;"",K286&lt;&gt;0),U286/K286,"")</f>
        <v/>
      </c>
      <c r="G286" s="117"/>
      <c r="H286" s="117"/>
      <c r="I286" s="117"/>
      <c r="J286" s="117"/>
      <c r="K286" s="118" t="str">
        <f t="shared" ref="K286:K299" si="91">IF(AND(G286&lt;&gt;0, I286&lt;&gt;0, J286&lt;&gt;0), G286*I286*J286, "")</f>
        <v/>
      </c>
      <c r="L286" s="119" t="str">
        <f>IF(K286="", "", K286/Veriler!$T$1)</f>
        <v/>
      </c>
      <c r="M286" s="119" t="str">
        <f>IF(E286&lt;&gt;"", "İthal Girdi", IF(Veriler!P286="", "", IF(Veriler!O286="H", "%0,5 üzerindedir", IF(Veriler!P286&gt;0.1, "%10 sınırı aşılmıştır.", "Uygun"))))</f>
        <v>%0,5 üzerindedir</v>
      </c>
      <c r="N286" s="119" t="str">
        <f t="shared" ref="N286:N299" si="92">IF(L286=""," ",M286)</f>
        <v xml:space="preserve"> </v>
      </c>
      <c r="O286" s="120"/>
      <c r="P286" s="121"/>
      <c r="Q286" s="122" t="str">
        <f t="shared" ref="Q286:Q299" si="93">IFERROR(IF(AND(S286&lt;&gt;"",K286&lt;&gt;"",K286&lt;&gt;0,S286&lt;&gt;0),S286/K286,"")," ")</f>
        <v/>
      </c>
      <c r="R286" s="118">
        <f>IFERROR(IF(L286&lt;=0.005,IF(E286="",K286,0),IF(E286&lt;&gt;"",0,IF(O286="",0,IF(O286="H",0,IF(P286&lt;Veriler!$F$2,K286*Veriler!$F$2,K286*P286)))))," ")</f>
        <v>0</v>
      </c>
      <c r="S286" s="118">
        <f>IF(Veriler!P286&lt;=0.1, R286, IF(AND(Veriler!P286&gt;0.1, E286="", O286="E"), IF(P286&gt;Veriler!$F$2, P286*R286, IF(P286&lt;Veriler!$F$2, Veriler!$F$2*R286, P286*R286)), 0))</f>
        <v>0</v>
      </c>
      <c r="T286" s="118" t="str">
        <f t="shared" ref="T286:T299" si="94">IF(S286=0," ",S286)</f>
        <v xml:space="preserve"> </v>
      </c>
      <c r="U286" s="123" t="str">
        <f>IFERROR(IF(N286="%10 sınırı aşılmıştır.",K286-S286,IFERROR(IF(E286="",IF(R286=1,0,IF(K286-R286=0,"",K286-R286)),IF(Veriler!I286="",K286,IF(K286*Veriler!I286=0,"",K286*Veriler!I286))),K286)),0)</f>
        <v/>
      </c>
    </row>
    <row r="287" spans="1:21" s="134" customFormat="1" ht="27.75" customHeight="1" x14ac:dyDescent="0.25">
      <c r="A287" s="186">
        <f>A286+1</f>
        <v>212</v>
      </c>
      <c r="B287" s="228"/>
      <c r="C287" s="229"/>
      <c r="D287" s="115"/>
      <c r="E287" s="116"/>
      <c r="F287" s="163" t="str">
        <f t="shared" si="90"/>
        <v/>
      </c>
      <c r="G287" s="117"/>
      <c r="H287" s="117"/>
      <c r="I287" s="117"/>
      <c r="J287" s="117"/>
      <c r="K287" s="118" t="str">
        <f t="shared" si="91"/>
        <v/>
      </c>
      <c r="L287" s="119" t="str">
        <f>IF(K287="", "", K287/Veriler!$T$1)</f>
        <v/>
      </c>
      <c r="M287" s="119" t="str">
        <f>IF(E287&lt;&gt;"", "İthal Girdi", IF(Veriler!P287="", "", IF(Veriler!O287="H", "%0,5 üzerindedir", IF(Veriler!P287&gt;0.1, "%10 sınırı aşılmıştır.", "Uygun"))))</f>
        <v>%0,5 üzerindedir</v>
      </c>
      <c r="N287" s="119" t="str">
        <f t="shared" si="92"/>
        <v xml:space="preserve"> </v>
      </c>
      <c r="O287" s="120"/>
      <c r="P287" s="121"/>
      <c r="Q287" s="122" t="str">
        <f t="shared" si="93"/>
        <v/>
      </c>
      <c r="R287" s="118">
        <f>IFERROR(IF(L287&lt;=0.005,IF(E287="",K287,0),IF(E287&lt;&gt;"",0,IF(O287="",0,IF(O287="H",0,IF(P287&lt;Veriler!$F$2,K287*Veriler!$F$2,K287*P287)))))," ")</f>
        <v>0</v>
      </c>
      <c r="S287" s="118">
        <f>IF(Veriler!P287&lt;=0.1, R287, IF(AND(Veriler!P287&gt;0.1, E287="", O287="E"), IF(P287&gt;Veriler!$F$2, P287*R287, IF(P287&lt;Veriler!$F$2, Veriler!$F$2*R287, P287*R287)), 0))</f>
        <v>0</v>
      </c>
      <c r="T287" s="118" t="str">
        <f t="shared" si="94"/>
        <v xml:space="preserve"> </v>
      </c>
      <c r="U287" s="123" t="str">
        <f>IFERROR(IF(N287="%10 sınırı aşılmıştır.",K287-S287,IFERROR(IF(E287="",IF(R287=1,0,IF(K287-R287=0,"",K287-R287)),IF(Veriler!I287="",K287,IF(K287*Veriler!I287=0,"",K287*Veriler!I287))),K287)),0)</f>
        <v/>
      </c>
    </row>
    <row r="288" spans="1:21" s="134" customFormat="1" ht="27.75" customHeight="1" x14ac:dyDescent="0.25">
      <c r="A288" s="186">
        <f t="shared" ref="A288:A299" si="95">A287+1</f>
        <v>213</v>
      </c>
      <c r="B288" s="228"/>
      <c r="C288" s="229"/>
      <c r="D288" s="115"/>
      <c r="E288" s="116"/>
      <c r="F288" s="163" t="str">
        <f t="shared" si="90"/>
        <v/>
      </c>
      <c r="G288" s="117"/>
      <c r="H288" s="117"/>
      <c r="I288" s="117"/>
      <c r="J288" s="117"/>
      <c r="K288" s="118" t="str">
        <f t="shared" si="91"/>
        <v/>
      </c>
      <c r="L288" s="119" t="str">
        <f>IF(K288="", "", K288/Veriler!$T$1)</f>
        <v/>
      </c>
      <c r="M288" s="119" t="str">
        <f>IF(E288&lt;&gt;"", "İthal Girdi", IF(Veriler!P288="", "", IF(Veriler!O288="H", "%0,5 üzerindedir", IF(Veriler!P288&gt;0.1, "%10 sınırı aşılmıştır.", "Uygun"))))</f>
        <v>%0,5 üzerindedir</v>
      </c>
      <c r="N288" s="119" t="str">
        <f t="shared" si="92"/>
        <v xml:space="preserve"> </v>
      </c>
      <c r="O288" s="120"/>
      <c r="P288" s="121"/>
      <c r="Q288" s="122" t="str">
        <f t="shared" si="93"/>
        <v/>
      </c>
      <c r="R288" s="118">
        <f>IFERROR(IF(L288&lt;=0.005,IF(E288="",K288,0),IF(E288&lt;&gt;"",0,IF(O288="",0,IF(O288="H",0,IF(P288&lt;Veriler!$F$2,K288*Veriler!$F$2,K288*P288)))))," ")</f>
        <v>0</v>
      </c>
      <c r="S288" s="118">
        <f>IF(Veriler!P288&lt;=0.1, R288, IF(AND(Veriler!P288&gt;0.1, E288="", O288="E"), IF(P288&gt;Veriler!$F$2, P288*R288, IF(P288&lt;Veriler!$F$2, Veriler!$F$2*R288, P288*R288)), 0))</f>
        <v>0</v>
      </c>
      <c r="T288" s="118" t="str">
        <f t="shared" si="94"/>
        <v xml:space="preserve"> </v>
      </c>
      <c r="U288" s="123" t="str">
        <f>IFERROR(IF(N288="%10 sınırı aşılmıştır.",K288-S288,IFERROR(IF(E288="",IF(R288=1,0,IF(K288-R288=0,"",K288-R288)),IF(Veriler!I288="",K288,IF(K288*Veriler!I288=0,"",K288*Veriler!I288))),K288)),0)</f>
        <v/>
      </c>
    </row>
    <row r="289" spans="1:21" s="134" customFormat="1" ht="27.75" customHeight="1" x14ac:dyDescent="0.25">
      <c r="A289" s="186">
        <f t="shared" si="95"/>
        <v>214</v>
      </c>
      <c r="B289" s="228"/>
      <c r="C289" s="229"/>
      <c r="D289" s="115"/>
      <c r="E289" s="116"/>
      <c r="F289" s="163" t="str">
        <f t="shared" si="90"/>
        <v/>
      </c>
      <c r="G289" s="117"/>
      <c r="H289" s="117"/>
      <c r="I289" s="117"/>
      <c r="J289" s="117"/>
      <c r="K289" s="118" t="str">
        <f t="shared" si="91"/>
        <v/>
      </c>
      <c r="L289" s="119" t="str">
        <f>IF(K289="", "", K289/Veriler!$T$1)</f>
        <v/>
      </c>
      <c r="M289" s="119" t="str">
        <f>IF(E289&lt;&gt;"", "İthal Girdi", IF(Veriler!P289="", "", IF(Veriler!O289="H", "%0,5 üzerindedir", IF(Veriler!P289&gt;0.1, "%10 sınırı aşılmıştır.", "Uygun"))))</f>
        <v>%0,5 üzerindedir</v>
      </c>
      <c r="N289" s="119" t="str">
        <f t="shared" si="92"/>
        <v xml:space="preserve"> </v>
      </c>
      <c r="O289" s="120"/>
      <c r="P289" s="121"/>
      <c r="Q289" s="122" t="str">
        <f t="shared" si="93"/>
        <v/>
      </c>
      <c r="R289" s="118">
        <f>IFERROR(IF(L289&lt;=0.005,IF(E289="",K289,0),IF(E289&lt;&gt;"",0,IF(O289="",0,IF(O289="H",0,IF(P289&lt;Veriler!$F$2,K289*Veriler!$F$2,K289*P289)))))," ")</f>
        <v>0</v>
      </c>
      <c r="S289" s="118">
        <f>IF(Veriler!P289&lt;=0.1, R289, IF(AND(Veriler!P289&gt;0.1, E289="", O289="E"), IF(P289&gt;Veriler!$F$2, P289*R289, IF(P289&lt;Veriler!$F$2, Veriler!$F$2*R289, P289*R289)), 0))</f>
        <v>0</v>
      </c>
      <c r="T289" s="118" t="str">
        <f t="shared" si="94"/>
        <v xml:space="preserve"> </v>
      </c>
      <c r="U289" s="123" t="str">
        <f>IFERROR(IF(N289="%10 sınırı aşılmıştır.",K289-S289,IFERROR(IF(E289="",IF(R289=1,0,IF(K289-R289=0,"",K289-R289)),IF(Veriler!I289="",K289,IF(K289*Veriler!I289=0,"",K289*Veriler!I289))),K289)),0)</f>
        <v/>
      </c>
    </row>
    <row r="290" spans="1:21" s="134" customFormat="1" ht="27.75" customHeight="1" x14ac:dyDescent="0.25">
      <c r="A290" s="186">
        <f t="shared" si="95"/>
        <v>215</v>
      </c>
      <c r="B290" s="228"/>
      <c r="C290" s="229"/>
      <c r="D290" s="115"/>
      <c r="E290" s="116"/>
      <c r="F290" s="163" t="str">
        <f t="shared" si="90"/>
        <v/>
      </c>
      <c r="G290" s="117"/>
      <c r="H290" s="117"/>
      <c r="I290" s="117"/>
      <c r="J290" s="117"/>
      <c r="K290" s="118" t="str">
        <f t="shared" si="91"/>
        <v/>
      </c>
      <c r="L290" s="119" t="str">
        <f>IF(K290="", "", K290/Veriler!$T$1)</f>
        <v/>
      </c>
      <c r="M290" s="119" t="str">
        <f>IF(E290&lt;&gt;"", "İthal Girdi", IF(Veriler!P290="", "", IF(Veriler!O290="H", "%0,5 üzerindedir", IF(Veriler!P290&gt;0.1, "%10 sınırı aşılmıştır.", "Uygun"))))</f>
        <v>%0,5 üzerindedir</v>
      </c>
      <c r="N290" s="119" t="str">
        <f t="shared" si="92"/>
        <v xml:space="preserve"> </v>
      </c>
      <c r="O290" s="120"/>
      <c r="P290" s="121"/>
      <c r="Q290" s="122" t="str">
        <f t="shared" si="93"/>
        <v/>
      </c>
      <c r="R290" s="118">
        <f>IFERROR(IF(L290&lt;=0.005,IF(E290="",K290,0),IF(E290&lt;&gt;"",0,IF(O290="",0,IF(O290="H",0,IF(P290&lt;Veriler!$F$2,K290*Veriler!$F$2,K290*P290)))))," ")</f>
        <v>0</v>
      </c>
      <c r="S290" s="118">
        <f>IF(Veriler!P290&lt;=0.1, R290, IF(AND(Veriler!P290&gt;0.1, E290="", O290="E"), IF(P290&gt;Veriler!$F$2, P290*R290, IF(P290&lt;Veriler!$F$2, Veriler!$F$2*R290, P290*R290)), 0))</f>
        <v>0</v>
      </c>
      <c r="T290" s="118" t="str">
        <f t="shared" si="94"/>
        <v xml:space="preserve"> </v>
      </c>
      <c r="U290" s="123" t="str">
        <f>IFERROR(IF(N290="%10 sınırı aşılmıştır.",K290-S290,IFERROR(IF(E290="",IF(R290=1,0,IF(K290-R290=0,"",K290-R290)),IF(Veriler!I290="",K290,IF(K290*Veriler!I290=0,"",K290*Veriler!I290))),K290)),0)</f>
        <v/>
      </c>
    </row>
    <row r="291" spans="1:21" s="134" customFormat="1" ht="27.75" customHeight="1" x14ac:dyDescent="0.25">
      <c r="A291" s="186">
        <f t="shared" si="95"/>
        <v>216</v>
      </c>
      <c r="B291" s="228"/>
      <c r="C291" s="229"/>
      <c r="D291" s="115"/>
      <c r="E291" s="116"/>
      <c r="F291" s="163" t="str">
        <f t="shared" si="90"/>
        <v/>
      </c>
      <c r="G291" s="117"/>
      <c r="H291" s="117"/>
      <c r="I291" s="117"/>
      <c r="J291" s="117"/>
      <c r="K291" s="118" t="str">
        <f t="shared" si="91"/>
        <v/>
      </c>
      <c r="L291" s="119" t="str">
        <f>IF(K291="", "", K291/Veriler!$T$1)</f>
        <v/>
      </c>
      <c r="M291" s="119" t="str">
        <f>IF(E291&lt;&gt;"", "İthal Girdi", IF(Veriler!P291="", "", IF(Veriler!O291="H", "%0,5 üzerindedir", IF(Veriler!P291&gt;0.1, "%10 sınırı aşılmıştır.", "Uygun"))))</f>
        <v>%0,5 üzerindedir</v>
      </c>
      <c r="N291" s="119" t="str">
        <f t="shared" si="92"/>
        <v xml:space="preserve"> </v>
      </c>
      <c r="O291" s="120"/>
      <c r="P291" s="121"/>
      <c r="Q291" s="122" t="str">
        <f t="shared" si="93"/>
        <v/>
      </c>
      <c r="R291" s="118">
        <f>IFERROR(IF(L291&lt;=0.005,IF(E291="",K291,0),IF(E291&lt;&gt;"",0,IF(O291="",0,IF(O291="H",0,IF(P291&lt;Veriler!$F$2,K291*Veriler!$F$2,K291*P291)))))," ")</f>
        <v>0</v>
      </c>
      <c r="S291" s="118">
        <f>IF(Veriler!P291&lt;=0.1, R291, IF(AND(Veriler!P291&gt;0.1, E291="", O291="E"), IF(P291&gt;Veriler!$F$2, P291*R291, IF(P291&lt;Veriler!$F$2, Veriler!$F$2*R291, P291*R291)), 0))</f>
        <v>0</v>
      </c>
      <c r="T291" s="118" t="str">
        <f t="shared" si="94"/>
        <v xml:space="preserve"> </v>
      </c>
      <c r="U291" s="123" t="str">
        <f>IFERROR(IF(N291="%10 sınırı aşılmıştır.",K291-S291,IFERROR(IF(E291="",IF(R291=1,0,IF(K291-R291=0,"",K291-R291)),IF(Veriler!I291="",K291,IF(K291*Veriler!I291=0,"",K291*Veriler!I291))),K291)),0)</f>
        <v/>
      </c>
    </row>
    <row r="292" spans="1:21" s="134" customFormat="1" ht="27.75" customHeight="1" x14ac:dyDescent="0.25">
      <c r="A292" s="186">
        <f t="shared" si="95"/>
        <v>217</v>
      </c>
      <c r="B292" s="228"/>
      <c r="C292" s="229"/>
      <c r="D292" s="115"/>
      <c r="E292" s="116"/>
      <c r="F292" s="163" t="str">
        <f t="shared" si="90"/>
        <v/>
      </c>
      <c r="G292" s="117"/>
      <c r="H292" s="117"/>
      <c r="I292" s="117"/>
      <c r="J292" s="117"/>
      <c r="K292" s="118" t="str">
        <f t="shared" si="91"/>
        <v/>
      </c>
      <c r="L292" s="119" t="str">
        <f>IF(K292="", "", K292/Veriler!$T$1)</f>
        <v/>
      </c>
      <c r="M292" s="119" t="str">
        <f>IF(E292&lt;&gt;"", "İthal Girdi", IF(Veriler!P292="", "", IF(Veriler!O292="H", "%0,5 üzerindedir", IF(Veriler!P292&gt;0.1, "%10 sınırı aşılmıştır.", "Uygun"))))</f>
        <v>%0,5 üzerindedir</v>
      </c>
      <c r="N292" s="119" t="str">
        <f t="shared" si="92"/>
        <v xml:space="preserve"> </v>
      </c>
      <c r="O292" s="120"/>
      <c r="P292" s="121"/>
      <c r="Q292" s="122" t="str">
        <f t="shared" si="93"/>
        <v/>
      </c>
      <c r="R292" s="118">
        <f>IFERROR(IF(L292&lt;=0.005,IF(E292="",K292,0),IF(E292&lt;&gt;"",0,IF(O292="",0,IF(O292="H",0,IF(P292&lt;Veriler!$F$2,K292*Veriler!$F$2,K292*P292)))))," ")</f>
        <v>0</v>
      </c>
      <c r="S292" s="118">
        <f>IF(Veriler!P292&lt;=0.1, R292, IF(AND(Veriler!P292&gt;0.1, E292="", O292="E"), IF(P292&gt;Veriler!$F$2, P292*R292, IF(P292&lt;Veriler!$F$2, Veriler!$F$2*R292, P292*R292)), 0))</f>
        <v>0</v>
      </c>
      <c r="T292" s="118" t="str">
        <f t="shared" si="94"/>
        <v xml:space="preserve"> </v>
      </c>
      <c r="U292" s="123" t="str">
        <f>IFERROR(IF(N292="%10 sınırı aşılmıştır.",K292-S292,IFERROR(IF(E292="",IF(R292=1,0,IF(K292-R292=0,"",K292-R292)),IF(Veriler!I292="",K292,IF(K292*Veriler!I292=0,"",K292*Veriler!I292))),K292)),0)</f>
        <v/>
      </c>
    </row>
    <row r="293" spans="1:21" s="134" customFormat="1" ht="27.75" customHeight="1" x14ac:dyDescent="0.25">
      <c r="A293" s="186">
        <f t="shared" si="95"/>
        <v>218</v>
      </c>
      <c r="B293" s="228"/>
      <c r="C293" s="229"/>
      <c r="D293" s="115"/>
      <c r="E293" s="116"/>
      <c r="F293" s="163" t="str">
        <f t="shared" si="90"/>
        <v/>
      </c>
      <c r="G293" s="117"/>
      <c r="H293" s="117"/>
      <c r="I293" s="117"/>
      <c r="J293" s="117"/>
      <c r="K293" s="118" t="str">
        <f t="shared" si="91"/>
        <v/>
      </c>
      <c r="L293" s="119" t="str">
        <f>IF(K293="", "", K293/Veriler!$T$1)</f>
        <v/>
      </c>
      <c r="M293" s="119" t="str">
        <f>IF(E293&lt;&gt;"", "İthal Girdi", IF(Veriler!P293="", "", IF(Veriler!O293="H", "%0,5 üzerindedir", IF(Veriler!P293&gt;0.1, "%10 sınırı aşılmıştır.", "Uygun"))))</f>
        <v>%0,5 üzerindedir</v>
      </c>
      <c r="N293" s="119" t="str">
        <f t="shared" si="92"/>
        <v xml:space="preserve"> </v>
      </c>
      <c r="O293" s="120"/>
      <c r="P293" s="121"/>
      <c r="Q293" s="122" t="str">
        <f t="shared" si="93"/>
        <v/>
      </c>
      <c r="R293" s="118">
        <f>IFERROR(IF(L293&lt;=0.005,IF(E293="",K293,0),IF(E293&lt;&gt;"",0,IF(O293="",0,IF(O293="H",0,IF(P293&lt;Veriler!$F$2,K293*Veriler!$F$2,K293*P293)))))," ")</f>
        <v>0</v>
      </c>
      <c r="S293" s="118">
        <f>IF(Veriler!P293&lt;=0.1, R293, IF(AND(Veriler!P293&gt;0.1, E293="", O293="E"), IF(P293&gt;Veriler!$F$2, P293*R293, IF(P293&lt;Veriler!$F$2, Veriler!$F$2*R293, P293*R293)), 0))</f>
        <v>0</v>
      </c>
      <c r="T293" s="118" t="str">
        <f t="shared" si="94"/>
        <v xml:space="preserve"> </v>
      </c>
      <c r="U293" s="123" t="str">
        <f>IFERROR(IF(N293="%10 sınırı aşılmıştır.",K293-S293,IFERROR(IF(E293="",IF(R293=1,0,IF(K293-R293=0,"",K293-R293)),IF(Veriler!I293="",K293,IF(K293*Veriler!I293=0,"",K293*Veriler!I293))),K293)),0)</f>
        <v/>
      </c>
    </row>
    <row r="294" spans="1:21" s="134" customFormat="1" ht="27.75" customHeight="1" x14ac:dyDescent="0.25">
      <c r="A294" s="186">
        <f t="shared" si="95"/>
        <v>219</v>
      </c>
      <c r="B294" s="228"/>
      <c r="C294" s="229"/>
      <c r="D294" s="115"/>
      <c r="E294" s="116"/>
      <c r="F294" s="163" t="str">
        <f t="shared" si="90"/>
        <v/>
      </c>
      <c r="G294" s="117"/>
      <c r="H294" s="117"/>
      <c r="I294" s="117"/>
      <c r="J294" s="117"/>
      <c r="K294" s="118" t="str">
        <f t="shared" si="91"/>
        <v/>
      </c>
      <c r="L294" s="119" t="str">
        <f>IF(K294="", "", K294/Veriler!$T$1)</f>
        <v/>
      </c>
      <c r="M294" s="119" t="str">
        <f>IF(E294&lt;&gt;"", "İthal Girdi", IF(Veriler!P294="", "", IF(Veriler!O294="H", "%0,5 üzerindedir", IF(Veriler!P294&gt;0.1, "%10 sınırı aşılmıştır.", "Uygun"))))</f>
        <v>%0,5 üzerindedir</v>
      </c>
      <c r="N294" s="119" t="str">
        <f t="shared" si="92"/>
        <v xml:space="preserve"> </v>
      </c>
      <c r="O294" s="120"/>
      <c r="P294" s="121"/>
      <c r="Q294" s="122" t="str">
        <f t="shared" si="93"/>
        <v/>
      </c>
      <c r="R294" s="118">
        <f>IFERROR(IF(L294&lt;=0.005,IF(E294="",K294,0),IF(E294&lt;&gt;"",0,IF(O294="",0,IF(O294="H",0,IF(P294&lt;Veriler!$F$2,K294*Veriler!$F$2,K294*P294)))))," ")</f>
        <v>0</v>
      </c>
      <c r="S294" s="118">
        <f>IF(Veriler!P294&lt;=0.1, R294, IF(AND(Veriler!P294&gt;0.1, E294="", O294="E"), IF(P294&gt;Veriler!$F$2, P294*R294, IF(P294&lt;Veriler!$F$2, Veriler!$F$2*R294, P294*R294)), 0))</f>
        <v>0</v>
      </c>
      <c r="T294" s="118" t="str">
        <f t="shared" si="94"/>
        <v xml:space="preserve"> </v>
      </c>
      <c r="U294" s="123" t="str">
        <f>IFERROR(IF(N294="%10 sınırı aşılmıştır.",K294-S294,IFERROR(IF(E294="",IF(R294=1,0,IF(K294-R294=0,"",K294-R294)),IF(Veriler!I294="",K294,IF(K294*Veriler!I294=0,"",K294*Veriler!I294))),K294)),0)</f>
        <v/>
      </c>
    </row>
    <row r="295" spans="1:21" s="134" customFormat="1" ht="27.75" customHeight="1" x14ac:dyDescent="0.25">
      <c r="A295" s="186">
        <f t="shared" si="95"/>
        <v>220</v>
      </c>
      <c r="B295" s="228"/>
      <c r="C295" s="229"/>
      <c r="D295" s="115"/>
      <c r="E295" s="116"/>
      <c r="F295" s="163" t="str">
        <f t="shared" si="90"/>
        <v/>
      </c>
      <c r="G295" s="117"/>
      <c r="H295" s="117"/>
      <c r="I295" s="117"/>
      <c r="J295" s="117"/>
      <c r="K295" s="118" t="str">
        <f t="shared" si="91"/>
        <v/>
      </c>
      <c r="L295" s="119" t="str">
        <f>IF(K295="", "", K295/Veriler!$T$1)</f>
        <v/>
      </c>
      <c r="M295" s="119" t="str">
        <f>IF(E295&lt;&gt;"", "İthal Girdi", IF(Veriler!P295="", "", IF(Veriler!O295="H", "%0,5 üzerindedir", IF(Veriler!P295&gt;0.1, "%10 sınırı aşılmıştır.", "Uygun"))))</f>
        <v>%0,5 üzerindedir</v>
      </c>
      <c r="N295" s="119" t="str">
        <f t="shared" si="92"/>
        <v xml:space="preserve"> </v>
      </c>
      <c r="O295" s="120"/>
      <c r="P295" s="121"/>
      <c r="Q295" s="122" t="str">
        <f t="shared" si="93"/>
        <v/>
      </c>
      <c r="R295" s="118">
        <f>IFERROR(IF(L295&lt;=0.005,IF(E295="",K295,0),IF(E295&lt;&gt;"",0,IF(O295="",0,IF(O295="H",0,IF(P295&lt;Veriler!$F$2,K295*Veriler!$F$2,K295*P295)))))," ")</f>
        <v>0</v>
      </c>
      <c r="S295" s="118">
        <f>IF(Veriler!P295&lt;=0.1, R295, IF(AND(Veriler!P295&gt;0.1, E295="", O295="E"), IF(P295&gt;Veriler!$F$2, P295*R295, IF(P295&lt;Veriler!$F$2, Veriler!$F$2*R295, P295*R295)), 0))</f>
        <v>0</v>
      </c>
      <c r="T295" s="118" t="str">
        <f t="shared" si="94"/>
        <v xml:space="preserve"> </v>
      </c>
      <c r="U295" s="123" t="str">
        <f>IFERROR(IF(N295="%10 sınırı aşılmıştır.",K295-S295,IFERROR(IF(E295="",IF(R295=1,0,IF(K295-R295=0,"",K295-R295)),IF(Veriler!I295="",K295,IF(K295*Veriler!I295=0,"",K295*Veriler!I295))),K295)),0)</f>
        <v/>
      </c>
    </row>
    <row r="296" spans="1:21" s="134" customFormat="1" ht="27.75" customHeight="1" x14ac:dyDescent="0.25">
      <c r="A296" s="186">
        <f t="shared" si="95"/>
        <v>221</v>
      </c>
      <c r="B296" s="228"/>
      <c r="C296" s="229"/>
      <c r="D296" s="115"/>
      <c r="E296" s="116"/>
      <c r="F296" s="163" t="str">
        <f t="shared" si="90"/>
        <v/>
      </c>
      <c r="G296" s="117"/>
      <c r="H296" s="117"/>
      <c r="I296" s="117"/>
      <c r="J296" s="117"/>
      <c r="K296" s="118" t="str">
        <f t="shared" si="91"/>
        <v/>
      </c>
      <c r="L296" s="119" t="str">
        <f>IF(K296="", "", K296/Veriler!$T$1)</f>
        <v/>
      </c>
      <c r="M296" s="119" t="str">
        <f>IF(E296&lt;&gt;"", "İthal Girdi", IF(Veriler!P296="", "", IF(Veriler!O296="H", "%0,5 üzerindedir", IF(Veriler!P296&gt;0.1, "%10 sınırı aşılmıştır.", "Uygun"))))</f>
        <v>%0,5 üzerindedir</v>
      </c>
      <c r="N296" s="119" t="str">
        <f t="shared" si="92"/>
        <v xml:space="preserve"> </v>
      </c>
      <c r="O296" s="120"/>
      <c r="P296" s="121"/>
      <c r="Q296" s="122" t="str">
        <f t="shared" si="93"/>
        <v/>
      </c>
      <c r="R296" s="118">
        <f>IFERROR(IF(L296&lt;=0.005,IF(E296="",K296,0),IF(E296&lt;&gt;"",0,IF(O296="",0,IF(O296="H",0,IF(P296&lt;Veriler!$F$2,K296*Veriler!$F$2,K296*P296)))))," ")</f>
        <v>0</v>
      </c>
      <c r="S296" s="118">
        <f>IF(Veriler!P296&lt;=0.1, R296, IF(AND(Veriler!P296&gt;0.1, E296="", O296="E"), IF(P296&gt;Veriler!$F$2, P296*R296, IF(P296&lt;Veriler!$F$2, Veriler!$F$2*R296, P296*R296)), 0))</f>
        <v>0</v>
      </c>
      <c r="T296" s="118" t="str">
        <f t="shared" si="94"/>
        <v xml:space="preserve"> </v>
      </c>
      <c r="U296" s="123" t="str">
        <f>IFERROR(IF(N296="%10 sınırı aşılmıştır.",K296-S296,IFERROR(IF(E296="",IF(R296=1,0,IF(K296-R296=0,"",K296-R296)),IF(Veriler!I296="",K296,IF(K296*Veriler!I296=0,"",K296*Veriler!I296))),K296)),0)</f>
        <v/>
      </c>
    </row>
    <row r="297" spans="1:21" s="134" customFormat="1" ht="27.75" customHeight="1" x14ac:dyDescent="0.25">
      <c r="A297" s="186">
        <f t="shared" si="95"/>
        <v>222</v>
      </c>
      <c r="B297" s="228"/>
      <c r="C297" s="229"/>
      <c r="D297" s="115"/>
      <c r="E297" s="116"/>
      <c r="F297" s="163" t="str">
        <f t="shared" si="90"/>
        <v/>
      </c>
      <c r="G297" s="117"/>
      <c r="H297" s="117"/>
      <c r="I297" s="117"/>
      <c r="J297" s="117"/>
      <c r="K297" s="118" t="str">
        <f t="shared" si="91"/>
        <v/>
      </c>
      <c r="L297" s="119" t="str">
        <f>IF(K297="", "", K297/Veriler!$T$1)</f>
        <v/>
      </c>
      <c r="M297" s="119" t="str">
        <f>IF(E297&lt;&gt;"", "İthal Girdi", IF(Veriler!P297="", "", IF(Veriler!O297="H", "%0,5 üzerindedir", IF(Veriler!P297&gt;0.1, "%10 sınırı aşılmıştır.", "Uygun"))))</f>
        <v>%0,5 üzerindedir</v>
      </c>
      <c r="N297" s="119" t="str">
        <f t="shared" si="92"/>
        <v xml:space="preserve"> </v>
      </c>
      <c r="O297" s="120"/>
      <c r="P297" s="121"/>
      <c r="Q297" s="122" t="str">
        <f t="shared" si="93"/>
        <v/>
      </c>
      <c r="R297" s="118">
        <f>IFERROR(IF(L297&lt;=0.005,IF(E297="",K297,0),IF(E297&lt;&gt;"",0,IF(O297="",0,IF(O297="H",0,IF(P297&lt;Veriler!$F$2,K297*Veriler!$F$2,K297*P297)))))," ")</f>
        <v>0</v>
      </c>
      <c r="S297" s="118">
        <f>IF(Veriler!P297&lt;=0.1, R297, IF(AND(Veriler!P297&gt;0.1, E297="", O297="E"), IF(P297&gt;Veriler!$F$2, P297*R297, IF(P297&lt;Veriler!$F$2, Veriler!$F$2*R297, P297*R297)), 0))</f>
        <v>0</v>
      </c>
      <c r="T297" s="118" t="str">
        <f t="shared" si="94"/>
        <v xml:space="preserve"> </v>
      </c>
      <c r="U297" s="123" t="str">
        <f>IFERROR(IF(N297="%10 sınırı aşılmıştır.",K297-S297,IFERROR(IF(E297="",IF(R297=1,0,IF(K297-R297=0,"",K297-R297)),IF(Veriler!I297="",K297,IF(K297*Veriler!I297=0,"",K297*Veriler!I297))),K297)),0)</f>
        <v/>
      </c>
    </row>
    <row r="298" spans="1:21" s="134" customFormat="1" ht="27.75" customHeight="1" x14ac:dyDescent="0.25">
      <c r="A298" s="186">
        <f t="shared" si="95"/>
        <v>223</v>
      </c>
      <c r="B298" s="228"/>
      <c r="C298" s="229"/>
      <c r="D298" s="115"/>
      <c r="E298" s="116"/>
      <c r="F298" s="163" t="str">
        <f t="shared" si="90"/>
        <v/>
      </c>
      <c r="G298" s="117"/>
      <c r="H298" s="117"/>
      <c r="I298" s="117"/>
      <c r="J298" s="117"/>
      <c r="K298" s="118" t="str">
        <f t="shared" si="91"/>
        <v/>
      </c>
      <c r="L298" s="119" t="str">
        <f>IF(K298="", "", K298/Veriler!$T$1)</f>
        <v/>
      </c>
      <c r="M298" s="119" t="str">
        <f>IF(E298&lt;&gt;"", "İthal Girdi", IF(Veriler!P298="", "", IF(Veriler!O298="H", "%0,5 üzerindedir", IF(Veriler!P298&gt;0.1, "%10 sınırı aşılmıştır.", "Uygun"))))</f>
        <v>%0,5 üzerindedir</v>
      </c>
      <c r="N298" s="119" t="str">
        <f t="shared" si="92"/>
        <v xml:space="preserve"> </v>
      </c>
      <c r="O298" s="120"/>
      <c r="P298" s="121"/>
      <c r="Q298" s="122" t="str">
        <f t="shared" si="93"/>
        <v/>
      </c>
      <c r="R298" s="118">
        <f>IFERROR(IF(L298&lt;=0.005,IF(E298="",K298,0),IF(E298&lt;&gt;"",0,IF(O298="",0,IF(O298="H",0,IF(P298&lt;Veriler!$F$2,K298*Veriler!$F$2,K298*P298)))))," ")</f>
        <v>0</v>
      </c>
      <c r="S298" s="118">
        <f>IF(Veriler!P298&lt;=0.1, R298, IF(AND(Veriler!P298&gt;0.1, E298="", O298="E"), IF(P298&gt;Veriler!$F$2, P298*R298, IF(P298&lt;Veriler!$F$2, Veriler!$F$2*R298, P298*R298)), 0))</f>
        <v>0</v>
      </c>
      <c r="T298" s="118" t="str">
        <f t="shared" si="94"/>
        <v xml:space="preserve"> </v>
      </c>
      <c r="U298" s="123" t="str">
        <f>IFERROR(IF(N298="%10 sınırı aşılmıştır.",K298-S298,IFERROR(IF(E298="",IF(R298=1,0,IF(K298-R298=0,"",K298-R298)),IF(Veriler!I298="",K298,IF(K298*Veriler!I298=0,"",K298*Veriler!I298))),K298)),0)</f>
        <v/>
      </c>
    </row>
    <row r="299" spans="1:21" s="134" customFormat="1" ht="27.75" customHeight="1" x14ac:dyDescent="0.25">
      <c r="A299" s="186">
        <f t="shared" si="95"/>
        <v>224</v>
      </c>
      <c r="B299" s="228"/>
      <c r="C299" s="229"/>
      <c r="D299" s="115"/>
      <c r="E299" s="116"/>
      <c r="F299" s="163" t="str">
        <f t="shared" si="90"/>
        <v/>
      </c>
      <c r="G299" s="117"/>
      <c r="H299" s="117"/>
      <c r="I299" s="117"/>
      <c r="J299" s="117"/>
      <c r="K299" s="118" t="str">
        <f t="shared" si="91"/>
        <v/>
      </c>
      <c r="L299" s="119" t="str">
        <f>IF(K299="", "", K299/Veriler!$T$1)</f>
        <v/>
      </c>
      <c r="M299" s="119" t="str">
        <f>IF(E299&lt;&gt;"", "İthal Girdi", IF(Veriler!P299="", "", IF(Veriler!O299="H", "%0,5 üzerindedir", IF(Veriler!P299&gt;0.1, "%10 sınırı aşılmıştır.", "Uygun"))))</f>
        <v>%0,5 üzerindedir</v>
      </c>
      <c r="N299" s="119" t="str">
        <f t="shared" si="92"/>
        <v xml:space="preserve"> </v>
      </c>
      <c r="O299" s="120"/>
      <c r="P299" s="121"/>
      <c r="Q299" s="122" t="str">
        <f t="shared" si="93"/>
        <v/>
      </c>
      <c r="R299" s="118">
        <f>IFERROR(IF(L299&lt;=0.005,IF(E299="",K299,0),IF(E299&lt;&gt;"",0,IF(O299="",0,IF(O299="H",0,IF(P299&lt;Veriler!$F$2,K299*Veriler!$F$2,K299*P299)))))," ")</f>
        <v>0</v>
      </c>
      <c r="S299" s="118">
        <f>IF(Veriler!P299&lt;=0.1, R299, IF(AND(Veriler!P299&gt;0.1, E299="", O299="E"), IF(P299&gt;Veriler!$F$2, P299*R299, IF(P299&lt;Veriler!$F$2, Veriler!$F$2*R299, P299*R299)), 0))</f>
        <v>0</v>
      </c>
      <c r="T299" s="118" t="str">
        <f t="shared" si="94"/>
        <v xml:space="preserve"> </v>
      </c>
      <c r="U299" s="123" t="str">
        <f>IFERROR(IF(N299="%10 sınırı aşılmıştır.",K299-S299,IFERROR(IF(E299="",IF(R299=1,0,IF(K299-R299=0,"",K299-R299)),IF(Veriler!I299="",K299,IF(K299*Veriler!I299=0,"",K299*Veriler!I299))),K299)),0)</f>
        <v/>
      </c>
    </row>
    <row r="300" spans="1:21" s="134" customFormat="1" ht="24" customHeight="1" x14ac:dyDescent="0.25">
      <c r="A300" s="147"/>
      <c r="B300" s="148"/>
      <c r="C300" s="148"/>
      <c r="D300" s="148"/>
      <c r="E300" s="149"/>
      <c r="F300" s="149"/>
      <c r="G300" s="147"/>
      <c r="H300" s="147"/>
      <c r="I300" s="147"/>
      <c r="J300" s="147"/>
      <c r="K300" s="133">
        <f>SUM(K271:K284,K286:K299)</f>
        <v>0</v>
      </c>
      <c r="L300" s="150"/>
      <c r="M300" s="150"/>
      <c r="N300" s="150"/>
      <c r="O300" s="151"/>
      <c r="P300" s="152"/>
      <c r="Q300" s="152"/>
      <c r="R300" s="147"/>
      <c r="S300" s="147"/>
      <c r="T300" s="147"/>
      <c r="U300" s="147"/>
    </row>
    <row r="301" spans="1:21" s="134" customFormat="1" ht="24" customHeight="1" x14ac:dyDescent="0.25">
      <c r="A301" s="147"/>
      <c r="B301" s="148"/>
      <c r="C301" s="148"/>
      <c r="D301" s="148"/>
      <c r="E301" s="149"/>
      <c r="F301" s="149"/>
      <c r="G301" s="147"/>
      <c r="H301" s="147"/>
      <c r="I301" s="147"/>
      <c r="J301" s="147"/>
      <c r="K301" s="153"/>
      <c r="L301" s="150"/>
      <c r="M301" s="150"/>
      <c r="N301" s="150"/>
      <c r="O301" s="151"/>
      <c r="P301" s="152"/>
      <c r="Q301" s="152"/>
      <c r="R301" s="154" t="s">
        <v>14</v>
      </c>
      <c r="S301" s="154" t="s">
        <v>14</v>
      </c>
      <c r="T301" s="154" t="s">
        <v>14</v>
      </c>
      <c r="U301" s="155" t="s">
        <v>15</v>
      </c>
    </row>
    <row r="302" spans="1:21" s="134" customFormat="1" ht="27" customHeight="1" x14ac:dyDescent="0.25">
      <c r="A302" s="230" t="s">
        <v>140</v>
      </c>
      <c r="B302" s="230"/>
      <c r="C302" s="230"/>
      <c r="D302" s="230"/>
      <c r="E302" s="230"/>
      <c r="F302" s="230"/>
      <c r="G302" s="230"/>
      <c r="H302" s="230"/>
      <c r="I302" s="230"/>
      <c r="J302" s="230"/>
      <c r="K302" s="230"/>
      <c r="L302" s="230"/>
      <c r="M302" s="230"/>
      <c r="N302" s="230"/>
      <c r="O302" s="230"/>
      <c r="P302" s="230"/>
      <c r="Q302" s="230"/>
      <c r="R302" s="156" t="str">
        <f>IF(SUM(R264,R271:R284,R286:R299)=0,"",SUM(R264,R271:R284,R286:R299))</f>
        <v/>
      </c>
      <c r="S302" s="156" t="str">
        <f>IF(SUM(S271:S284,S286:S299)=0," ",SUM(S271:S284,S286:S299))</f>
        <v xml:space="preserve"> </v>
      </c>
      <c r="T302" s="124" t="str">
        <f>IF(SUM(T271:T284,T286:T299)=0," ",SUM(T271:T284,T286:T299))</f>
        <v xml:space="preserve"> </v>
      </c>
      <c r="U302" s="124" t="str">
        <f>IF(SUM(U271:U284,U286:U299)=0," ",SUM(U271:U284,U286:U299))</f>
        <v xml:space="preserve"> </v>
      </c>
    </row>
    <row r="304" spans="1:21" x14ac:dyDescent="0.3">
      <c r="A304" s="225" t="str">
        <f>A342</f>
        <v>R02</v>
      </c>
      <c r="B304" s="225"/>
      <c r="C304" s="225"/>
      <c r="D304" s="225"/>
      <c r="E304" s="225"/>
      <c r="F304" s="225"/>
      <c r="G304" s="225"/>
      <c r="H304" s="225"/>
      <c r="I304" s="225"/>
      <c r="J304" s="225"/>
      <c r="K304" s="225"/>
      <c r="L304" s="226"/>
      <c r="M304" s="226"/>
      <c r="N304" s="226"/>
      <c r="O304" s="227"/>
      <c r="P304" s="227"/>
      <c r="Q304" s="227"/>
      <c r="R304" s="225"/>
      <c r="S304" s="225"/>
      <c r="T304" s="225"/>
      <c r="U304" s="225"/>
    </row>
    <row r="305" spans="1:21" s="134" customFormat="1" ht="57.95" customHeight="1" x14ac:dyDescent="0.25">
      <c r="A305" s="242" t="s">
        <v>0</v>
      </c>
      <c r="B305" s="243"/>
      <c r="C305" s="243"/>
      <c r="D305" s="243"/>
      <c r="E305" s="243"/>
      <c r="F305" s="243"/>
      <c r="G305" s="243"/>
      <c r="H305" s="243"/>
      <c r="I305" s="243"/>
      <c r="J305" s="243"/>
      <c r="K305" s="243"/>
      <c r="L305" s="243"/>
      <c r="M305" s="243"/>
      <c r="N305" s="243"/>
      <c r="O305" s="243" t="b">
        <v>0</v>
      </c>
      <c r="P305" s="243"/>
      <c r="Q305" s="243"/>
      <c r="R305" s="243"/>
      <c r="S305" s="243"/>
      <c r="T305" s="243"/>
      <c r="U305" s="244"/>
    </row>
    <row r="306" spans="1:21" s="139" customFormat="1" ht="39" customHeight="1" x14ac:dyDescent="0.25">
      <c r="A306" s="234" t="s">
        <v>115</v>
      </c>
      <c r="B306" s="235"/>
      <c r="C306" s="235"/>
      <c r="D306" s="235"/>
      <c r="E306" s="235"/>
      <c r="F306" s="235"/>
      <c r="G306" s="235"/>
      <c r="H306" s="235"/>
      <c r="I306" s="235"/>
      <c r="J306" s="235"/>
      <c r="K306" s="235"/>
      <c r="L306" s="235"/>
      <c r="M306" s="235"/>
      <c r="N306" s="235"/>
      <c r="O306" s="235"/>
      <c r="P306" s="235"/>
      <c r="Q306" s="236"/>
      <c r="R306" s="135"/>
      <c r="S306" s="136"/>
      <c r="T306" s="137" t="s">
        <v>116</v>
      </c>
      <c r="U306" s="138">
        <f>U268+1</f>
        <v>9</v>
      </c>
    </row>
    <row r="307" spans="1:21" s="134" customFormat="1" ht="87" customHeight="1" x14ac:dyDescent="0.25">
      <c r="A307" s="164" t="s">
        <v>1</v>
      </c>
      <c r="B307" s="237" t="s">
        <v>2</v>
      </c>
      <c r="C307" s="238"/>
      <c r="D307" s="165" t="s">
        <v>3</v>
      </c>
      <c r="E307" s="165" t="s">
        <v>136</v>
      </c>
      <c r="F307" s="166" t="s">
        <v>143</v>
      </c>
      <c r="G307" s="164" t="s">
        <v>4</v>
      </c>
      <c r="H307" s="164" t="s">
        <v>5</v>
      </c>
      <c r="I307" s="164" t="s">
        <v>6</v>
      </c>
      <c r="J307" s="164" t="s">
        <v>7</v>
      </c>
      <c r="K307" s="164" t="s">
        <v>8</v>
      </c>
      <c r="L307" s="167" t="s">
        <v>9</v>
      </c>
      <c r="M307" s="168" t="s">
        <v>86</v>
      </c>
      <c r="N307" s="168" t="s">
        <v>86</v>
      </c>
      <c r="O307" s="166" t="s">
        <v>137</v>
      </c>
      <c r="P307" s="164" t="s">
        <v>10</v>
      </c>
      <c r="Q307" s="140" t="s">
        <v>142</v>
      </c>
      <c r="R307" s="125" t="s">
        <v>141</v>
      </c>
      <c r="S307" s="125" t="s">
        <v>138</v>
      </c>
      <c r="T307" s="164" t="s">
        <v>138</v>
      </c>
      <c r="U307" s="164" t="s">
        <v>139</v>
      </c>
    </row>
    <row r="308" spans="1:21" s="134" customFormat="1" ht="54" customHeight="1" x14ac:dyDescent="0.25">
      <c r="A308" s="141"/>
      <c r="B308" s="241" t="s">
        <v>146</v>
      </c>
      <c r="C308" s="231"/>
      <c r="D308" s="142"/>
      <c r="E308" s="142"/>
      <c r="F308" s="114"/>
      <c r="G308" s="142"/>
      <c r="H308" s="142"/>
      <c r="I308" s="142"/>
      <c r="J308" s="142"/>
      <c r="K308" s="114"/>
      <c r="L308" s="114"/>
      <c r="M308" s="142"/>
      <c r="N308" s="114"/>
      <c r="O308" s="142"/>
      <c r="P308" s="142"/>
      <c r="Q308" s="232"/>
      <c r="R308" s="232"/>
      <c r="S308" s="142"/>
      <c r="T308" s="114"/>
      <c r="U308" s="114"/>
    </row>
    <row r="309" spans="1:21" s="134" customFormat="1" ht="27.75" customHeight="1" x14ac:dyDescent="0.25">
      <c r="A309" s="186">
        <f>A299+1</f>
        <v>225</v>
      </c>
      <c r="B309" s="228"/>
      <c r="C309" s="229"/>
      <c r="D309" s="115"/>
      <c r="E309" s="116"/>
      <c r="F309" s="163" t="str">
        <f t="shared" ref="F309:F322" si="96">IF(AND(E309&lt;&gt;"",U309&lt;&gt;"",K309&lt;&gt;0),U309/K309,"")</f>
        <v/>
      </c>
      <c r="G309" s="117"/>
      <c r="H309" s="117"/>
      <c r="I309" s="117"/>
      <c r="J309" s="117"/>
      <c r="K309" s="118" t="str">
        <f t="shared" ref="K309:K322" si="97">IF(AND(G309&lt;&gt;0, I309&lt;&gt;0, J309&lt;&gt;0), G309*I309*J309, "")</f>
        <v/>
      </c>
      <c r="L309" s="119" t="str">
        <f>IF(K309="", "", K309/Veriler!$T$1)</f>
        <v/>
      </c>
      <c r="M309" s="119" t="str">
        <f>IF(E309&lt;&gt;"", "İthal Girdi", IF(Veriler!P309="", "", IF(Veriler!O309="H", "%0,5 üzerindedir", IF(Veriler!P309&gt;0.1, "%10 sınırı aşılmıştır.", "Uygun"))))</f>
        <v>%0,5 üzerindedir</v>
      </c>
      <c r="N309" s="119" t="str">
        <f t="shared" ref="N309:N322" si="98">IF(L309=""," ",M309)</f>
        <v xml:space="preserve"> </v>
      </c>
      <c r="O309" s="120"/>
      <c r="P309" s="121"/>
      <c r="Q309" s="122" t="str">
        <f t="shared" ref="Q309:Q322" si="99">IFERROR(IF(AND(S309&lt;&gt;"",K309&lt;&gt;"",K309&lt;&gt;0,S309&lt;&gt;0),S309/K309,"")," ")</f>
        <v/>
      </c>
      <c r="R309" s="118">
        <f>IFERROR(IF(L309&lt;=0.005,IF(E309="",K309,0),IF(E309&lt;&gt;"",0,IF(O309="",0,IF(O309="H",0,IF(P309&lt;Veriler!$F$2,K309*Veriler!$F$2,K309*P309)))))," ")</f>
        <v>0</v>
      </c>
      <c r="S309" s="118">
        <f>IF(Veriler!P309&lt;=0.1, R309, IF(AND(Veriler!P309&gt;0.1, E309="", O309="E"), IF(P309&gt;Veriler!$F$2, P309*R309, IF(P309&lt;Veriler!$F$2, Veriler!$F$2*R309, P309*R309)), 0))</f>
        <v>0</v>
      </c>
      <c r="T309" s="118" t="str">
        <f t="shared" ref="T309:T322" si="100">IF(S309=0," ",S309)</f>
        <v xml:space="preserve"> </v>
      </c>
      <c r="U309" s="123" t="str">
        <f>IFERROR(IF(N309="%10 sınırı aşılmıştır.",K309-S309,IFERROR(IF(E309="",IF(R309=1,0,IF(K309-R309=0,"",K309-R309)),IF(Veriler!I309="",K309,IF(K309*Veriler!I309=0,"",K309*Veriler!I309))),K309)),0)</f>
        <v/>
      </c>
    </row>
    <row r="310" spans="1:21" s="134" customFormat="1" ht="27.75" customHeight="1" x14ac:dyDescent="0.25">
      <c r="A310" s="186">
        <f>A309+1</f>
        <v>226</v>
      </c>
      <c r="B310" s="228"/>
      <c r="C310" s="229"/>
      <c r="D310" s="115"/>
      <c r="E310" s="116"/>
      <c r="F310" s="163" t="str">
        <f t="shared" si="96"/>
        <v/>
      </c>
      <c r="G310" s="117"/>
      <c r="H310" s="117"/>
      <c r="I310" s="117"/>
      <c r="J310" s="117"/>
      <c r="K310" s="118" t="str">
        <f t="shared" si="97"/>
        <v/>
      </c>
      <c r="L310" s="119" t="str">
        <f>IF(K310="", "", K310/Veriler!$T$1)</f>
        <v/>
      </c>
      <c r="M310" s="119" t="str">
        <f>IF(E310&lt;&gt;"", "İthal Girdi", IF(Veriler!P310="", "", IF(Veriler!O310="H", "%0,5 üzerindedir", IF(Veriler!P310&gt;0.1, "%10 sınırı aşılmıştır.", "Uygun"))))</f>
        <v>%0,5 üzerindedir</v>
      </c>
      <c r="N310" s="119" t="str">
        <f t="shared" si="98"/>
        <v xml:space="preserve"> </v>
      </c>
      <c r="O310" s="120"/>
      <c r="P310" s="121"/>
      <c r="Q310" s="122" t="str">
        <f t="shared" si="99"/>
        <v/>
      </c>
      <c r="R310" s="118">
        <f>IFERROR(IF(L310&lt;=0.005,IF(E310="",K310,0),IF(E310&lt;&gt;"",0,IF(O310="",0,IF(O310="H",0,IF(P310&lt;Veriler!$F$2,K310*Veriler!$F$2,K310*P310)))))," ")</f>
        <v>0</v>
      </c>
      <c r="S310" s="118">
        <f>IF(Veriler!P310&lt;=0.1, R310, IF(AND(Veriler!P310&gt;0.1, E310="", O310="E"), IF(P310&gt;Veriler!$F$2, P310*R310, IF(P310&lt;Veriler!$F$2, Veriler!$F$2*R310, P310*R310)), 0))</f>
        <v>0</v>
      </c>
      <c r="T310" s="118" t="str">
        <f t="shared" si="100"/>
        <v xml:space="preserve"> </v>
      </c>
      <c r="U310" s="123" t="str">
        <f>IFERROR(IF(N310="%10 sınırı aşılmıştır.",K310-S310,IFERROR(IF(E310="",IF(R310=1,0,IF(K310-R310=0,"",K310-R310)),IF(Veriler!I310="",K310,IF(K310*Veriler!I310=0,"",K310*Veriler!I310))),K310)),0)</f>
        <v/>
      </c>
    </row>
    <row r="311" spans="1:21" s="134" customFormat="1" ht="27.75" customHeight="1" x14ac:dyDescent="0.25">
      <c r="A311" s="186">
        <f t="shared" ref="A311:A322" si="101">A310+1</f>
        <v>227</v>
      </c>
      <c r="B311" s="228"/>
      <c r="C311" s="229"/>
      <c r="D311" s="115"/>
      <c r="E311" s="116"/>
      <c r="F311" s="163" t="str">
        <f t="shared" si="96"/>
        <v/>
      </c>
      <c r="G311" s="117"/>
      <c r="H311" s="117"/>
      <c r="I311" s="117"/>
      <c r="J311" s="117"/>
      <c r="K311" s="118" t="str">
        <f t="shared" si="97"/>
        <v/>
      </c>
      <c r="L311" s="119" t="str">
        <f>IF(K311="", "", K311/Veriler!$T$1)</f>
        <v/>
      </c>
      <c r="M311" s="119" t="str">
        <f>IF(E311&lt;&gt;"", "İthal Girdi", IF(Veriler!P311="", "", IF(Veriler!O311="H", "%0,5 üzerindedir", IF(Veriler!P311&gt;0.1, "%10 sınırı aşılmıştır.", "Uygun"))))</f>
        <v>%0,5 üzerindedir</v>
      </c>
      <c r="N311" s="119" t="str">
        <f t="shared" si="98"/>
        <v xml:space="preserve"> </v>
      </c>
      <c r="O311" s="120"/>
      <c r="P311" s="121"/>
      <c r="Q311" s="122" t="str">
        <f t="shared" si="99"/>
        <v/>
      </c>
      <c r="R311" s="118">
        <f>IFERROR(IF(L311&lt;=0.005,IF(E311="",K311,0),IF(E311&lt;&gt;"",0,IF(O311="",0,IF(O311="H",0,IF(P311&lt;Veriler!$F$2,K311*Veriler!$F$2,K311*P311)))))," ")</f>
        <v>0</v>
      </c>
      <c r="S311" s="118">
        <f>IF(Veriler!P311&lt;=0.1, R311, IF(AND(Veriler!P311&gt;0.1, E311="", O311="E"), IF(P311&gt;Veriler!$F$2, P311*R311, IF(P311&lt;Veriler!$F$2, Veriler!$F$2*R311, P311*R311)), 0))</f>
        <v>0</v>
      </c>
      <c r="T311" s="118" t="str">
        <f t="shared" si="100"/>
        <v xml:space="preserve"> </v>
      </c>
      <c r="U311" s="123" t="str">
        <f>IFERROR(IF(N311="%10 sınırı aşılmıştır.",K311-S311,IFERROR(IF(E311="",IF(R311=1,0,IF(K311-R311=0,"",K311-R311)),IF(Veriler!I311="",K311,IF(K311*Veriler!I311=0,"",K311*Veriler!I311))),K311)),0)</f>
        <v/>
      </c>
    </row>
    <row r="312" spans="1:21" s="134" customFormat="1" ht="27.75" customHeight="1" x14ac:dyDescent="0.25">
      <c r="A312" s="186">
        <f t="shared" si="101"/>
        <v>228</v>
      </c>
      <c r="B312" s="228"/>
      <c r="C312" s="229"/>
      <c r="D312" s="115"/>
      <c r="E312" s="116"/>
      <c r="F312" s="163" t="str">
        <f t="shared" si="96"/>
        <v/>
      </c>
      <c r="G312" s="117"/>
      <c r="H312" s="117"/>
      <c r="I312" s="117"/>
      <c r="J312" s="117"/>
      <c r="K312" s="118" t="str">
        <f t="shared" si="97"/>
        <v/>
      </c>
      <c r="L312" s="119" t="str">
        <f>IF(K312="", "", K312/Veriler!$T$1)</f>
        <v/>
      </c>
      <c r="M312" s="119" t="str">
        <f>IF(E312&lt;&gt;"", "İthal Girdi", IF(Veriler!P312="", "", IF(Veriler!O312="H", "%0,5 üzerindedir", IF(Veriler!P312&gt;0.1, "%10 sınırı aşılmıştır.", "Uygun"))))</f>
        <v>%0,5 üzerindedir</v>
      </c>
      <c r="N312" s="119" t="str">
        <f t="shared" si="98"/>
        <v xml:space="preserve"> </v>
      </c>
      <c r="O312" s="120"/>
      <c r="P312" s="121"/>
      <c r="Q312" s="122" t="str">
        <f t="shared" si="99"/>
        <v/>
      </c>
      <c r="R312" s="118">
        <f>IFERROR(IF(L312&lt;=0.005,IF(E312="",K312,0),IF(E312&lt;&gt;"",0,IF(O312="",0,IF(O312="H",0,IF(P312&lt;Veriler!$F$2,K312*Veriler!$F$2,K312*P312)))))," ")</f>
        <v>0</v>
      </c>
      <c r="S312" s="118">
        <f>IF(Veriler!P312&lt;=0.1, R312, IF(AND(Veriler!P312&gt;0.1, E312="", O312="E"), IF(P312&gt;Veriler!$F$2, P312*R312, IF(P312&lt;Veriler!$F$2, Veriler!$F$2*R312, P312*R312)), 0))</f>
        <v>0</v>
      </c>
      <c r="T312" s="118" t="str">
        <f t="shared" si="100"/>
        <v xml:space="preserve"> </v>
      </c>
      <c r="U312" s="123" t="str">
        <f>IFERROR(IF(N312="%10 sınırı aşılmıştır.",K312-S312,IFERROR(IF(E312="",IF(R312=1,0,IF(K312-R312=0,"",K312-R312)),IF(Veriler!I312="",K312,IF(K312*Veriler!I312=0,"",K312*Veriler!I312))),K312)),0)</f>
        <v/>
      </c>
    </row>
    <row r="313" spans="1:21" s="134" customFormat="1" ht="27.75" customHeight="1" x14ac:dyDescent="0.25">
      <c r="A313" s="186">
        <f t="shared" si="101"/>
        <v>229</v>
      </c>
      <c r="B313" s="228"/>
      <c r="C313" s="229"/>
      <c r="D313" s="115"/>
      <c r="E313" s="116"/>
      <c r="F313" s="163" t="str">
        <f t="shared" si="96"/>
        <v/>
      </c>
      <c r="G313" s="117"/>
      <c r="H313" s="117"/>
      <c r="I313" s="117"/>
      <c r="J313" s="117"/>
      <c r="K313" s="118" t="str">
        <f t="shared" si="97"/>
        <v/>
      </c>
      <c r="L313" s="119" t="str">
        <f>IF(K313="", "", K313/Veriler!$T$1)</f>
        <v/>
      </c>
      <c r="M313" s="119" t="str">
        <f>IF(E313&lt;&gt;"", "İthal Girdi", IF(Veriler!P313="", "", IF(Veriler!O313="H", "%0,5 üzerindedir", IF(Veriler!P313&gt;0.1, "%10 sınırı aşılmıştır.", "Uygun"))))</f>
        <v>%0,5 üzerindedir</v>
      </c>
      <c r="N313" s="119" t="str">
        <f t="shared" si="98"/>
        <v xml:space="preserve"> </v>
      </c>
      <c r="O313" s="120"/>
      <c r="P313" s="121"/>
      <c r="Q313" s="122" t="str">
        <f t="shared" si="99"/>
        <v/>
      </c>
      <c r="R313" s="118">
        <f>IFERROR(IF(L313&lt;=0.005,IF(E313="",K313,0),IF(E313&lt;&gt;"",0,IF(O313="",0,IF(O313="H",0,IF(P313&lt;Veriler!$F$2,K313*Veriler!$F$2,K313*P313)))))," ")</f>
        <v>0</v>
      </c>
      <c r="S313" s="118">
        <f>IF(Veriler!P313&lt;=0.1, R313, IF(AND(Veriler!P313&gt;0.1, E313="", O313="E"), IF(P313&gt;Veriler!$F$2, P313*R313, IF(P313&lt;Veriler!$F$2, Veriler!$F$2*R313, P313*R313)), 0))</f>
        <v>0</v>
      </c>
      <c r="T313" s="118" t="str">
        <f t="shared" si="100"/>
        <v xml:space="preserve"> </v>
      </c>
      <c r="U313" s="123" t="str">
        <f>IFERROR(IF(N313="%10 sınırı aşılmıştır.",K313-S313,IFERROR(IF(E313="",IF(R313=1,0,IF(K313-R313=0,"",K313-R313)),IF(Veriler!I313="",K313,IF(K313*Veriler!I313=0,"",K313*Veriler!I313))),K313)),0)</f>
        <v/>
      </c>
    </row>
    <row r="314" spans="1:21" s="134" customFormat="1" ht="27.75" customHeight="1" x14ac:dyDescent="0.25">
      <c r="A314" s="186">
        <f t="shared" si="101"/>
        <v>230</v>
      </c>
      <c r="B314" s="228"/>
      <c r="C314" s="229"/>
      <c r="D314" s="115"/>
      <c r="E314" s="116"/>
      <c r="F314" s="163" t="str">
        <f t="shared" si="96"/>
        <v/>
      </c>
      <c r="G314" s="117"/>
      <c r="H314" s="117"/>
      <c r="I314" s="117"/>
      <c r="J314" s="117"/>
      <c r="K314" s="118" t="str">
        <f t="shared" si="97"/>
        <v/>
      </c>
      <c r="L314" s="119" t="str">
        <f>IF(K314="", "", K314/Veriler!$T$1)</f>
        <v/>
      </c>
      <c r="M314" s="119" t="str">
        <f>IF(E314&lt;&gt;"", "İthal Girdi", IF(Veriler!P314="", "", IF(Veriler!O314="H", "%0,5 üzerindedir", IF(Veriler!P314&gt;0.1, "%10 sınırı aşılmıştır.", "Uygun"))))</f>
        <v>%0,5 üzerindedir</v>
      </c>
      <c r="N314" s="119" t="str">
        <f t="shared" si="98"/>
        <v xml:space="preserve"> </v>
      </c>
      <c r="O314" s="120"/>
      <c r="P314" s="121"/>
      <c r="Q314" s="122" t="str">
        <f t="shared" si="99"/>
        <v/>
      </c>
      <c r="R314" s="118">
        <f>IFERROR(IF(L314&lt;=0.005,IF(E314="",K314,0),IF(E314&lt;&gt;"",0,IF(O314="",0,IF(O314="H",0,IF(P314&lt;Veriler!$F$2,K314*Veriler!$F$2,K314*P314)))))," ")</f>
        <v>0</v>
      </c>
      <c r="S314" s="118">
        <f>IF(Veriler!P314&lt;=0.1, R314, IF(AND(Veriler!P314&gt;0.1, E314="", O314="E"), IF(P314&gt;Veriler!$F$2, P314*R314, IF(P314&lt;Veriler!$F$2, Veriler!$F$2*R314, P314*R314)), 0))</f>
        <v>0</v>
      </c>
      <c r="T314" s="118" t="str">
        <f t="shared" si="100"/>
        <v xml:space="preserve"> </v>
      </c>
      <c r="U314" s="123" t="str">
        <f>IFERROR(IF(N314="%10 sınırı aşılmıştır.",K314-S314,IFERROR(IF(E314="",IF(R314=1,0,IF(K314-R314=0,"",K314-R314)),IF(Veriler!I314="",K314,IF(K314*Veriler!I314=0,"",K314*Veriler!I314))),K314)),0)</f>
        <v/>
      </c>
    </row>
    <row r="315" spans="1:21" s="134" customFormat="1" ht="27.75" customHeight="1" x14ac:dyDescent="0.25">
      <c r="A315" s="186">
        <f t="shared" si="101"/>
        <v>231</v>
      </c>
      <c r="B315" s="228"/>
      <c r="C315" s="229"/>
      <c r="D315" s="115"/>
      <c r="E315" s="116"/>
      <c r="F315" s="163" t="str">
        <f t="shared" si="96"/>
        <v/>
      </c>
      <c r="G315" s="117"/>
      <c r="H315" s="117"/>
      <c r="I315" s="117"/>
      <c r="J315" s="117"/>
      <c r="K315" s="118" t="str">
        <f t="shared" si="97"/>
        <v/>
      </c>
      <c r="L315" s="119" t="str">
        <f>IF(K315="", "", K315/Veriler!$T$1)</f>
        <v/>
      </c>
      <c r="M315" s="119" t="str">
        <f>IF(E315&lt;&gt;"", "İthal Girdi", IF(Veriler!P315="", "", IF(Veriler!O315="H", "%0,5 üzerindedir", IF(Veriler!P315&gt;0.1, "%10 sınırı aşılmıştır.", "Uygun"))))</f>
        <v>%0,5 üzerindedir</v>
      </c>
      <c r="N315" s="119" t="str">
        <f t="shared" si="98"/>
        <v xml:space="preserve"> </v>
      </c>
      <c r="O315" s="120"/>
      <c r="P315" s="121"/>
      <c r="Q315" s="122" t="str">
        <f t="shared" si="99"/>
        <v/>
      </c>
      <c r="R315" s="118">
        <f>IFERROR(IF(L315&lt;=0.005,IF(E315="",K315,0),IF(E315&lt;&gt;"",0,IF(O315="",0,IF(O315="H",0,IF(P315&lt;Veriler!$F$2,K315*Veriler!$F$2,K315*P315)))))," ")</f>
        <v>0</v>
      </c>
      <c r="S315" s="118">
        <f>IF(Veriler!P315&lt;=0.1, R315, IF(AND(Veriler!P315&gt;0.1, E315="", O315="E"), IF(P315&gt;Veriler!$F$2, P315*R315, IF(P315&lt;Veriler!$F$2, Veriler!$F$2*R315, P315*R315)), 0))</f>
        <v>0</v>
      </c>
      <c r="T315" s="118" t="str">
        <f t="shared" si="100"/>
        <v xml:space="preserve"> </v>
      </c>
      <c r="U315" s="123" t="str">
        <f>IFERROR(IF(N315="%10 sınırı aşılmıştır.",K315-S315,IFERROR(IF(E315="",IF(R315=1,0,IF(K315-R315=0,"",K315-R315)),IF(Veriler!I315="",K315,IF(K315*Veriler!I315=0,"",K315*Veriler!I315))),K315)),0)</f>
        <v/>
      </c>
    </row>
    <row r="316" spans="1:21" s="134" customFormat="1" ht="27.75" customHeight="1" x14ac:dyDescent="0.25">
      <c r="A316" s="186">
        <f t="shared" si="101"/>
        <v>232</v>
      </c>
      <c r="B316" s="228"/>
      <c r="C316" s="229"/>
      <c r="D316" s="115"/>
      <c r="E316" s="116"/>
      <c r="F316" s="163" t="str">
        <f t="shared" si="96"/>
        <v/>
      </c>
      <c r="G316" s="117"/>
      <c r="H316" s="117"/>
      <c r="I316" s="117"/>
      <c r="J316" s="117"/>
      <c r="K316" s="118" t="str">
        <f t="shared" si="97"/>
        <v/>
      </c>
      <c r="L316" s="119" t="str">
        <f>IF(K316="", "", K316/Veriler!$T$1)</f>
        <v/>
      </c>
      <c r="M316" s="119" t="str">
        <f>IF(E316&lt;&gt;"", "İthal Girdi", IF(Veriler!P316="", "", IF(Veriler!O316="H", "%0,5 üzerindedir", IF(Veriler!P316&gt;0.1, "%10 sınırı aşılmıştır.", "Uygun"))))</f>
        <v>%0,5 üzerindedir</v>
      </c>
      <c r="N316" s="119" t="str">
        <f t="shared" si="98"/>
        <v xml:space="preserve"> </v>
      </c>
      <c r="O316" s="120"/>
      <c r="P316" s="121"/>
      <c r="Q316" s="122" t="str">
        <f t="shared" si="99"/>
        <v/>
      </c>
      <c r="R316" s="118">
        <f>IFERROR(IF(L316&lt;=0.005,IF(E316="",K316,0),IF(E316&lt;&gt;"",0,IF(O316="",0,IF(O316="H",0,IF(P316&lt;Veriler!$F$2,K316*Veriler!$F$2,K316*P316)))))," ")</f>
        <v>0</v>
      </c>
      <c r="S316" s="118">
        <f>IF(Veriler!P316&lt;=0.1, R316, IF(AND(Veriler!P316&gt;0.1, E316="", O316="E"), IF(P316&gt;Veriler!$F$2, P316*R316, IF(P316&lt;Veriler!$F$2, Veriler!$F$2*R316, P316*R316)), 0))</f>
        <v>0</v>
      </c>
      <c r="T316" s="118" t="str">
        <f t="shared" si="100"/>
        <v xml:space="preserve"> </v>
      </c>
      <c r="U316" s="123" t="str">
        <f>IFERROR(IF(N316="%10 sınırı aşılmıştır.",K316-S316,IFERROR(IF(E316="",IF(R316=1,0,IF(K316-R316=0,"",K316-R316)),IF(Veriler!I316="",K316,IF(K316*Veriler!I316=0,"",K316*Veriler!I316))),K316)),0)</f>
        <v/>
      </c>
    </row>
    <row r="317" spans="1:21" s="134" customFormat="1" ht="27.75" customHeight="1" x14ac:dyDescent="0.25">
      <c r="A317" s="186">
        <f t="shared" si="101"/>
        <v>233</v>
      </c>
      <c r="B317" s="228"/>
      <c r="C317" s="229"/>
      <c r="D317" s="115"/>
      <c r="E317" s="116"/>
      <c r="F317" s="163" t="str">
        <f t="shared" si="96"/>
        <v/>
      </c>
      <c r="G317" s="117"/>
      <c r="H317" s="117"/>
      <c r="I317" s="117"/>
      <c r="J317" s="117"/>
      <c r="K317" s="118" t="str">
        <f t="shared" si="97"/>
        <v/>
      </c>
      <c r="L317" s="119" t="str">
        <f>IF(K317="", "", K317/Veriler!$T$1)</f>
        <v/>
      </c>
      <c r="M317" s="119" t="str">
        <f>IF(E317&lt;&gt;"", "İthal Girdi", IF(Veriler!P317="", "", IF(Veriler!O317="H", "%0,5 üzerindedir", IF(Veriler!P317&gt;0.1, "%10 sınırı aşılmıştır.", "Uygun"))))</f>
        <v>%0,5 üzerindedir</v>
      </c>
      <c r="N317" s="119" t="str">
        <f t="shared" si="98"/>
        <v xml:space="preserve"> </v>
      </c>
      <c r="O317" s="120"/>
      <c r="P317" s="121"/>
      <c r="Q317" s="122" t="str">
        <f t="shared" si="99"/>
        <v/>
      </c>
      <c r="R317" s="118">
        <f>IFERROR(IF(L317&lt;=0.005,IF(E317="",K317,0),IF(E317&lt;&gt;"",0,IF(O317="",0,IF(O317="H",0,IF(P317&lt;Veriler!$F$2,K317*Veriler!$F$2,K317*P317)))))," ")</f>
        <v>0</v>
      </c>
      <c r="S317" s="118">
        <f>IF(Veriler!P317&lt;=0.1, R317, IF(AND(Veriler!P317&gt;0.1, E317="", O317="E"), IF(P317&gt;Veriler!$F$2, P317*R317, IF(P317&lt;Veriler!$F$2, Veriler!$F$2*R317, P317*R317)), 0))</f>
        <v>0</v>
      </c>
      <c r="T317" s="118" t="str">
        <f t="shared" si="100"/>
        <v xml:space="preserve"> </v>
      </c>
      <c r="U317" s="123" t="str">
        <f>IFERROR(IF(N317="%10 sınırı aşılmıştır.",K317-S317,IFERROR(IF(E317="",IF(R317=1,0,IF(K317-R317=0,"",K317-R317)),IF(Veriler!I317="",K317,IF(K317*Veriler!I317=0,"",K317*Veriler!I317))),K317)),0)</f>
        <v/>
      </c>
    </row>
    <row r="318" spans="1:21" s="134" customFormat="1" ht="27.75" customHeight="1" x14ac:dyDescent="0.25">
      <c r="A318" s="186">
        <f t="shared" si="101"/>
        <v>234</v>
      </c>
      <c r="B318" s="228"/>
      <c r="C318" s="229"/>
      <c r="D318" s="115"/>
      <c r="E318" s="116"/>
      <c r="F318" s="163" t="str">
        <f t="shared" si="96"/>
        <v/>
      </c>
      <c r="G318" s="117"/>
      <c r="H318" s="117"/>
      <c r="I318" s="117"/>
      <c r="J318" s="117"/>
      <c r="K318" s="118" t="str">
        <f t="shared" si="97"/>
        <v/>
      </c>
      <c r="L318" s="119" t="str">
        <f>IF(K318="", "", K318/Veriler!$T$1)</f>
        <v/>
      </c>
      <c r="M318" s="119" t="str">
        <f>IF(E318&lt;&gt;"", "İthal Girdi", IF(Veriler!P318="", "", IF(Veriler!O318="H", "%0,5 üzerindedir", IF(Veriler!P318&gt;0.1, "%10 sınırı aşılmıştır.", "Uygun"))))</f>
        <v>%0,5 üzerindedir</v>
      </c>
      <c r="N318" s="119" t="str">
        <f t="shared" si="98"/>
        <v xml:space="preserve"> </v>
      </c>
      <c r="O318" s="120"/>
      <c r="P318" s="121"/>
      <c r="Q318" s="122" t="str">
        <f t="shared" si="99"/>
        <v/>
      </c>
      <c r="R318" s="118">
        <f>IFERROR(IF(L318&lt;=0.005,IF(E318="",K318,0),IF(E318&lt;&gt;"",0,IF(O318="",0,IF(O318="H",0,IF(P318&lt;Veriler!$F$2,K318*Veriler!$F$2,K318*P318)))))," ")</f>
        <v>0</v>
      </c>
      <c r="S318" s="118">
        <f>IF(Veriler!P318&lt;=0.1, R318, IF(AND(Veriler!P318&gt;0.1, E318="", O318="E"), IF(P318&gt;Veriler!$F$2, P318*R318, IF(P318&lt;Veriler!$F$2, Veriler!$F$2*R318, P318*R318)), 0))</f>
        <v>0</v>
      </c>
      <c r="T318" s="118" t="str">
        <f t="shared" si="100"/>
        <v xml:space="preserve"> </v>
      </c>
      <c r="U318" s="123" t="str">
        <f>IFERROR(IF(N318="%10 sınırı aşılmıştır.",K318-S318,IFERROR(IF(E318="",IF(R318=1,0,IF(K318-R318=0,"",K318-R318)),IF(Veriler!I318="",K318,IF(K318*Veriler!I318=0,"",K318*Veriler!I318))),K318)),0)</f>
        <v/>
      </c>
    </row>
    <row r="319" spans="1:21" s="134" customFormat="1" ht="27.75" customHeight="1" x14ac:dyDescent="0.25">
      <c r="A319" s="186">
        <f t="shared" si="101"/>
        <v>235</v>
      </c>
      <c r="B319" s="228"/>
      <c r="C319" s="229"/>
      <c r="D319" s="115"/>
      <c r="E319" s="116"/>
      <c r="F319" s="163" t="str">
        <f t="shared" si="96"/>
        <v/>
      </c>
      <c r="G319" s="117"/>
      <c r="H319" s="117"/>
      <c r="I319" s="117"/>
      <c r="J319" s="117"/>
      <c r="K319" s="118" t="str">
        <f t="shared" si="97"/>
        <v/>
      </c>
      <c r="L319" s="119" t="str">
        <f>IF(K319="", "", K319/Veriler!$T$1)</f>
        <v/>
      </c>
      <c r="M319" s="119" t="str">
        <f>IF(E319&lt;&gt;"", "İthal Girdi", IF(Veriler!P319="", "", IF(Veriler!O319="H", "%0,5 üzerindedir", IF(Veriler!P319&gt;0.1, "%10 sınırı aşılmıştır.", "Uygun"))))</f>
        <v>%0,5 üzerindedir</v>
      </c>
      <c r="N319" s="119" t="str">
        <f t="shared" si="98"/>
        <v xml:space="preserve"> </v>
      </c>
      <c r="O319" s="120"/>
      <c r="P319" s="121"/>
      <c r="Q319" s="122" t="str">
        <f t="shared" si="99"/>
        <v/>
      </c>
      <c r="R319" s="118">
        <f>IFERROR(IF(L319&lt;=0.005,IF(E319="",K319,0),IF(E319&lt;&gt;"",0,IF(O319="",0,IF(O319="H",0,IF(P319&lt;Veriler!$F$2,K319*Veriler!$F$2,K319*P319)))))," ")</f>
        <v>0</v>
      </c>
      <c r="S319" s="118">
        <f>IF(Veriler!P319&lt;=0.1, R319, IF(AND(Veriler!P319&gt;0.1, E319="", O319="E"), IF(P319&gt;Veriler!$F$2, P319*R319, IF(P319&lt;Veriler!$F$2, Veriler!$F$2*R319, P319*R319)), 0))</f>
        <v>0</v>
      </c>
      <c r="T319" s="118" t="str">
        <f t="shared" si="100"/>
        <v xml:space="preserve"> </v>
      </c>
      <c r="U319" s="123" t="str">
        <f>IFERROR(IF(N319="%10 sınırı aşılmıştır.",K319-S319,IFERROR(IF(E319="",IF(R319=1,0,IF(K319-R319=0,"",K319-R319)),IF(Veriler!I319="",K319,IF(K319*Veriler!I319=0,"",K319*Veriler!I319))),K319)),0)</f>
        <v/>
      </c>
    </row>
    <row r="320" spans="1:21" s="134" customFormat="1" ht="27.75" customHeight="1" x14ac:dyDescent="0.25">
      <c r="A320" s="186">
        <f t="shared" si="101"/>
        <v>236</v>
      </c>
      <c r="B320" s="228"/>
      <c r="C320" s="229"/>
      <c r="D320" s="115"/>
      <c r="E320" s="116"/>
      <c r="F320" s="163" t="str">
        <f t="shared" si="96"/>
        <v/>
      </c>
      <c r="G320" s="117"/>
      <c r="H320" s="117"/>
      <c r="I320" s="117"/>
      <c r="J320" s="117"/>
      <c r="K320" s="118" t="str">
        <f t="shared" si="97"/>
        <v/>
      </c>
      <c r="L320" s="119" t="str">
        <f>IF(K320="", "", K320/Veriler!$T$1)</f>
        <v/>
      </c>
      <c r="M320" s="119" t="str">
        <f>IF(E320&lt;&gt;"", "İthal Girdi", IF(Veriler!P320="", "", IF(Veriler!O320="H", "%0,5 üzerindedir", IF(Veriler!P320&gt;0.1, "%10 sınırı aşılmıştır.", "Uygun"))))</f>
        <v>%0,5 üzerindedir</v>
      </c>
      <c r="N320" s="119" t="str">
        <f t="shared" si="98"/>
        <v xml:space="preserve"> </v>
      </c>
      <c r="O320" s="120"/>
      <c r="P320" s="121"/>
      <c r="Q320" s="122" t="str">
        <f t="shared" si="99"/>
        <v/>
      </c>
      <c r="R320" s="118">
        <f>IFERROR(IF(L320&lt;=0.005,IF(E320="",K320,0),IF(E320&lt;&gt;"",0,IF(O320="",0,IF(O320="H",0,IF(P320&lt;Veriler!$F$2,K320*Veriler!$F$2,K320*P320)))))," ")</f>
        <v>0</v>
      </c>
      <c r="S320" s="118">
        <f>IF(Veriler!P320&lt;=0.1, R320, IF(AND(Veriler!P320&gt;0.1, E320="", O320="E"), IF(P320&gt;Veriler!$F$2, P320*R320, IF(P320&lt;Veriler!$F$2, Veriler!$F$2*R320, P320*R320)), 0))</f>
        <v>0</v>
      </c>
      <c r="T320" s="118" t="str">
        <f t="shared" si="100"/>
        <v xml:space="preserve"> </v>
      </c>
      <c r="U320" s="123" t="str">
        <f>IFERROR(IF(N320="%10 sınırı aşılmıştır.",K320-S320,IFERROR(IF(E320="",IF(R320=1,0,IF(K320-R320=0,"",K320-R320)),IF(Veriler!I320="",K320,IF(K320*Veriler!I320=0,"",K320*Veriler!I320))),K320)),0)</f>
        <v/>
      </c>
    </row>
    <row r="321" spans="1:21" s="134" customFormat="1" ht="27.75" customHeight="1" x14ac:dyDescent="0.25">
      <c r="A321" s="186">
        <f t="shared" si="101"/>
        <v>237</v>
      </c>
      <c r="B321" s="228"/>
      <c r="C321" s="229"/>
      <c r="D321" s="115"/>
      <c r="E321" s="116"/>
      <c r="F321" s="163" t="str">
        <f t="shared" si="96"/>
        <v/>
      </c>
      <c r="G321" s="117"/>
      <c r="H321" s="117"/>
      <c r="I321" s="117"/>
      <c r="J321" s="117"/>
      <c r="K321" s="118" t="str">
        <f t="shared" si="97"/>
        <v/>
      </c>
      <c r="L321" s="119" t="str">
        <f>IF(K321="", "", K321/Veriler!$T$1)</f>
        <v/>
      </c>
      <c r="M321" s="119" t="str">
        <f>IF(E321&lt;&gt;"", "İthal Girdi", IF(Veriler!P321="", "", IF(Veriler!O321="H", "%0,5 üzerindedir", IF(Veriler!P321&gt;0.1, "%10 sınırı aşılmıştır.", "Uygun"))))</f>
        <v>%0,5 üzerindedir</v>
      </c>
      <c r="N321" s="119" t="str">
        <f t="shared" si="98"/>
        <v xml:space="preserve"> </v>
      </c>
      <c r="O321" s="120"/>
      <c r="P321" s="121"/>
      <c r="Q321" s="122" t="str">
        <f t="shared" si="99"/>
        <v/>
      </c>
      <c r="R321" s="118">
        <f>IFERROR(IF(L321&lt;=0.005,IF(E321="",K321,0),IF(E321&lt;&gt;"",0,IF(O321="",0,IF(O321="H",0,IF(P321&lt;Veriler!$F$2,K321*Veriler!$F$2,K321*P321)))))," ")</f>
        <v>0</v>
      </c>
      <c r="S321" s="118">
        <f>IF(Veriler!P321&lt;=0.1, R321, IF(AND(Veriler!P321&gt;0.1, E321="", O321="E"), IF(P321&gt;Veriler!$F$2, P321*R321, IF(P321&lt;Veriler!$F$2, Veriler!$F$2*R321, P321*R321)), 0))</f>
        <v>0</v>
      </c>
      <c r="T321" s="118" t="str">
        <f t="shared" si="100"/>
        <v xml:space="preserve"> </v>
      </c>
      <c r="U321" s="123" t="str">
        <f>IFERROR(IF(N321="%10 sınırı aşılmıştır.",K321-S321,IFERROR(IF(E321="",IF(R321=1,0,IF(K321-R321=0,"",K321-R321)),IF(Veriler!I321="",K321,IF(K321*Veriler!I321=0,"",K321*Veriler!I321))),K321)),0)</f>
        <v/>
      </c>
    </row>
    <row r="322" spans="1:21" s="134" customFormat="1" ht="27.75" customHeight="1" x14ac:dyDescent="0.25">
      <c r="A322" s="186">
        <f t="shared" si="101"/>
        <v>238</v>
      </c>
      <c r="B322" s="228"/>
      <c r="C322" s="229"/>
      <c r="D322" s="115"/>
      <c r="E322" s="116"/>
      <c r="F322" s="163" t="str">
        <f t="shared" si="96"/>
        <v/>
      </c>
      <c r="G322" s="117"/>
      <c r="H322" s="117"/>
      <c r="I322" s="117"/>
      <c r="J322" s="117"/>
      <c r="K322" s="118" t="str">
        <f t="shared" si="97"/>
        <v/>
      </c>
      <c r="L322" s="119" t="str">
        <f>IF(K322="", "", K322/Veriler!$T$1)</f>
        <v/>
      </c>
      <c r="M322" s="119" t="str">
        <f>IF(E322&lt;&gt;"", "İthal Girdi", IF(Veriler!P322="", "", IF(Veriler!O322="H", "%0,5 üzerindedir", IF(Veriler!P322&gt;0.1, "%10 sınırı aşılmıştır.", "Uygun"))))</f>
        <v>%0,5 üzerindedir</v>
      </c>
      <c r="N322" s="119" t="str">
        <f t="shared" si="98"/>
        <v xml:space="preserve"> </v>
      </c>
      <c r="O322" s="120"/>
      <c r="P322" s="121"/>
      <c r="Q322" s="122" t="str">
        <f t="shared" si="99"/>
        <v/>
      </c>
      <c r="R322" s="118">
        <f>IFERROR(IF(L322&lt;=0.005,IF(E322="",K322,0),IF(E322&lt;&gt;"",0,IF(O322="",0,IF(O322="H",0,IF(P322&lt;Veriler!$F$2,K322*Veriler!$F$2,K322*P322)))))," ")</f>
        <v>0</v>
      </c>
      <c r="S322" s="118">
        <f>IF(Veriler!P322&lt;=0.1, R322, IF(AND(Veriler!P322&gt;0.1, E322="", O322="E"), IF(P322&gt;Veriler!$F$2, P322*R322, IF(P322&lt;Veriler!$F$2, Veriler!$F$2*R322, P322*R322)), 0))</f>
        <v>0</v>
      </c>
      <c r="T322" s="118" t="str">
        <f t="shared" si="100"/>
        <v xml:space="preserve"> </v>
      </c>
      <c r="U322" s="123" t="str">
        <f>IFERROR(IF(N322="%10 sınırı aşılmıştır.",K322-S322,IFERROR(IF(E322="",IF(R322=1,0,IF(K322-R322=0,"",K322-R322)),IF(Veriler!I322="",K322,IF(K322*Veriler!I322=0,"",K322*Veriler!I322))),K322)),0)</f>
        <v/>
      </c>
    </row>
    <row r="323" spans="1:21" s="134" customFormat="1" ht="27" hidden="1" customHeight="1" x14ac:dyDescent="0.25">
      <c r="A323" s="187"/>
      <c r="B323" s="231" t="s">
        <v>13</v>
      </c>
      <c r="C323" s="231"/>
      <c r="D323" s="142"/>
      <c r="E323" s="142"/>
      <c r="F323" s="114"/>
      <c r="G323" s="142"/>
      <c r="H323" s="142"/>
      <c r="I323" s="142"/>
      <c r="J323" s="142"/>
      <c r="K323" s="114"/>
      <c r="L323" s="114"/>
      <c r="M323" s="114"/>
      <c r="N323" s="114"/>
      <c r="O323" s="142"/>
      <c r="P323" s="142"/>
      <c r="Q323" s="232"/>
      <c r="R323" s="232"/>
      <c r="S323" s="114"/>
      <c r="T323" s="114"/>
      <c r="U323" s="114"/>
    </row>
    <row r="324" spans="1:21" s="134" customFormat="1" ht="27.75" customHeight="1" x14ac:dyDescent="0.25">
      <c r="A324" s="186">
        <f>A322+1</f>
        <v>239</v>
      </c>
      <c r="B324" s="228"/>
      <c r="C324" s="229"/>
      <c r="D324" s="115"/>
      <c r="E324" s="116"/>
      <c r="F324" s="163" t="str">
        <f t="shared" ref="F324:F337" si="102">IF(AND(E324&lt;&gt;"",U324&lt;&gt;"",K324&lt;&gt;0),U324/K324,"")</f>
        <v/>
      </c>
      <c r="G324" s="117"/>
      <c r="H324" s="117"/>
      <c r="I324" s="117"/>
      <c r="J324" s="117"/>
      <c r="K324" s="118" t="str">
        <f t="shared" ref="K324:K337" si="103">IF(AND(G324&lt;&gt;0, I324&lt;&gt;0, J324&lt;&gt;0), G324*I324*J324, "")</f>
        <v/>
      </c>
      <c r="L324" s="119" t="str">
        <f>IF(K324="", "", K324/Veriler!$T$1)</f>
        <v/>
      </c>
      <c r="M324" s="119" t="str">
        <f>IF(E324&lt;&gt;"", "İthal Girdi", IF(Veriler!P324="", "", IF(Veriler!O324="H", "%0,5 üzerindedir", IF(Veriler!P324&gt;0.1, "%10 sınırı aşılmıştır.", "Uygun"))))</f>
        <v>%0,5 üzerindedir</v>
      </c>
      <c r="N324" s="119" t="str">
        <f t="shared" ref="N324:N337" si="104">IF(L324=""," ",M324)</f>
        <v xml:space="preserve"> </v>
      </c>
      <c r="O324" s="120"/>
      <c r="P324" s="121"/>
      <c r="Q324" s="122" t="str">
        <f t="shared" ref="Q324:Q337" si="105">IFERROR(IF(AND(S324&lt;&gt;"",K324&lt;&gt;"",K324&lt;&gt;0,S324&lt;&gt;0),S324/K324,"")," ")</f>
        <v/>
      </c>
      <c r="R324" s="118">
        <f>IFERROR(IF(L324&lt;=0.005,IF(E324="",K324,0),IF(E324&lt;&gt;"",0,IF(O324="",0,IF(O324="H",0,IF(P324&lt;Veriler!$F$2,K324*Veriler!$F$2,K324*P324)))))," ")</f>
        <v>0</v>
      </c>
      <c r="S324" s="118">
        <f>IF(Veriler!P324&lt;=0.1, R324, IF(AND(Veriler!P324&gt;0.1, E324="", O324="E"), IF(P324&gt;Veriler!$F$2, P324*R324, IF(P324&lt;Veriler!$F$2, Veriler!$F$2*R324, P324*R324)), 0))</f>
        <v>0</v>
      </c>
      <c r="T324" s="118" t="str">
        <f t="shared" ref="T324:T337" si="106">IF(S324=0," ",S324)</f>
        <v xml:space="preserve"> </v>
      </c>
      <c r="U324" s="123" t="str">
        <f>IFERROR(IF(N324="%10 sınırı aşılmıştır.",K324-S324,IFERROR(IF(E324="",IF(R324=1,0,IF(K324-R324=0,"",K324-R324)),IF(Veriler!I324="",K324,IF(K324*Veriler!I324=0,"",K324*Veriler!I324))),K324)),0)</f>
        <v/>
      </c>
    </row>
    <row r="325" spans="1:21" s="134" customFormat="1" ht="27.75" customHeight="1" x14ac:dyDescent="0.25">
      <c r="A325" s="186">
        <f>A324+1</f>
        <v>240</v>
      </c>
      <c r="B325" s="228"/>
      <c r="C325" s="229"/>
      <c r="D325" s="115"/>
      <c r="E325" s="116"/>
      <c r="F325" s="163" t="str">
        <f t="shared" si="102"/>
        <v/>
      </c>
      <c r="G325" s="117"/>
      <c r="H325" s="117"/>
      <c r="I325" s="117"/>
      <c r="J325" s="117"/>
      <c r="K325" s="118" t="str">
        <f t="shared" si="103"/>
        <v/>
      </c>
      <c r="L325" s="119" t="str">
        <f>IF(K325="", "", K325/Veriler!$T$1)</f>
        <v/>
      </c>
      <c r="M325" s="119" t="str">
        <f>IF(E325&lt;&gt;"", "İthal Girdi", IF(Veriler!P325="", "", IF(Veriler!O325="H", "%0,5 üzerindedir", IF(Veriler!P325&gt;0.1, "%10 sınırı aşılmıştır.", "Uygun"))))</f>
        <v>%0,5 üzerindedir</v>
      </c>
      <c r="N325" s="119" t="str">
        <f t="shared" si="104"/>
        <v xml:space="preserve"> </v>
      </c>
      <c r="O325" s="120"/>
      <c r="P325" s="121"/>
      <c r="Q325" s="122" t="str">
        <f t="shared" si="105"/>
        <v/>
      </c>
      <c r="R325" s="118">
        <f>IFERROR(IF(L325&lt;=0.005,IF(E325="",K325,0),IF(E325&lt;&gt;"",0,IF(O325="",0,IF(O325="H",0,IF(P325&lt;Veriler!$F$2,K325*Veriler!$F$2,K325*P325)))))," ")</f>
        <v>0</v>
      </c>
      <c r="S325" s="118">
        <f>IF(Veriler!P325&lt;=0.1, R325, IF(AND(Veriler!P325&gt;0.1, E325="", O325="E"), IF(P325&gt;Veriler!$F$2, P325*R325, IF(P325&lt;Veriler!$F$2, Veriler!$F$2*R325, P325*R325)), 0))</f>
        <v>0</v>
      </c>
      <c r="T325" s="118" t="str">
        <f t="shared" si="106"/>
        <v xml:space="preserve"> </v>
      </c>
      <c r="U325" s="123" t="str">
        <f>IFERROR(IF(N325="%10 sınırı aşılmıştır.",K325-S325,IFERROR(IF(E325="",IF(R325=1,0,IF(K325-R325=0,"",K325-R325)),IF(Veriler!I325="",K325,IF(K325*Veriler!I325=0,"",K325*Veriler!I325))),K325)),0)</f>
        <v/>
      </c>
    </row>
    <row r="326" spans="1:21" s="134" customFormat="1" ht="27.75" customHeight="1" x14ac:dyDescent="0.25">
      <c r="A326" s="186">
        <f t="shared" ref="A326:A337" si="107">A325+1</f>
        <v>241</v>
      </c>
      <c r="B326" s="228"/>
      <c r="C326" s="229"/>
      <c r="D326" s="115"/>
      <c r="E326" s="116"/>
      <c r="F326" s="163" t="str">
        <f t="shared" si="102"/>
        <v/>
      </c>
      <c r="G326" s="117"/>
      <c r="H326" s="117"/>
      <c r="I326" s="117"/>
      <c r="J326" s="117"/>
      <c r="K326" s="118" t="str">
        <f t="shared" si="103"/>
        <v/>
      </c>
      <c r="L326" s="119" t="str">
        <f>IF(K326="", "", K326/Veriler!$T$1)</f>
        <v/>
      </c>
      <c r="M326" s="119" t="str">
        <f>IF(E326&lt;&gt;"", "İthal Girdi", IF(Veriler!P326="", "", IF(Veriler!O326="H", "%0,5 üzerindedir", IF(Veriler!P326&gt;0.1, "%10 sınırı aşılmıştır.", "Uygun"))))</f>
        <v>%0,5 üzerindedir</v>
      </c>
      <c r="N326" s="119" t="str">
        <f t="shared" si="104"/>
        <v xml:space="preserve"> </v>
      </c>
      <c r="O326" s="120"/>
      <c r="P326" s="121"/>
      <c r="Q326" s="122" t="str">
        <f t="shared" si="105"/>
        <v/>
      </c>
      <c r="R326" s="118">
        <f>IFERROR(IF(L326&lt;=0.005,IF(E326="",K326,0),IF(E326&lt;&gt;"",0,IF(O326="",0,IF(O326="H",0,IF(P326&lt;Veriler!$F$2,K326*Veriler!$F$2,K326*P326)))))," ")</f>
        <v>0</v>
      </c>
      <c r="S326" s="118">
        <f>IF(Veriler!P326&lt;=0.1, R326, IF(AND(Veriler!P326&gt;0.1, E326="", O326="E"), IF(P326&gt;Veriler!$F$2, P326*R326, IF(P326&lt;Veriler!$F$2, Veriler!$F$2*R326, P326*R326)), 0))</f>
        <v>0</v>
      </c>
      <c r="T326" s="118" t="str">
        <f t="shared" si="106"/>
        <v xml:space="preserve"> </v>
      </c>
      <c r="U326" s="123" t="str">
        <f>IFERROR(IF(N326="%10 sınırı aşılmıştır.",K326-S326,IFERROR(IF(E326="",IF(R326=1,0,IF(K326-R326=0,"",K326-R326)),IF(Veriler!I326="",K326,IF(K326*Veriler!I326=0,"",K326*Veriler!I326))),K326)),0)</f>
        <v/>
      </c>
    </row>
    <row r="327" spans="1:21" s="134" customFormat="1" ht="27.75" customHeight="1" x14ac:dyDescent="0.25">
      <c r="A327" s="186">
        <f t="shared" si="107"/>
        <v>242</v>
      </c>
      <c r="B327" s="228"/>
      <c r="C327" s="229"/>
      <c r="D327" s="115"/>
      <c r="E327" s="116"/>
      <c r="F327" s="163" t="str">
        <f t="shared" si="102"/>
        <v/>
      </c>
      <c r="G327" s="117"/>
      <c r="H327" s="117"/>
      <c r="I327" s="117"/>
      <c r="J327" s="117"/>
      <c r="K327" s="118" t="str">
        <f t="shared" si="103"/>
        <v/>
      </c>
      <c r="L327" s="119" t="str">
        <f>IF(K327="", "", K327/Veriler!$T$1)</f>
        <v/>
      </c>
      <c r="M327" s="119" t="str">
        <f>IF(E327&lt;&gt;"", "İthal Girdi", IF(Veriler!P327="", "", IF(Veriler!O327="H", "%0,5 üzerindedir", IF(Veriler!P327&gt;0.1, "%10 sınırı aşılmıştır.", "Uygun"))))</f>
        <v>%0,5 üzerindedir</v>
      </c>
      <c r="N327" s="119" t="str">
        <f t="shared" si="104"/>
        <v xml:space="preserve"> </v>
      </c>
      <c r="O327" s="120"/>
      <c r="P327" s="121"/>
      <c r="Q327" s="122" t="str">
        <f t="shared" si="105"/>
        <v/>
      </c>
      <c r="R327" s="118">
        <f>IFERROR(IF(L327&lt;=0.005,IF(E327="",K327,0),IF(E327&lt;&gt;"",0,IF(O327="",0,IF(O327="H",0,IF(P327&lt;Veriler!$F$2,K327*Veriler!$F$2,K327*P327)))))," ")</f>
        <v>0</v>
      </c>
      <c r="S327" s="118">
        <f>IF(Veriler!P327&lt;=0.1, R327, IF(AND(Veriler!P327&gt;0.1, E327="", O327="E"), IF(P327&gt;Veriler!$F$2, P327*R327, IF(P327&lt;Veriler!$F$2, Veriler!$F$2*R327, P327*R327)), 0))</f>
        <v>0</v>
      </c>
      <c r="T327" s="118" t="str">
        <f t="shared" si="106"/>
        <v xml:space="preserve"> </v>
      </c>
      <c r="U327" s="123" t="str">
        <f>IFERROR(IF(N327="%10 sınırı aşılmıştır.",K327-S327,IFERROR(IF(E327="",IF(R327=1,0,IF(K327-R327=0,"",K327-R327)),IF(Veriler!I327="",K327,IF(K327*Veriler!I327=0,"",K327*Veriler!I327))),K327)),0)</f>
        <v/>
      </c>
    </row>
    <row r="328" spans="1:21" s="134" customFormat="1" ht="27.75" customHeight="1" x14ac:dyDescent="0.25">
      <c r="A328" s="186">
        <f t="shared" si="107"/>
        <v>243</v>
      </c>
      <c r="B328" s="228"/>
      <c r="C328" s="229"/>
      <c r="D328" s="115"/>
      <c r="E328" s="116"/>
      <c r="F328" s="163" t="str">
        <f t="shared" si="102"/>
        <v/>
      </c>
      <c r="G328" s="117"/>
      <c r="H328" s="117"/>
      <c r="I328" s="117"/>
      <c r="J328" s="117"/>
      <c r="K328" s="118" t="str">
        <f t="shared" si="103"/>
        <v/>
      </c>
      <c r="L328" s="119" t="str">
        <f>IF(K328="", "", K328/Veriler!$T$1)</f>
        <v/>
      </c>
      <c r="M328" s="119" t="str">
        <f>IF(E328&lt;&gt;"", "İthal Girdi", IF(Veriler!P328="", "", IF(Veriler!O328="H", "%0,5 üzerindedir", IF(Veriler!P328&gt;0.1, "%10 sınırı aşılmıştır.", "Uygun"))))</f>
        <v>%0,5 üzerindedir</v>
      </c>
      <c r="N328" s="119" t="str">
        <f t="shared" si="104"/>
        <v xml:space="preserve"> </v>
      </c>
      <c r="O328" s="120"/>
      <c r="P328" s="121"/>
      <c r="Q328" s="122" t="str">
        <f t="shared" si="105"/>
        <v/>
      </c>
      <c r="R328" s="118">
        <f>IFERROR(IF(L328&lt;=0.005,IF(E328="",K328,0),IF(E328&lt;&gt;"",0,IF(O328="",0,IF(O328="H",0,IF(P328&lt;Veriler!$F$2,K328*Veriler!$F$2,K328*P328)))))," ")</f>
        <v>0</v>
      </c>
      <c r="S328" s="118">
        <f>IF(Veriler!P328&lt;=0.1, R328, IF(AND(Veriler!P328&gt;0.1, E328="", O328="E"), IF(P328&gt;Veriler!$F$2, P328*R328, IF(P328&lt;Veriler!$F$2, Veriler!$F$2*R328, P328*R328)), 0))</f>
        <v>0</v>
      </c>
      <c r="T328" s="118" t="str">
        <f t="shared" si="106"/>
        <v xml:space="preserve"> </v>
      </c>
      <c r="U328" s="123" t="str">
        <f>IFERROR(IF(N328="%10 sınırı aşılmıştır.",K328-S328,IFERROR(IF(E328="",IF(R328=1,0,IF(K328-R328=0,"",K328-R328)),IF(Veriler!I328="",K328,IF(K328*Veriler!I328=0,"",K328*Veriler!I328))),K328)),0)</f>
        <v/>
      </c>
    </row>
    <row r="329" spans="1:21" s="134" customFormat="1" ht="27.75" customHeight="1" x14ac:dyDescent="0.25">
      <c r="A329" s="186">
        <f t="shared" si="107"/>
        <v>244</v>
      </c>
      <c r="B329" s="228"/>
      <c r="C329" s="229"/>
      <c r="D329" s="115"/>
      <c r="E329" s="116"/>
      <c r="F329" s="163" t="str">
        <f t="shared" si="102"/>
        <v/>
      </c>
      <c r="G329" s="117"/>
      <c r="H329" s="117"/>
      <c r="I329" s="117"/>
      <c r="J329" s="117"/>
      <c r="K329" s="118" t="str">
        <f t="shared" si="103"/>
        <v/>
      </c>
      <c r="L329" s="119" t="str">
        <f>IF(K329="", "", K329/Veriler!$T$1)</f>
        <v/>
      </c>
      <c r="M329" s="119" t="str">
        <f>IF(E329&lt;&gt;"", "İthal Girdi", IF(Veriler!P329="", "", IF(Veriler!O329="H", "%0,5 üzerindedir", IF(Veriler!P329&gt;0.1, "%10 sınırı aşılmıştır.", "Uygun"))))</f>
        <v>%0,5 üzerindedir</v>
      </c>
      <c r="N329" s="119" t="str">
        <f t="shared" si="104"/>
        <v xml:space="preserve"> </v>
      </c>
      <c r="O329" s="120"/>
      <c r="P329" s="121"/>
      <c r="Q329" s="122" t="str">
        <f t="shared" si="105"/>
        <v/>
      </c>
      <c r="R329" s="118">
        <f>IFERROR(IF(L329&lt;=0.005,IF(E329="",K329,0),IF(E329&lt;&gt;"",0,IF(O329="",0,IF(O329="H",0,IF(P329&lt;Veriler!$F$2,K329*Veriler!$F$2,K329*P329)))))," ")</f>
        <v>0</v>
      </c>
      <c r="S329" s="118">
        <f>IF(Veriler!P329&lt;=0.1, R329, IF(AND(Veriler!P329&gt;0.1, E329="", O329="E"), IF(P329&gt;Veriler!$F$2, P329*R329, IF(P329&lt;Veriler!$F$2, Veriler!$F$2*R329, P329*R329)), 0))</f>
        <v>0</v>
      </c>
      <c r="T329" s="118" t="str">
        <f t="shared" si="106"/>
        <v xml:space="preserve"> </v>
      </c>
      <c r="U329" s="123" t="str">
        <f>IFERROR(IF(N329="%10 sınırı aşılmıştır.",K329-S329,IFERROR(IF(E329="",IF(R329=1,0,IF(K329-R329=0,"",K329-R329)),IF(Veriler!I329="",K329,IF(K329*Veriler!I329=0,"",K329*Veriler!I329))),K329)),0)</f>
        <v/>
      </c>
    </row>
    <row r="330" spans="1:21" s="134" customFormat="1" ht="27.75" customHeight="1" x14ac:dyDescent="0.25">
      <c r="A330" s="186">
        <f t="shared" si="107"/>
        <v>245</v>
      </c>
      <c r="B330" s="228"/>
      <c r="C330" s="229"/>
      <c r="D330" s="115"/>
      <c r="E330" s="116"/>
      <c r="F330" s="163" t="str">
        <f t="shared" si="102"/>
        <v/>
      </c>
      <c r="G330" s="117"/>
      <c r="H330" s="117"/>
      <c r="I330" s="117"/>
      <c r="J330" s="117"/>
      <c r="K330" s="118" t="str">
        <f t="shared" si="103"/>
        <v/>
      </c>
      <c r="L330" s="119" t="str">
        <f>IF(K330="", "", K330/Veriler!$T$1)</f>
        <v/>
      </c>
      <c r="M330" s="119" t="str">
        <f>IF(E330&lt;&gt;"", "İthal Girdi", IF(Veriler!P330="", "", IF(Veriler!O330="H", "%0,5 üzerindedir", IF(Veriler!P330&gt;0.1, "%10 sınırı aşılmıştır.", "Uygun"))))</f>
        <v>%0,5 üzerindedir</v>
      </c>
      <c r="N330" s="119" t="str">
        <f t="shared" si="104"/>
        <v xml:space="preserve"> </v>
      </c>
      <c r="O330" s="120"/>
      <c r="P330" s="121"/>
      <c r="Q330" s="122" t="str">
        <f t="shared" si="105"/>
        <v/>
      </c>
      <c r="R330" s="118">
        <f>IFERROR(IF(L330&lt;=0.005,IF(E330="",K330,0),IF(E330&lt;&gt;"",0,IF(O330="",0,IF(O330="H",0,IF(P330&lt;Veriler!$F$2,K330*Veriler!$F$2,K330*P330)))))," ")</f>
        <v>0</v>
      </c>
      <c r="S330" s="118">
        <f>IF(Veriler!P330&lt;=0.1, R330, IF(AND(Veriler!P330&gt;0.1, E330="", O330="E"), IF(P330&gt;Veriler!$F$2, P330*R330, IF(P330&lt;Veriler!$F$2, Veriler!$F$2*R330, P330*R330)), 0))</f>
        <v>0</v>
      </c>
      <c r="T330" s="118" t="str">
        <f t="shared" si="106"/>
        <v xml:space="preserve"> </v>
      </c>
      <c r="U330" s="123" t="str">
        <f>IFERROR(IF(N330="%10 sınırı aşılmıştır.",K330-S330,IFERROR(IF(E330="",IF(R330=1,0,IF(K330-R330=0,"",K330-R330)),IF(Veriler!I330="",K330,IF(K330*Veriler!I330=0,"",K330*Veriler!I330))),K330)),0)</f>
        <v/>
      </c>
    </row>
    <row r="331" spans="1:21" s="134" customFormat="1" ht="27.75" customHeight="1" x14ac:dyDescent="0.25">
      <c r="A331" s="186">
        <f t="shared" si="107"/>
        <v>246</v>
      </c>
      <c r="B331" s="228"/>
      <c r="C331" s="229"/>
      <c r="D331" s="115"/>
      <c r="E331" s="116"/>
      <c r="F331" s="163" t="str">
        <f t="shared" si="102"/>
        <v/>
      </c>
      <c r="G331" s="117"/>
      <c r="H331" s="117"/>
      <c r="I331" s="117"/>
      <c r="J331" s="117"/>
      <c r="K331" s="118" t="str">
        <f t="shared" si="103"/>
        <v/>
      </c>
      <c r="L331" s="119" t="str">
        <f>IF(K331="", "", K331/Veriler!$T$1)</f>
        <v/>
      </c>
      <c r="M331" s="119" t="str">
        <f>IF(E331&lt;&gt;"", "İthal Girdi", IF(Veriler!P331="", "", IF(Veriler!O331="H", "%0,5 üzerindedir", IF(Veriler!P331&gt;0.1, "%10 sınırı aşılmıştır.", "Uygun"))))</f>
        <v>%0,5 üzerindedir</v>
      </c>
      <c r="N331" s="119" t="str">
        <f t="shared" si="104"/>
        <v xml:space="preserve"> </v>
      </c>
      <c r="O331" s="120"/>
      <c r="P331" s="121"/>
      <c r="Q331" s="122" t="str">
        <f t="shared" si="105"/>
        <v/>
      </c>
      <c r="R331" s="118">
        <f>IFERROR(IF(L331&lt;=0.005,IF(E331="",K331,0),IF(E331&lt;&gt;"",0,IF(O331="",0,IF(O331="H",0,IF(P331&lt;Veriler!$F$2,K331*Veriler!$F$2,K331*P331)))))," ")</f>
        <v>0</v>
      </c>
      <c r="S331" s="118">
        <f>IF(Veriler!P331&lt;=0.1, R331, IF(AND(Veriler!P331&gt;0.1, E331="", O331="E"), IF(P331&gt;Veriler!$F$2, P331*R331, IF(P331&lt;Veriler!$F$2, Veriler!$F$2*R331, P331*R331)), 0))</f>
        <v>0</v>
      </c>
      <c r="T331" s="118" t="str">
        <f t="shared" si="106"/>
        <v xml:space="preserve"> </v>
      </c>
      <c r="U331" s="123" t="str">
        <f>IFERROR(IF(N331="%10 sınırı aşılmıştır.",K331-S331,IFERROR(IF(E331="",IF(R331=1,0,IF(K331-R331=0,"",K331-R331)),IF(Veriler!I331="",K331,IF(K331*Veriler!I331=0,"",K331*Veriler!I331))),K331)),0)</f>
        <v/>
      </c>
    </row>
    <row r="332" spans="1:21" s="134" customFormat="1" ht="27.75" customHeight="1" x14ac:dyDescent="0.25">
      <c r="A332" s="186">
        <f t="shared" si="107"/>
        <v>247</v>
      </c>
      <c r="B332" s="228"/>
      <c r="C332" s="229"/>
      <c r="D332" s="115"/>
      <c r="E332" s="116"/>
      <c r="F332" s="163" t="str">
        <f t="shared" si="102"/>
        <v/>
      </c>
      <c r="G332" s="117"/>
      <c r="H332" s="117"/>
      <c r="I332" s="117"/>
      <c r="J332" s="117"/>
      <c r="K332" s="118" t="str">
        <f t="shared" si="103"/>
        <v/>
      </c>
      <c r="L332" s="119" t="str">
        <f>IF(K332="", "", K332/Veriler!$T$1)</f>
        <v/>
      </c>
      <c r="M332" s="119" t="str">
        <f>IF(E332&lt;&gt;"", "İthal Girdi", IF(Veriler!P332="", "", IF(Veriler!O332="H", "%0,5 üzerindedir", IF(Veriler!P332&gt;0.1, "%10 sınırı aşılmıştır.", "Uygun"))))</f>
        <v>%0,5 üzerindedir</v>
      </c>
      <c r="N332" s="119" t="str">
        <f t="shared" si="104"/>
        <v xml:space="preserve"> </v>
      </c>
      <c r="O332" s="120"/>
      <c r="P332" s="121"/>
      <c r="Q332" s="122" t="str">
        <f t="shared" si="105"/>
        <v/>
      </c>
      <c r="R332" s="118">
        <f>IFERROR(IF(L332&lt;=0.005,IF(E332="",K332,0),IF(E332&lt;&gt;"",0,IF(O332="",0,IF(O332="H",0,IF(P332&lt;Veriler!$F$2,K332*Veriler!$F$2,K332*P332)))))," ")</f>
        <v>0</v>
      </c>
      <c r="S332" s="118">
        <f>IF(Veriler!P332&lt;=0.1, R332, IF(AND(Veriler!P332&gt;0.1, E332="", O332="E"), IF(P332&gt;Veriler!$F$2, P332*R332, IF(P332&lt;Veriler!$F$2, Veriler!$F$2*R332, P332*R332)), 0))</f>
        <v>0</v>
      </c>
      <c r="T332" s="118" t="str">
        <f t="shared" si="106"/>
        <v xml:space="preserve"> </v>
      </c>
      <c r="U332" s="123" t="str">
        <f>IFERROR(IF(N332="%10 sınırı aşılmıştır.",K332-S332,IFERROR(IF(E332="",IF(R332=1,0,IF(K332-R332=0,"",K332-R332)),IF(Veriler!I332="",K332,IF(K332*Veriler!I332=0,"",K332*Veriler!I332))),K332)),0)</f>
        <v/>
      </c>
    </row>
    <row r="333" spans="1:21" s="134" customFormat="1" ht="27.75" customHeight="1" x14ac:dyDescent="0.25">
      <c r="A333" s="186">
        <f t="shared" si="107"/>
        <v>248</v>
      </c>
      <c r="B333" s="228"/>
      <c r="C333" s="229"/>
      <c r="D333" s="115"/>
      <c r="E333" s="116"/>
      <c r="F333" s="163" t="str">
        <f t="shared" si="102"/>
        <v/>
      </c>
      <c r="G333" s="117"/>
      <c r="H333" s="117"/>
      <c r="I333" s="117"/>
      <c r="J333" s="117"/>
      <c r="K333" s="118" t="str">
        <f t="shared" si="103"/>
        <v/>
      </c>
      <c r="L333" s="119" t="str">
        <f>IF(K333="", "", K333/Veriler!$T$1)</f>
        <v/>
      </c>
      <c r="M333" s="119" t="str">
        <f>IF(E333&lt;&gt;"", "İthal Girdi", IF(Veriler!P333="", "", IF(Veriler!O333="H", "%0,5 üzerindedir", IF(Veriler!P333&gt;0.1, "%10 sınırı aşılmıştır.", "Uygun"))))</f>
        <v>%0,5 üzerindedir</v>
      </c>
      <c r="N333" s="119" t="str">
        <f t="shared" si="104"/>
        <v xml:space="preserve"> </v>
      </c>
      <c r="O333" s="120"/>
      <c r="P333" s="121"/>
      <c r="Q333" s="122" t="str">
        <f t="shared" si="105"/>
        <v/>
      </c>
      <c r="R333" s="118">
        <f>IFERROR(IF(L333&lt;=0.005,IF(E333="",K333,0),IF(E333&lt;&gt;"",0,IF(O333="",0,IF(O333="H",0,IF(P333&lt;Veriler!$F$2,K333*Veriler!$F$2,K333*P333)))))," ")</f>
        <v>0</v>
      </c>
      <c r="S333" s="118">
        <f>IF(Veriler!P333&lt;=0.1, R333, IF(AND(Veriler!P333&gt;0.1, E333="", O333="E"), IF(P333&gt;Veriler!$F$2, P333*R333, IF(P333&lt;Veriler!$F$2, Veriler!$F$2*R333, P333*R333)), 0))</f>
        <v>0</v>
      </c>
      <c r="T333" s="118" t="str">
        <f t="shared" si="106"/>
        <v xml:space="preserve"> </v>
      </c>
      <c r="U333" s="123" t="str">
        <f>IFERROR(IF(N333="%10 sınırı aşılmıştır.",K333-S333,IFERROR(IF(E333="",IF(R333=1,0,IF(K333-R333=0,"",K333-R333)),IF(Veriler!I333="",K333,IF(K333*Veriler!I333=0,"",K333*Veriler!I333))),K333)),0)</f>
        <v/>
      </c>
    </row>
    <row r="334" spans="1:21" s="134" customFormat="1" ht="27.75" customHeight="1" x14ac:dyDescent="0.25">
      <c r="A334" s="186">
        <f t="shared" si="107"/>
        <v>249</v>
      </c>
      <c r="B334" s="228"/>
      <c r="C334" s="229"/>
      <c r="D334" s="115"/>
      <c r="E334" s="116"/>
      <c r="F334" s="163" t="str">
        <f t="shared" si="102"/>
        <v/>
      </c>
      <c r="G334" s="117"/>
      <c r="H334" s="117"/>
      <c r="I334" s="117"/>
      <c r="J334" s="117"/>
      <c r="K334" s="118" t="str">
        <f t="shared" si="103"/>
        <v/>
      </c>
      <c r="L334" s="119" t="str">
        <f>IF(K334="", "", K334/Veriler!$T$1)</f>
        <v/>
      </c>
      <c r="M334" s="119" t="str">
        <f>IF(E334&lt;&gt;"", "İthal Girdi", IF(Veriler!P334="", "", IF(Veriler!O334="H", "%0,5 üzerindedir", IF(Veriler!P334&gt;0.1, "%10 sınırı aşılmıştır.", "Uygun"))))</f>
        <v>%0,5 üzerindedir</v>
      </c>
      <c r="N334" s="119" t="str">
        <f t="shared" si="104"/>
        <v xml:space="preserve"> </v>
      </c>
      <c r="O334" s="120"/>
      <c r="P334" s="121"/>
      <c r="Q334" s="122" t="str">
        <f t="shared" si="105"/>
        <v/>
      </c>
      <c r="R334" s="118">
        <f>IFERROR(IF(L334&lt;=0.005,IF(E334="",K334,0),IF(E334&lt;&gt;"",0,IF(O334="",0,IF(O334="H",0,IF(P334&lt;Veriler!$F$2,K334*Veriler!$F$2,K334*P334)))))," ")</f>
        <v>0</v>
      </c>
      <c r="S334" s="118">
        <f>IF(Veriler!P334&lt;=0.1, R334, IF(AND(Veriler!P334&gt;0.1, E334="", O334="E"), IF(P334&gt;Veriler!$F$2, P334*R334, IF(P334&lt;Veriler!$F$2, Veriler!$F$2*R334, P334*R334)), 0))</f>
        <v>0</v>
      </c>
      <c r="T334" s="118" t="str">
        <f t="shared" si="106"/>
        <v xml:space="preserve"> </v>
      </c>
      <c r="U334" s="123" t="str">
        <f>IFERROR(IF(N334="%10 sınırı aşılmıştır.",K334-S334,IFERROR(IF(E334="",IF(R334=1,0,IF(K334-R334=0,"",K334-R334)),IF(Veriler!I334="",K334,IF(K334*Veriler!I334=0,"",K334*Veriler!I334))),K334)),0)</f>
        <v/>
      </c>
    </row>
    <row r="335" spans="1:21" s="134" customFormat="1" ht="27.75" customHeight="1" x14ac:dyDescent="0.25">
      <c r="A335" s="186">
        <f t="shared" si="107"/>
        <v>250</v>
      </c>
      <c r="B335" s="228"/>
      <c r="C335" s="229"/>
      <c r="D335" s="115"/>
      <c r="E335" s="116"/>
      <c r="F335" s="163" t="str">
        <f t="shared" si="102"/>
        <v/>
      </c>
      <c r="G335" s="117"/>
      <c r="H335" s="117"/>
      <c r="I335" s="117"/>
      <c r="J335" s="117"/>
      <c r="K335" s="118" t="str">
        <f t="shared" si="103"/>
        <v/>
      </c>
      <c r="L335" s="119" t="str">
        <f>IF(K335="", "", K335/Veriler!$T$1)</f>
        <v/>
      </c>
      <c r="M335" s="119" t="str">
        <f>IF(E335&lt;&gt;"", "İthal Girdi", IF(Veriler!P335="", "", IF(Veriler!O335="H", "%0,5 üzerindedir", IF(Veriler!P335&gt;0.1, "%10 sınırı aşılmıştır.", "Uygun"))))</f>
        <v>%0,5 üzerindedir</v>
      </c>
      <c r="N335" s="119" t="str">
        <f t="shared" si="104"/>
        <v xml:space="preserve"> </v>
      </c>
      <c r="O335" s="120"/>
      <c r="P335" s="121"/>
      <c r="Q335" s="122" t="str">
        <f t="shared" si="105"/>
        <v/>
      </c>
      <c r="R335" s="118">
        <f>IFERROR(IF(L335&lt;=0.005,IF(E335="",K335,0),IF(E335&lt;&gt;"",0,IF(O335="",0,IF(O335="H",0,IF(P335&lt;Veriler!$F$2,K335*Veriler!$F$2,K335*P335)))))," ")</f>
        <v>0</v>
      </c>
      <c r="S335" s="118">
        <f>IF(Veriler!P335&lt;=0.1, R335, IF(AND(Veriler!P335&gt;0.1, E335="", O335="E"), IF(P335&gt;Veriler!$F$2, P335*R335, IF(P335&lt;Veriler!$F$2, Veriler!$F$2*R335, P335*R335)), 0))</f>
        <v>0</v>
      </c>
      <c r="T335" s="118" t="str">
        <f t="shared" si="106"/>
        <v xml:space="preserve"> </v>
      </c>
      <c r="U335" s="123" t="str">
        <f>IFERROR(IF(N335="%10 sınırı aşılmıştır.",K335-S335,IFERROR(IF(E335="",IF(R335=1,0,IF(K335-R335=0,"",K335-R335)),IF(Veriler!I335="",K335,IF(K335*Veriler!I335=0,"",K335*Veriler!I335))),K335)),0)</f>
        <v/>
      </c>
    </row>
    <row r="336" spans="1:21" s="134" customFormat="1" ht="27.75" customHeight="1" x14ac:dyDescent="0.25">
      <c r="A336" s="186">
        <f t="shared" si="107"/>
        <v>251</v>
      </c>
      <c r="B336" s="228"/>
      <c r="C336" s="229"/>
      <c r="D336" s="115"/>
      <c r="E336" s="116"/>
      <c r="F336" s="163" t="str">
        <f t="shared" si="102"/>
        <v/>
      </c>
      <c r="G336" s="117"/>
      <c r="H336" s="117"/>
      <c r="I336" s="117"/>
      <c r="J336" s="117"/>
      <c r="K336" s="118" t="str">
        <f t="shared" si="103"/>
        <v/>
      </c>
      <c r="L336" s="119" t="str">
        <f>IF(K336="", "", K336/Veriler!$T$1)</f>
        <v/>
      </c>
      <c r="M336" s="119" t="str">
        <f>IF(E336&lt;&gt;"", "İthal Girdi", IF(Veriler!P336="", "", IF(Veriler!O336="H", "%0,5 üzerindedir", IF(Veriler!P336&gt;0.1, "%10 sınırı aşılmıştır.", "Uygun"))))</f>
        <v>%0,5 üzerindedir</v>
      </c>
      <c r="N336" s="119" t="str">
        <f t="shared" si="104"/>
        <v xml:space="preserve"> </v>
      </c>
      <c r="O336" s="120"/>
      <c r="P336" s="121"/>
      <c r="Q336" s="122" t="str">
        <f t="shared" si="105"/>
        <v/>
      </c>
      <c r="R336" s="118">
        <f>IFERROR(IF(L336&lt;=0.005,IF(E336="",K336,0),IF(E336&lt;&gt;"",0,IF(O336="",0,IF(O336="H",0,IF(P336&lt;Veriler!$F$2,K336*Veriler!$F$2,K336*P336)))))," ")</f>
        <v>0</v>
      </c>
      <c r="S336" s="118">
        <f>IF(Veriler!P336&lt;=0.1, R336, IF(AND(Veriler!P336&gt;0.1, E336="", O336="E"), IF(P336&gt;Veriler!$F$2, P336*R336, IF(P336&lt;Veriler!$F$2, Veriler!$F$2*R336, P336*R336)), 0))</f>
        <v>0</v>
      </c>
      <c r="T336" s="118" t="str">
        <f t="shared" si="106"/>
        <v xml:space="preserve"> </v>
      </c>
      <c r="U336" s="123" t="str">
        <f>IFERROR(IF(N336="%10 sınırı aşılmıştır.",K336-S336,IFERROR(IF(E336="",IF(R336=1,0,IF(K336-R336=0,"",K336-R336)),IF(Veriler!I336="",K336,IF(K336*Veriler!I336=0,"",K336*Veriler!I336))),K336)),0)</f>
        <v/>
      </c>
    </row>
    <row r="337" spans="1:21" s="134" customFormat="1" ht="27.75" customHeight="1" x14ac:dyDescent="0.25">
      <c r="A337" s="186">
        <f t="shared" si="107"/>
        <v>252</v>
      </c>
      <c r="B337" s="228"/>
      <c r="C337" s="229"/>
      <c r="D337" s="115"/>
      <c r="E337" s="116"/>
      <c r="F337" s="163" t="str">
        <f t="shared" si="102"/>
        <v/>
      </c>
      <c r="G337" s="117"/>
      <c r="H337" s="117"/>
      <c r="I337" s="117"/>
      <c r="J337" s="117"/>
      <c r="K337" s="118" t="str">
        <f t="shared" si="103"/>
        <v/>
      </c>
      <c r="L337" s="119" t="str">
        <f>IF(K337="", "", K337/Veriler!$T$1)</f>
        <v/>
      </c>
      <c r="M337" s="119" t="str">
        <f>IF(E337&lt;&gt;"", "İthal Girdi", IF(Veriler!P337="", "", IF(Veriler!O337="H", "%0,5 üzerindedir", IF(Veriler!P337&gt;0.1, "%10 sınırı aşılmıştır.", "Uygun"))))</f>
        <v>%0,5 üzerindedir</v>
      </c>
      <c r="N337" s="119" t="str">
        <f t="shared" si="104"/>
        <v xml:space="preserve"> </v>
      </c>
      <c r="O337" s="120"/>
      <c r="P337" s="121"/>
      <c r="Q337" s="122" t="str">
        <f t="shared" si="105"/>
        <v/>
      </c>
      <c r="R337" s="118">
        <f>IFERROR(IF(L337&lt;=0.005,IF(E337="",K337,0),IF(E337&lt;&gt;"",0,IF(O337="",0,IF(O337="H",0,IF(P337&lt;Veriler!$F$2,K337*Veriler!$F$2,K337*P337)))))," ")</f>
        <v>0</v>
      </c>
      <c r="S337" s="118">
        <f>IF(Veriler!P337&lt;=0.1, R337, IF(AND(Veriler!P337&gt;0.1, E337="", O337="E"), IF(P337&gt;Veriler!$F$2, P337*R337, IF(P337&lt;Veriler!$F$2, Veriler!$F$2*R337, P337*R337)), 0))</f>
        <v>0</v>
      </c>
      <c r="T337" s="118" t="str">
        <f t="shared" si="106"/>
        <v xml:space="preserve"> </v>
      </c>
      <c r="U337" s="123" t="str">
        <f>IFERROR(IF(N337="%10 sınırı aşılmıştır.",K337-S337,IFERROR(IF(E337="",IF(R337=1,0,IF(K337-R337=0,"",K337-R337)),IF(Veriler!I337="",K337,IF(K337*Veriler!I337=0,"",K337*Veriler!I337))),K337)),0)</f>
        <v/>
      </c>
    </row>
    <row r="338" spans="1:21" s="134" customFormat="1" ht="24" customHeight="1" x14ac:dyDescent="0.25">
      <c r="A338" s="147"/>
      <c r="B338" s="148"/>
      <c r="C338" s="148"/>
      <c r="D338" s="148"/>
      <c r="E338" s="149"/>
      <c r="F338" s="149"/>
      <c r="G338" s="147"/>
      <c r="H338" s="147"/>
      <c r="I338" s="147"/>
      <c r="J338" s="147"/>
      <c r="K338" s="133">
        <f>SUM(K309:K322,K324:K337)</f>
        <v>0</v>
      </c>
      <c r="L338" s="150"/>
      <c r="M338" s="150"/>
      <c r="N338" s="150"/>
      <c r="O338" s="151"/>
      <c r="P338" s="152"/>
      <c r="Q338" s="152"/>
      <c r="R338" s="147"/>
      <c r="S338" s="147"/>
      <c r="T338" s="147"/>
      <c r="U338" s="147"/>
    </row>
    <row r="339" spans="1:21" s="134" customFormat="1" ht="24" customHeight="1" x14ac:dyDescent="0.25">
      <c r="A339" s="147"/>
      <c r="B339" s="148"/>
      <c r="C339" s="148"/>
      <c r="D339" s="148"/>
      <c r="E339" s="149"/>
      <c r="F339" s="149"/>
      <c r="G339" s="147"/>
      <c r="H339" s="147"/>
      <c r="I339" s="147"/>
      <c r="J339" s="147"/>
      <c r="K339" s="153"/>
      <c r="L339" s="150"/>
      <c r="M339" s="150"/>
      <c r="N339" s="150"/>
      <c r="O339" s="151"/>
      <c r="P339" s="152"/>
      <c r="Q339" s="152"/>
      <c r="R339" s="154" t="s">
        <v>14</v>
      </c>
      <c r="S339" s="154" t="s">
        <v>14</v>
      </c>
      <c r="T339" s="154" t="s">
        <v>14</v>
      </c>
      <c r="U339" s="155" t="s">
        <v>15</v>
      </c>
    </row>
    <row r="340" spans="1:21" s="134" customFormat="1" ht="27" customHeight="1" x14ac:dyDescent="0.25">
      <c r="A340" s="230" t="s">
        <v>140</v>
      </c>
      <c r="B340" s="230"/>
      <c r="C340" s="230"/>
      <c r="D340" s="230"/>
      <c r="E340" s="230"/>
      <c r="F340" s="230"/>
      <c r="G340" s="230"/>
      <c r="H340" s="230"/>
      <c r="I340" s="230"/>
      <c r="J340" s="230"/>
      <c r="K340" s="230"/>
      <c r="L340" s="230"/>
      <c r="M340" s="230"/>
      <c r="N340" s="230"/>
      <c r="O340" s="230"/>
      <c r="P340" s="230"/>
      <c r="Q340" s="230"/>
      <c r="R340" s="156" t="str">
        <f>IF(SUM(R302,R309:R322,R324:R337)=0,"",SUM(R302,R309:R322,R324:R337))</f>
        <v/>
      </c>
      <c r="S340" s="156" t="str">
        <f>IF(SUM(S309:S322,S324:S337)=0," ",SUM(S309:S322,S324:S337))</f>
        <v xml:space="preserve"> </v>
      </c>
      <c r="T340" s="124" t="str">
        <f>IF(SUM(T309:T322,T324:T337)=0," ",SUM(T309:T322,T324:T337))</f>
        <v xml:space="preserve"> </v>
      </c>
      <c r="U340" s="124" t="str">
        <f>IF(SUM(U309:U322,U324:U337)=0," ",SUM(U309:U322,U324:U337))</f>
        <v xml:space="preserve"> </v>
      </c>
    </row>
    <row r="342" spans="1:21" x14ac:dyDescent="0.3">
      <c r="A342" s="225" t="str">
        <f>A380</f>
        <v>R02</v>
      </c>
      <c r="B342" s="225"/>
      <c r="C342" s="225"/>
      <c r="D342" s="225"/>
      <c r="E342" s="225"/>
      <c r="F342" s="225"/>
      <c r="G342" s="225"/>
      <c r="H342" s="225"/>
      <c r="I342" s="225"/>
      <c r="J342" s="225"/>
      <c r="K342" s="225"/>
      <c r="L342" s="226"/>
      <c r="M342" s="226"/>
      <c r="N342" s="226"/>
      <c r="O342" s="227"/>
      <c r="P342" s="227"/>
      <c r="Q342" s="227"/>
      <c r="R342" s="225"/>
      <c r="S342" s="225"/>
      <c r="T342" s="225"/>
      <c r="U342" s="225"/>
    </row>
    <row r="343" spans="1:21" s="134" customFormat="1" ht="31.5" customHeight="1" x14ac:dyDescent="0.25">
      <c r="A343" s="233" t="s">
        <v>0</v>
      </c>
      <c r="B343" s="233"/>
      <c r="C343" s="233"/>
      <c r="D343" s="233"/>
      <c r="E343" s="233"/>
      <c r="F343" s="233"/>
      <c r="G343" s="233"/>
      <c r="H343" s="233"/>
      <c r="I343" s="233"/>
      <c r="J343" s="233"/>
      <c r="K343" s="233"/>
      <c r="L343" s="233"/>
      <c r="M343" s="233"/>
      <c r="N343" s="233"/>
      <c r="O343" s="233" t="b">
        <v>0</v>
      </c>
      <c r="P343" s="233"/>
      <c r="Q343" s="233"/>
      <c r="R343" s="233"/>
      <c r="S343" s="233"/>
      <c r="T343" s="233"/>
      <c r="U343" s="233"/>
    </row>
    <row r="344" spans="1:21" s="139" customFormat="1" ht="28.5" customHeight="1" x14ac:dyDescent="0.25">
      <c r="A344" s="234" t="s">
        <v>115</v>
      </c>
      <c r="B344" s="235"/>
      <c r="C344" s="235"/>
      <c r="D344" s="235"/>
      <c r="E344" s="235"/>
      <c r="F344" s="235"/>
      <c r="G344" s="235"/>
      <c r="H344" s="235"/>
      <c r="I344" s="235"/>
      <c r="J344" s="235"/>
      <c r="K344" s="235"/>
      <c r="L344" s="235"/>
      <c r="M344" s="235"/>
      <c r="N344" s="235"/>
      <c r="O344" s="235"/>
      <c r="P344" s="235"/>
      <c r="Q344" s="236"/>
      <c r="R344" s="135"/>
      <c r="S344" s="136"/>
      <c r="T344" s="137" t="s">
        <v>116</v>
      </c>
      <c r="U344" s="138">
        <f>U306+1</f>
        <v>10</v>
      </c>
    </row>
    <row r="345" spans="1:21" s="134" customFormat="1" ht="87" customHeight="1" x14ac:dyDescent="0.25">
      <c r="A345" s="164" t="s">
        <v>1</v>
      </c>
      <c r="B345" s="237" t="s">
        <v>2</v>
      </c>
      <c r="C345" s="238"/>
      <c r="D345" s="165" t="s">
        <v>3</v>
      </c>
      <c r="E345" s="165" t="s">
        <v>136</v>
      </c>
      <c r="F345" s="166" t="s">
        <v>143</v>
      </c>
      <c r="G345" s="164" t="s">
        <v>4</v>
      </c>
      <c r="H345" s="164" t="s">
        <v>5</v>
      </c>
      <c r="I345" s="164" t="s">
        <v>6</v>
      </c>
      <c r="J345" s="164" t="s">
        <v>7</v>
      </c>
      <c r="K345" s="164" t="s">
        <v>8</v>
      </c>
      <c r="L345" s="167" t="s">
        <v>9</v>
      </c>
      <c r="M345" s="168" t="s">
        <v>86</v>
      </c>
      <c r="N345" s="168" t="s">
        <v>86</v>
      </c>
      <c r="O345" s="166" t="s">
        <v>137</v>
      </c>
      <c r="P345" s="164" t="s">
        <v>10</v>
      </c>
      <c r="Q345" s="140" t="s">
        <v>142</v>
      </c>
      <c r="R345" s="125" t="s">
        <v>141</v>
      </c>
      <c r="S345" s="125" t="s">
        <v>138</v>
      </c>
      <c r="T345" s="164" t="s">
        <v>138</v>
      </c>
      <c r="U345" s="164" t="s">
        <v>139</v>
      </c>
    </row>
    <row r="346" spans="1:21" s="134" customFormat="1" ht="54" customHeight="1" x14ac:dyDescent="0.25">
      <c r="A346" s="141"/>
      <c r="B346" s="241" t="s">
        <v>146</v>
      </c>
      <c r="C346" s="231"/>
      <c r="D346" s="142"/>
      <c r="E346" s="142"/>
      <c r="F346" s="114"/>
      <c r="G346" s="142"/>
      <c r="H346" s="142"/>
      <c r="I346" s="142"/>
      <c r="J346" s="142"/>
      <c r="K346" s="114"/>
      <c r="L346" s="114"/>
      <c r="M346" s="142"/>
      <c r="N346" s="114"/>
      <c r="O346" s="142"/>
      <c r="P346" s="142"/>
      <c r="Q346" s="232"/>
      <c r="R346" s="232"/>
      <c r="S346" s="142"/>
      <c r="T346" s="114"/>
      <c r="U346" s="114"/>
    </row>
    <row r="347" spans="1:21" s="134" customFormat="1" ht="27.75" customHeight="1" x14ac:dyDescent="0.25">
      <c r="A347" s="186">
        <f>A337+1</f>
        <v>253</v>
      </c>
      <c r="B347" s="228"/>
      <c r="C347" s="229"/>
      <c r="D347" s="115"/>
      <c r="E347" s="116"/>
      <c r="F347" s="163" t="str">
        <f t="shared" ref="F347:F360" si="108">IF(AND(E347&lt;&gt;"",U347&lt;&gt;"",K347&lt;&gt;0),U347/K347,"")</f>
        <v/>
      </c>
      <c r="G347" s="117"/>
      <c r="H347" s="117"/>
      <c r="I347" s="117"/>
      <c r="J347" s="117"/>
      <c r="K347" s="118" t="str">
        <f t="shared" ref="K347:K360" si="109">IF(AND(G347&lt;&gt;0, I347&lt;&gt;0, J347&lt;&gt;0), G347*I347*J347, "")</f>
        <v/>
      </c>
      <c r="L347" s="119" t="str">
        <f>IF(K347="", "", K347/Veriler!$T$1)</f>
        <v/>
      </c>
      <c r="M347" s="119" t="str">
        <f>IF(E347&lt;&gt;"", "İthal Girdi", IF(Veriler!P347="", "", IF(Veriler!O347="H", "%0,5 üzerindedir", IF(Veriler!P347&gt;0.1, "%10 sınırı aşılmıştır.", "Uygun"))))</f>
        <v>%0,5 üzerindedir</v>
      </c>
      <c r="N347" s="119" t="str">
        <f t="shared" ref="N347:N360" si="110">IF(L347=""," ",M347)</f>
        <v xml:space="preserve"> </v>
      </c>
      <c r="O347" s="120"/>
      <c r="P347" s="121"/>
      <c r="Q347" s="122" t="str">
        <f t="shared" ref="Q347:Q360" si="111">IFERROR(IF(AND(S347&lt;&gt;"",K347&lt;&gt;"",K347&lt;&gt;0,S347&lt;&gt;0),S347/K347,"")," ")</f>
        <v/>
      </c>
      <c r="R347" s="118">
        <f>IFERROR(IF(L347&lt;=0.005,IF(E347="",K347,0),IF(E347&lt;&gt;"",0,IF(O347="",0,IF(O347="H",0,IF(P347&lt;Veriler!$F$2,K347*Veriler!$F$2,K347*P347)))))," ")</f>
        <v>0</v>
      </c>
      <c r="S347" s="118">
        <f>IF(Veriler!P347&lt;=0.1, R347, IF(AND(Veriler!P347&gt;0.1, E347="", O347="E"), IF(P347&gt;Veriler!$F$2, P347*R347, IF(P347&lt;Veriler!$F$2, Veriler!$F$2*R347, P347*R347)), 0))</f>
        <v>0</v>
      </c>
      <c r="T347" s="118" t="str">
        <f t="shared" ref="T347:T360" si="112">IF(S347=0," ",S347)</f>
        <v xml:space="preserve"> </v>
      </c>
      <c r="U347" s="123" t="str">
        <f>IFERROR(IF(N347="%10 sınırı aşılmıştır.",K347-S347,IFERROR(IF(E347="",IF(R347=1,0,IF(K347-R347=0,"",K347-R347)),IF(Veriler!I347="",K347,IF(K347*Veriler!I347=0,"",K347*Veriler!I347))),K347)),0)</f>
        <v/>
      </c>
    </row>
    <row r="348" spans="1:21" s="134" customFormat="1" ht="27.75" customHeight="1" x14ac:dyDescent="0.25">
      <c r="A348" s="186">
        <f>A347+1</f>
        <v>254</v>
      </c>
      <c r="B348" s="228"/>
      <c r="C348" s="229"/>
      <c r="D348" s="115"/>
      <c r="E348" s="116"/>
      <c r="F348" s="163" t="str">
        <f t="shared" si="108"/>
        <v/>
      </c>
      <c r="G348" s="117"/>
      <c r="H348" s="117"/>
      <c r="I348" s="117"/>
      <c r="J348" s="117"/>
      <c r="K348" s="118" t="str">
        <f t="shared" si="109"/>
        <v/>
      </c>
      <c r="L348" s="119" t="str">
        <f>IF(K348="", "", K348/Veriler!$T$1)</f>
        <v/>
      </c>
      <c r="M348" s="119" t="str">
        <f>IF(E348&lt;&gt;"", "İthal Girdi", IF(Veriler!P348="", "", IF(Veriler!O348="H", "%0,5 üzerindedir", IF(Veriler!P348&gt;0.1, "%10 sınırı aşılmıştır.", "Uygun"))))</f>
        <v>%0,5 üzerindedir</v>
      </c>
      <c r="N348" s="119" t="str">
        <f t="shared" si="110"/>
        <v xml:space="preserve"> </v>
      </c>
      <c r="O348" s="120"/>
      <c r="P348" s="121"/>
      <c r="Q348" s="122" t="str">
        <f t="shared" si="111"/>
        <v/>
      </c>
      <c r="R348" s="118">
        <f>IFERROR(IF(L348&lt;=0.005,IF(E348="",K348,0),IF(E348&lt;&gt;"",0,IF(O348="",0,IF(O348="H",0,IF(P348&lt;Veriler!$F$2,K348*Veriler!$F$2,K348*P348)))))," ")</f>
        <v>0</v>
      </c>
      <c r="S348" s="118">
        <f>IF(Veriler!P348&lt;=0.1, R348, IF(AND(Veriler!P348&gt;0.1, E348="", O348="E"), IF(P348&gt;Veriler!$F$2, P348*R348, IF(P348&lt;Veriler!$F$2, Veriler!$F$2*R348, P348*R348)), 0))</f>
        <v>0</v>
      </c>
      <c r="T348" s="118" t="str">
        <f t="shared" si="112"/>
        <v xml:space="preserve"> </v>
      </c>
      <c r="U348" s="123" t="str">
        <f>IFERROR(IF(N348="%10 sınırı aşılmıştır.",K348-S348,IFERROR(IF(E348="",IF(R348=1,0,IF(K348-R348=0,"",K348-R348)),IF(Veriler!I348="",K348,IF(K348*Veriler!I348=0,"",K348*Veriler!I348))),K348)),0)</f>
        <v/>
      </c>
    </row>
    <row r="349" spans="1:21" s="134" customFormat="1" ht="27.75" customHeight="1" x14ac:dyDescent="0.25">
      <c r="A349" s="186">
        <f t="shared" ref="A349:A360" si="113">A348+1</f>
        <v>255</v>
      </c>
      <c r="B349" s="228"/>
      <c r="C349" s="229"/>
      <c r="D349" s="115"/>
      <c r="E349" s="116"/>
      <c r="F349" s="163" t="str">
        <f t="shared" si="108"/>
        <v/>
      </c>
      <c r="G349" s="117"/>
      <c r="H349" s="117"/>
      <c r="I349" s="117"/>
      <c r="J349" s="117"/>
      <c r="K349" s="118" t="str">
        <f t="shared" si="109"/>
        <v/>
      </c>
      <c r="L349" s="119" t="str">
        <f>IF(K349="", "", K349/Veriler!$T$1)</f>
        <v/>
      </c>
      <c r="M349" s="119" t="str">
        <f>IF(E349&lt;&gt;"", "İthal Girdi", IF(Veriler!P349="", "", IF(Veriler!O349="H", "%0,5 üzerindedir", IF(Veriler!P349&gt;0.1, "%10 sınırı aşılmıştır.", "Uygun"))))</f>
        <v>%0,5 üzerindedir</v>
      </c>
      <c r="N349" s="119" t="str">
        <f t="shared" si="110"/>
        <v xml:space="preserve"> </v>
      </c>
      <c r="O349" s="120"/>
      <c r="P349" s="121"/>
      <c r="Q349" s="122" t="str">
        <f t="shared" si="111"/>
        <v/>
      </c>
      <c r="R349" s="118">
        <f>IFERROR(IF(L349&lt;=0.005,IF(E349="",K349,0),IF(E349&lt;&gt;"",0,IF(O349="",0,IF(O349="H",0,IF(P349&lt;Veriler!$F$2,K349*Veriler!$F$2,K349*P349)))))," ")</f>
        <v>0</v>
      </c>
      <c r="S349" s="118">
        <f>IF(Veriler!P349&lt;=0.1, R349, IF(AND(Veriler!P349&gt;0.1, E349="", O349="E"), IF(P349&gt;Veriler!$F$2, P349*R349, IF(P349&lt;Veriler!$F$2, Veriler!$F$2*R349, P349*R349)), 0))</f>
        <v>0</v>
      </c>
      <c r="T349" s="118" t="str">
        <f t="shared" si="112"/>
        <v xml:space="preserve"> </v>
      </c>
      <c r="U349" s="123" t="str">
        <f>IFERROR(IF(N349="%10 sınırı aşılmıştır.",K349-S349,IFERROR(IF(E349="",IF(R349=1,0,IF(K349-R349=0,"",K349-R349)),IF(Veriler!I349="",K349,IF(K349*Veriler!I349=0,"",K349*Veriler!I349))),K349)),0)</f>
        <v/>
      </c>
    </row>
    <row r="350" spans="1:21" s="134" customFormat="1" ht="27.75" customHeight="1" x14ac:dyDescent="0.25">
      <c r="A350" s="186">
        <f t="shared" si="113"/>
        <v>256</v>
      </c>
      <c r="B350" s="228"/>
      <c r="C350" s="229"/>
      <c r="D350" s="115"/>
      <c r="E350" s="116"/>
      <c r="F350" s="163" t="str">
        <f t="shared" si="108"/>
        <v/>
      </c>
      <c r="G350" s="117"/>
      <c r="H350" s="117"/>
      <c r="I350" s="117"/>
      <c r="J350" s="117"/>
      <c r="K350" s="118" t="str">
        <f t="shared" si="109"/>
        <v/>
      </c>
      <c r="L350" s="119" t="str">
        <f>IF(K350="", "", K350/Veriler!$T$1)</f>
        <v/>
      </c>
      <c r="M350" s="119" t="str">
        <f>IF(E350&lt;&gt;"", "İthal Girdi", IF(Veriler!P350="", "", IF(Veriler!O350="H", "%0,5 üzerindedir", IF(Veriler!P350&gt;0.1, "%10 sınırı aşılmıştır.", "Uygun"))))</f>
        <v>%0,5 üzerindedir</v>
      </c>
      <c r="N350" s="119" t="str">
        <f t="shared" si="110"/>
        <v xml:space="preserve"> </v>
      </c>
      <c r="O350" s="120"/>
      <c r="P350" s="121"/>
      <c r="Q350" s="122" t="str">
        <f t="shared" si="111"/>
        <v/>
      </c>
      <c r="R350" s="118">
        <f>IFERROR(IF(L350&lt;=0.005,IF(E350="",K350,0),IF(E350&lt;&gt;"",0,IF(O350="",0,IF(O350="H",0,IF(P350&lt;Veriler!$F$2,K350*Veriler!$F$2,K350*P350)))))," ")</f>
        <v>0</v>
      </c>
      <c r="S350" s="118">
        <f>IF(Veriler!P350&lt;=0.1, R350, IF(AND(Veriler!P350&gt;0.1, E350="", O350="E"), IF(P350&gt;Veriler!$F$2, P350*R350, IF(P350&lt;Veriler!$F$2, Veriler!$F$2*R350, P350*R350)), 0))</f>
        <v>0</v>
      </c>
      <c r="T350" s="118" t="str">
        <f t="shared" si="112"/>
        <v xml:space="preserve"> </v>
      </c>
      <c r="U350" s="123" t="str">
        <f>IFERROR(IF(N350="%10 sınırı aşılmıştır.",K350-S350,IFERROR(IF(E350="",IF(R350=1,0,IF(K350-R350=0,"",K350-R350)),IF(Veriler!I350="",K350,IF(K350*Veriler!I350=0,"",K350*Veriler!I350))),K350)),0)</f>
        <v/>
      </c>
    </row>
    <row r="351" spans="1:21" s="134" customFormat="1" ht="27.75" customHeight="1" x14ac:dyDescent="0.25">
      <c r="A351" s="186">
        <f t="shared" si="113"/>
        <v>257</v>
      </c>
      <c r="B351" s="228"/>
      <c r="C351" s="229"/>
      <c r="D351" s="115"/>
      <c r="E351" s="116"/>
      <c r="F351" s="163" t="str">
        <f t="shared" si="108"/>
        <v/>
      </c>
      <c r="G351" s="117"/>
      <c r="H351" s="117"/>
      <c r="I351" s="117"/>
      <c r="J351" s="117"/>
      <c r="K351" s="118" t="str">
        <f t="shared" si="109"/>
        <v/>
      </c>
      <c r="L351" s="119" t="str">
        <f>IF(K351="", "", K351/Veriler!$T$1)</f>
        <v/>
      </c>
      <c r="M351" s="119" t="str">
        <f>IF(E351&lt;&gt;"", "İthal Girdi", IF(Veriler!P351="", "", IF(Veriler!O351="H", "%0,5 üzerindedir", IF(Veriler!P351&gt;0.1, "%10 sınırı aşılmıştır.", "Uygun"))))</f>
        <v>%0,5 üzerindedir</v>
      </c>
      <c r="N351" s="119" t="str">
        <f t="shared" si="110"/>
        <v xml:space="preserve"> </v>
      </c>
      <c r="O351" s="120"/>
      <c r="P351" s="121"/>
      <c r="Q351" s="122" t="str">
        <f t="shared" si="111"/>
        <v/>
      </c>
      <c r="R351" s="118">
        <f>IFERROR(IF(L351&lt;=0.005,IF(E351="",K351,0),IF(E351&lt;&gt;"",0,IF(O351="",0,IF(O351="H",0,IF(P351&lt;Veriler!$F$2,K351*Veriler!$F$2,K351*P351)))))," ")</f>
        <v>0</v>
      </c>
      <c r="S351" s="118">
        <f>IF(Veriler!P351&lt;=0.1, R351, IF(AND(Veriler!P351&gt;0.1, E351="", O351="E"), IF(P351&gt;Veriler!$F$2, P351*R351, IF(P351&lt;Veriler!$F$2, Veriler!$F$2*R351, P351*R351)), 0))</f>
        <v>0</v>
      </c>
      <c r="T351" s="118" t="str">
        <f t="shared" si="112"/>
        <v xml:space="preserve"> </v>
      </c>
      <c r="U351" s="123" t="str">
        <f>IFERROR(IF(N351="%10 sınırı aşılmıştır.",K351-S351,IFERROR(IF(E351="",IF(R351=1,0,IF(K351-R351=0,"",K351-R351)),IF(Veriler!I351="",K351,IF(K351*Veriler!I351=0,"",K351*Veriler!I351))),K351)),0)</f>
        <v/>
      </c>
    </row>
    <row r="352" spans="1:21" s="134" customFormat="1" ht="27.75" customHeight="1" x14ac:dyDescent="0.25">
      <c r="A352" s="186">
        <f t="shared" si="113"/>
        <v>258</v>
      </c>
      <c r="B352" s="228"/>
      <c r="C352" s="229"/>
      <c r="D352" s="115"/>
      <c r="E352" s="116"/>
      <c r="F352" s="163" t="str">
        <f t="shared" si="108"/>
        <v/>
      </c>
      <c r="G352" s="117"/>
      <c r="H352" s="117"/>
      <c r="I352" s="117"/>
      <c r="J352" s="117"/>
      <c r="K352" s="118" t="str">
        <f t="shared" si="109"/>
        <v/>
      </c>
      <c r="L352" s="119" t="str">
        <f>IF(K352="", "", K352/Veriler!$T$1)</f>
        <v/>
      </c>
      <c r="M352" s="119" t="str">
        <f>IF(E352&lt;&gt;"", "İthal Girdi", IF(Veriler!P352="", "", IF(Veriler!O352="H", "%0,5 üzerindedir", IF(Veriler!P352&gt;0.1, "%10 sınırı aşılmıştır.", "Uygun"))))</f>
        <v>%0,5 üzerindedir</v>
      </c>
      <c r="N352" s="119" t="str">
        <f t="shared" si="110"/>
        <v xml:space="preserve"> </v>
      </c>
      <c r="O352" s="120"/>
      <c r="P352" s="121"/>
      <c r="Q352" s="122" t="str">
        <f t="shared" si="111"/>
        <v/>
      </c>
      <c r="R352" s="118">
        <f>IFERROR(IF(L352&lt;=0.005,IF(E352="",K352,0),IF(E352&lt;&gt;"",0,IF(O352="",0,IF(O352="H",0,IF(P352&lt;Veriler!$F$2,K352*Veriler!$F$2,K352*P352)))))," ")</f>
        <v>0</v>
      </c>
      <c r="S352" s="118">
        <f>IF(Veriler!P352&lt;=0.1, R352, IF(AND(Veriler!P352&gt;0.1, E352="", O352="E"), IF(P352&gt;Veriler!$F$2, P352*R352, IF(P352&lt;Veriler!$F$2, Veriler!$F$2*R352, P352*R352)), 0))</f>
        <v>0</v>
      </c>
      <c r="T352" s="118" t="str">
        <f t="shared" si="112"/>
        <v xml:space="preserve"> </v>
      </c>
      <c r="U352" s="123" t="str">
        <f>IFERROR(IF(N352="%10 sınırı aşılmıştır.",K352-S352,IFERROR(IF(E352="",IF(R352=1,0,IF(K352-R352=0,"",K352-R352)),IF(Veriler!I352="",K352,IF(K352*Veriler!I352=0,"",K352*Veriler!I352))),K352)),0)</f>
        <v/>
      </c>
    </row>
    <row r="353" spans="1:21" s="134" customFormat="1" ht="27.75" customHeight="1" x14ac:dyDescent="0.25">
      <c r="A353" s="186">
        <f t="shared" si="113"/>
        <v>259</v>
      </c>
      <c r="B353" s="228"/>
      <c r="C353" s="229"/>
      <c r="D353" s="115"/>
      <c r="E353" s="116"/>
      <c r="F353" s="163" t="str">
        <f t="shared" si="108"/>
        <v/>
      </c>
      <c r="G353" s="117"/>
      <c r="H353" s="117"/>
      <c r="I353" s="117"/>
      <c r="J353" s="117"/>
      <c r="K353" s="118" t="str">
        <f t="shared" si="109"/>
        <v/>
      </c>
      <c r="L353" s="119" t="str">
        <f>IF(K353="", "", K353/Veriler!$T$1)</f>
        <v/>
      </c>
      <c r="M353" s="119" t="str">
        <f>IF(E353&lt;&gt;"", "İthal Girdi", IF(Veriler!P353="", "", IF(Veriler!O353="H", "%0,5 üzerindedir", IF(Veriler!P353&gt;0.1, "%10 sınırı aşılmıştır.", "Uygun"))))</f>
        <v>%0,5 üzerindedir</v>
      </c>
      <c r="N353" s="119" t="str">
        <f t="shared" si="110"/>
        <v xml:space="preserve"> </v>
      </c>
      <c r="O353" s="120"/>
      <c r="P353" s="121"/>
      <c r="Q353" s="122" t="str">
        <f t="shared" si="111"/>
        <v/>
      </c>
      <c r="R353" s="118">
        <f>IFERROR(IF(L353&lt;=0.005,IF(E353="",K353,0),IF(E353&lt;&gt;"",0,IF(O353="",0,IF(O353="H",0,IF(P353&lt;Veriler!$F$2,K353*Veriler!$F$2,K353*P353)))))," ")</f>
        <v>0</v>
      </c>
      <c r="S353" s="118">
        <f>IF(Veriler!P353&lt;=0.1, R353, IF(AND(Veriler!P353&gt;0.1, E353="", O353="E"), IF(P353&gt;Veriler!$F$2, P353*R353, IF(P353&lt;Veriler!$F$2, Veriler!$F$2*R353, P353*R353)), 0))</f>
        <v>0</v>
      </c>
      <c r="T353" s="118" t="str">
        <f t="shared" si="112"/>
        <v xml:space="preserve"> </v>
      </c>
      <c r="U353" s="123" t="str">
        <f>IFERROR(IF(N353="%10 sınırı aşılmıştır.",K353-S353,IFERROR(IF(E353="",IF(R353=1,0,IF(K353-R353=0,"",K353-R353)),IF(Veriler!I353="",K353,IF(K353*Veriler!I353=0,"",K353*Veriler!I353))),K353)),0)</f>
        <v/>
      </c>
    </row>
    <row r="354" spans="1:21" s="134" customFormat="1" ht="27.75" customHeight="1" x14ac:dyDescent="0.25">
      <c r="A354" s="186">
        <f t="shared" si="113"/>
        <v>260</v>
      </c>
      <c r="B354" s="228"/>
      <c r="C354" s="229"/>
      <c r="D354" s="115"/>
      <c r="E354" s="116"/>
      <c r="F354" s="163" t="str">
        <f t="shared" si="108"/>
        <v/>
      </c>
      <c r="G354" s="117"/>
      <c r="H354" s="117"/>
      <c r="I354" s="117"/>
      <c r="J354" s="117"/>
      <c r="K354" s="118" t="str">
        <f t="shared" si="109"/>
        <v/>
      </c>
      <c r="L354" s="119" t="str">
        <f>IF(K354="", "", K354/Veriler!$T$1)</f>
        <v/>
      </c>
      <c r="M354" s="119" t="str">
        <f>IF(E354&lt;&gt;"", "İthal Girdi", IF(Veriler!P354="", "", IF(Veriler!O354="H", "%0,5 üzerindedir", IF(Veriler!P354&gt;0.1, "%10 sınırı aşılmıştır.", "Uygun"))))</f>
        <v>%0,5 üzerindedir</v>
      </c>
      <c r="N354" s="119" t="str">
        <f t="shared" si="110"/>
        <v xml:space="preserve"> </v>
      </c>
      <c r="O354" s="120"/>
      <c r="P354" s="121"/>
      <c r="Q354" s="122" t="str">
        <f t="shared" si="111"/>
        <v/>
      </c>
      <c r="R354" s="118">
        <f>IFERROR(IF(L354&lt;=0.005,IF(E354="",K354,0),IF(E354&lt;&gt;"",0,IF(O354="",0,IF(O354="H",0,IF(P354&lt;Veriler!$F$2,K354*Veriler!$F$2,K354*P354)))))," ")</f>
        <v>0</v>
      </c>
      <c r="S354" s="118">
        <f>IF(Veriler!P354&lt;=0.1, R354, IF(AND(Veriler!P354&gt;0.1, E354="", O354="E"), IF(P354&gt;Veriler!$F$2, P354*R354, IF(P354&lt;Veriler!$F$2, Veriler!$F$2*R354, P354*R354)), 0))</f>
        <v>0</v>
      </c>
      <c r="T354" s="118" t="str">
        <f t="shared" si="112"/>
        <v xml:space="preserve"> </v>
      </c>
      <c r="U354" s="123" t="str">
        <f>IFERROR(IF(N354="%10 sınırı aşılmıştır.",K354-S354,IFERROR(IF(E354="",IF(R354=1,0,IF(K354-R354=0,"",K354-R354)),IF(Veriler!I354="",K354,IF(K354*Veriler!I354=0,"",K354*Veriler!I354))),K354)),0)</f>
        <v/>
      </c>
    </row>
    <row r="355" spans="1:21" s="134" customFormat="1" ht="27.75" customHeight="1" x14ac:dyDescent="0.25">
      <c r="A355" s="186">
        <f t="shared" si="113"/>
        <v>261</v>
      </c>
      <c r="B355" s="228"/>
      <c r="C355" s="229"/>
      <c r="D355" s="115"/>
      <c r="E355" s="116"/>
      <c r="F355" s="163" t="str">
        <f t="shared" si="108"/>
        <v/>
      </c>
      <c r="G355" s="117"/>
      <c r="H355" s="117"/>
      <c r="I355" s="117"/>
      <c r="J355" s="117"/>
      <c r="K355" s="118" t="str">
        <f t="shared" si="109"/>
        <v/>
      </c>
      <c r="L355" s="119" t="str">
        <f>IF(K355="", "", K355/Veriler!$T$1)</f>
        <v/>
      </c>
      <c r="M355" s="119" t="str">
        <f>IF(E355&lt;&gt;"", "İthal Girdi", IF(Veriler!P355="", "", IF(Veriler!O355="H", "%0,5 üzerindedir", IF(Veriler!P355&gt;0.1, "%10 sınırı aşılmıştır.", "Uygun"))))</f>
        <v>%0,5 üzerindedir</v>
      </c>
      <c r="N355" s="119" t="str">
        <f t="shared" si="110"/>
        <v xml:space="preserve"> </v>
      </c>
      <c r="O355" s="120"/>
      <c r="P355" s="121"/>
      <c r="Q355" s="122" t="str">
        <f t="shared" si="111"/>
        <v/>
      </c>
      <c r="R355" s="118">
        <f>IFERROR(IF(L355&lt;=0.005,IF(E355="",K355,0),IF(E355&lt;&gt;"",0,IF(O355="",0,IF(O355="H",0,IF(P355&lt;Veriler!$F$2,K355*Veriler!$F$2,K355*P355)))))," ")</f>
        <v>0</v>
      </c>
      <c r="S355" s="118">
        <f>IF(Veriler!P355&lt;=0.1, R355, IF(AND(Veriler!P355&gt;0.1, E355="", O355="E"), IF(P355&gt;Veriler!$F$2, P355*R355, IF(P355&lt;Veriler!$F$2, Veriler!$F$2*R355, P355*R355)), 0))</f>
        <v>0</v>
      </c>
      <c r="T355" s="118" t="str">
        <f t="shared" si="112"/>
        <v xml:space="preserve"> </v>
      </c>
      <c r="U355" s="123" t="str">
        <f>IFERROR(IF(N355="%10 sınırı aşılmıştır.",K355-S355,IFERROR(IF(E355="",IF(R355=1,0,IF(K355-R355=0,"",K355-R355)),IF(Veriler!I355="",K355,IF(K355*Veriler!I355=0,"",K355*Veriler!I355))),K355)),0)</f>
        <v/>
      </c>
    </row>
    <row r="356" spans="1:21" s="134" customFormat="1" ht="27.75" customHeight="1" x14ac:dyDescent="0.25">
      <c r="A356" s="186">
        <f t="shared" si="113"/>
        <v>262</v>
      </c>
      <c r="B356" s="228"/>
      <c r="C356" s="229"/>
      <c r="D356" s="115"/>
      <c r="E356" s="116"/>
      <c r="F356" s="163" t="str">
        <f t="shared" si="108"/>
        <v/>
      </c>
      <c r="G356" s="117"/>
      <c r="H356" s="117"/>
      <c r="I356" s="117"/>
      <c r="J356" s="117"/>
      <c r="K356" s="118" t="str">
        <f t="shared" si="109"/>
        <v/>
      </c>
      <c r="L356" s="119" t="str">
        <f>IF(K356="", "", K356/Veriler!$T$1)</f>
        <v/>
      </c>
      <c r="M356" s="119" t="str">
        <f>IF(E356&lt;&gt;"", "İthal Girdi", IF(Veriler!P356="", "", IF(Veriler!O356="H", "%0,5 üzerindedir", IF(Veriler!P356&gt;0.1, "%10 sınırı aşılmıştır.", "Uygun"))))</f>
        <v>%0,5 üzerindedir</v>
      </c>
      <c r="N356" s="119" t="str">
        <f t="shared" si="110"/>
        <v xml:space="preserve"> </v>
      </c>
      <c r="O356" s="120"/>
      <c r="P356" s="121"/>
      <c r="Q356" s="122" t="str">
        <f t="shared" si="111"/>
        <v/>
      </c>
      <c r="R356" s="118">
        <f>IFERROR(IF(L356&lt;=0.005,IF(E356="",K356,0),IF(E356&lt;&gt;"",0,IF(O356="",0,IF(O356="H",0,IF(P356&lt;Veriler!$F$2,K356*Veriler!$F$2,K356*P356)))))," ")</f>
        <v>0</v>
      </c>
      <c r="S356" s="118">
        <f>IF(Veriler!P356&lt;=0.1, R356, IF(AND(Veriler!P356&gt;0.1, E356="", O356="E"), IF(P356&gt;Veriler!$F$2, P356*R356, IF(P356&lt;Veriler!$F$2, Veriler!$F$2*R356, P356*R356)), 0))</f>
        <v>0</v>
      </c>
      <c r="T356" s="118" t="str">
        <f t="shared" si="112"/>
        <v xml:space="preserve"> </v>
      </c>
      <c r="U356" s="123" t="str">
        <f>IFERROR(IF(N356="%10 sınırı aşılmıştır.",K356-S356,IFERROR(IF(E356="",IF(R356=1,0,IF(K356-R356=0,"",K356-R356)),IF(Veriler!I356="",K356,IF(K356*Veriler!I356=0,"",K356*Veriler!I356))),K356)),0)</f>
        <v/>
      </c>
    </row>
    <row r="357" spans="1:21" s="134" customFormat="1" ht="27.75" customHeight="1" x14ac:dyDescent="0.25">
      <c r="A357" s="186">
        <f t="shared" si="113"/>
        <v>263</v>
      </c>
      <c r="B357" s="228"/>
      <c r="C357" s="229"/>
      <c r="D357" s="115"/>
      <c r="E357" s="116"/>
      <c r="F357" s="163" t="str">
        <f t="shared" si="108"/>
        <v/>
      </c>
      <c r="G357" s="117"/>
      <c r="H357" s="117"/>
      <c r="I357" s="117"/>
      <c r="J357" s="117"/>
      <c r="K357" s="118" t="str">
        <f t="shared" si="109"/>
        <v/>
      </c>
      <c r="L357" s="119" t="str">
        <f>IF(K357="", "", K357/Veriler!$T$1)</f>
        <v/>
      </c>
      <c r="M357" s="119" t="str">
        <f>IF(E357&lt;&gt;"", "İthal Girdi", IF(Veriler!P357="", "", IF(Veriler!O357="H", "%0,5 üzerindedir", IF(Veriler!P357&gt;0.1, "%10 sınırı aşılmıştır.", "Uygun"))))</f>
        <v>%0,5 üzerindedir</v>
      </c>
      <c r="N357" s="119" t="str">
        <f t="shared" si="110"/>
        <v xml:space="preserve"> </v>
      </c>
      <c r="O357" s="120"/>
      <c r="P357" s="121"/>
      <c r="Q357" s="122" t="str">
        <f t="shared" si="111"/>
        <v/>
      </c>
      <c r="R357" s="118">
        <f>IFERROR(IF(L357&lt;=0.005,IF(E357="",K357,0),IF(E357&lt;&gt;"",0,IF(O357="",0,IF(O357="H",0,IF(P357&lt;Veriler!$F$2,K357*Veriler!$F$2,K357*P357)))))," ")</f>
        <v>0</v>
      </c>
      <c r="S357" s="118">
        <f>IF(Veriler!P357&lt;=0.1, R357, IF(AND(Veriler!P357&gt;0.1, E357="", O357="E"), IF(P357&gt;Veriler!$F$2, P357*R357, IF(P357&lt;Veriler!$F$2, Veriler!$F$2*R357, P357*R357)), 0))</f>
        <v>0</v>
      </c>
      <c r="T357" s="118" t="str">
        <f t="shared" si="112"/>
        <v xml:space="preserve"> </v>
      </c>
      <c r="U357" s="123" t="str">
        <f>IFERROR(IF(N357="%10 sınırı aşılmıştır.",K357-S357,IFERROR(IF(E357="",IF(R357=1,0,IF(K357-R357=0,"",K357-R357)),IF(Veriler!I357="",K357,IF(K357*Veriler!I357=0,"",K357*Veriler!I357))),K357)),0)</f>
        <v/>
      </c>
    </row>
    <row r="358" spans="1:21" s="134" customFormat="1" ht="27.75" customHeight="1" x14ac:dyDescent="0.25">
      <c r="A358" s="186">
        <f t="shared" si="113"/>
        <v>264</v>
      </c>
      <c r="B358" s="228"/>
      <c r="C358" s="229"/>
      <c r="D358" s="115"/>
      <c r="E358" s="116"/>
      <c r="F358" s="163" t="str">
        <f t="shared" si="108"/>
        <v/>
      </c>
      <c r="G358" s="117"/>
      <c r="H358" s="117"/>
      <c r="I358" s="117"/>
      <c r="J358" s="117"/>
      <c r="K358" s="118" t="str">
        <f t="shared" si="109"/>
        <v/>
      </c>
      <c r="L358" s="119" t="str">
        <f>IF(K358="", "", K358/Veriler!$T$1)</f>
        <v/>
      </c>
      <c r="M358" s="119" t="str">
        <f>IF(E358&lt;&gt;"", "İthal Girdi", IF(Veriler!P358="", "", IF(Veriler!O358="H", "%0,5 üzerindedir", IF(Veriler!P358&gt;0.1, "%10 sınırı aşılmıştır.", "Uygun"))))</f>
        <v>%0,5 üzerindedir</v>
      </c>
      <c r="N358" s="119" t="str">
        <f t="shared" si="110"/>
        <v xml:space="preserve"> </v>
      </c>
      <c r="O358" s="120"/>
      <c r="P358" s="121"/>
      <c r="Q358" s="122" t="str">
        <f t="shared" si="111"/>
        <v/>
      </c>
      <c r="R358" s="118">
        <f>IFERROR(IF(L358&lt;=0.005,IF(E358="",K358,0),IF(E358&lt;&gt;"",0,IF(O358="",0,IF(O358="H",0,IF(P358&lt;Veriler!$F$2,K358*Veriler!$F$2,K358*P358)))))," ")</f>
        <v>0</v>
      </c>
      <c r="S358" s="118">
        <f>IF(Veriler!P358&lt;=0.1, R358, IF(AND(Veriler!P358&gt;0.1, E358="", O358="E"), IF(P358&gt;Veriler!$F$2, P358*R358, IF(P358&lt;Veriler!$F$2, Veriler!$F$2*R358, P358*R358)), 0))</f>
        <v>0</v>
      </c>
      <c r="T358" s="118" t="str">
        <f t="shared" si="112"/>
        <v xml:space="preserve"> </v>
      </c>
      <c r="U358" s="123" t="str">
        <f>IFERROR(IF(N358="%10 sınırı aşılmıştır.",K358-S358,IFERROR(IF(E358="",IF(R358=1,0,IF(K358-R358=0,"",K358-R358)),IF(Veriler!I358="",K358,IF(K358*Veriler!I358=0,"",K358*Veriler!I358))),K358)),0)</f>
        <v/>
      </c>
    </row>
    <row r="359" spans="1:21" s="134" customFormat="1" ht="27.75" customHeight="1" x14ac:dyDescent="0.25">
      <c r="A359" s="186">
        <f t="shared" si="113"/>
        <v>265</v>
      </c>
      <c r="B359" s="228"/>
      <c r="C359" s="229"/>
      <c r="D359" s="115"/>
      <c r="E359" s="116"/>
      <c r="F359" s="163" t="str">
        <f t="shared" si="108"/>
        <v/>
      </c>
      <c r="G359" s="117"/>
      <c r="H359" s="117"/>
      <c r="I359" s="117"/>
      <c r="J359" s="117"/>
      <c r="K359" s="118" t="str">
        <f t="shared" si="109"/>
        <v/>
      </c>
      <c r="L359" s="119" t="str">
        <f>IF(K359="", "", K359/Veriler!$T$1)</f>
        <v/>
      </c>
      <c r="M359" s="119" t="str">
        <f>IF(E359&lt;&gt;"", "İthal Girdi", IF(Veriler!P359="", "", IF(Veriler!O359="H", "%0,5 üzerindedir", IF(Veriler!P359&gt;0.1, "%10 sınırı aşılmıştır.", "Uygun"))))</f>
        <v>%0,5 üzerindedir</v>
      </c>
      <c r="N359" s="119" t="str">
        <f t="shared" si="110"/>
        <v xml:space="preserve"> </v>
      </c>
      <c r="O359" s="120"/>
      <c r="P359" s="121"/>
      <c r="Q359" s="122" t="str">
        <f t="shared" si="111"/>
        <v/>
      </c>
      <c r="R359" s="118">
        <f>IFERROR(IF(L359&lt;=0.005,IF(E359="",K359,0),IF(E359&lt;&gt;"",0,IF(O359="",0,IF(O359="H",0,IF(P359&lt;Veriler!$F$2,K359*Veriler!$F$2,K359*P359)))))," ")</f>
        <v>0</v>
      </c>
      <c r="S359" s="118">
        <f>IF(Veriler!P359&lt;=0.1, R359, IF(AND(Veriler!P359&gt;0.1, E359="", O359="E"), IF(P359&gt;Veriler!$F$2, P359*R359, IF(P359&lt;Veriler!$F$2, Veriler!$F$2*R359, P359*R359)), 0))</f>
        <v>0</v>
      </c>
      <c r="T359" s="118" t="str">
        <f t="shared" si="112"/>
        <v xml:space="preserve"> </v>
      </c>
      <c r="U359" s="123" t="str">
        <f>IFERROR(IF(N359="%10 sınırı aşılmıştır.",K359-S359,IFERROR(IF(E359="",IF(R359=1,0,IF(K359-R359=0,"",K359-R359)),IF(Veriler!I359="",K359,IF(K359*Veriler!I359=0,"",K359*Veriler!I359))),K359)),0)</f>
        <v/>
      </c>
    </row>
    <row r="360" spans="1:21" s="134" customFormat="1" ht="27.75" customHeight="1" x14ac:dyDescent="0.25">
      <c r="A360" s="186">
        <f t="shared" si="113"/>
        <v>266</v>
      </c>
      <c r="B360" s="228"/>
      <c r="C360" s="229"/>
      <c r="D360" s="115"/>
      <c r="E360" s="116"/>
      <c r="F360" s="163" t="str">
        <f t="shared" si="108"/>
        <v/>
      </c>
      <c r="G360" s="117"/>
      <c r="H360" s="117"/>
      <c r="I360" s="117"/>
      <c r="J360" s="117"/>
      <c r="K360" s="118" t="str">
        <f t="shared" si="109"/>
        <v/>
      </c>
      <c r="L360" s="119" t="str">
        <f>IF(K360="", "", K360/Veriler!$T$1)</f>
        <v/>
      </c>
      <c r="M360" s="119" t="str">
        <f>IF(E360&lt;&gt;"", "İthal Girdi", IF(Veriler!P360="", "", IF(Veriler!O360="H", "%0,5 üzerindedir", IF(Veriler!P360&gt;0.1, "%10 sınırı aşılmıştır.", "Uygun"))))</f>
        <v>%0,5 üzerindedir</v>
      </c>
      <c r="N360" s="119" t="str">
        <f t="shared" si="110"/>
        <v xml:space="preserve"> </v>
      </c>
      <c r="O360" s="120"/>
      <c r="P360" s="121"/>
      <c r="Q360" s="122" t="str">
        <f t="shared" si="111"/>
        <v/>
      </c>
      <c r="R360" s="118">
        <f>IFERROR(IF(L360&lt;=0.005,IF(E360="",K360,0),IF(E360&lt;&gt;"",0,IF(O360="",0,IF(O360="H",0,IF(P360&lt;Veriler!$F$2,K360*Veriler!$F$2,K360*P360)))))," ")</f>
        <v>0</v>
      </c>
      <c r="S360" s="118">
        <f>IF(Veriler!P360&lt;=0.1, R360, IF(AND(Veriler!P360&gt;0.1, E360="", O360="E"), IF(P360&gt;Veriler!$F$2, P360*R360, IF(P360&lt;Veriler!$F$2, Veriler!$F$2*R360, P360*R360)), 0))</f>
        <v>0</v>
      </c>
      <c r="T360" s="118" t="str">
        <f t="shared" si="112"/>
        <v xml:space="preserve"> </v>
      </c>
      <c r="U360" s="123" t="str">
        <f>IFERROR(IF(N360="%10 sınırı aşılmıştır.",K360-S360,IFERROR(IF(E360="",IF(R360=1,0,IF(K360-R360=0,"",K360-R360)),IF(Veriler!I360="",K360,IF(K360*Veriler!I360=0,"",K360*Veriler!I360))),K360)),0)</f>
        <v/>
      </c>
    </row>
    <row r="361" spans="1:21" s="134" customFormat="1" ht="27" hidden="1" customHeight="1" x14ac:dyDescent="0.25">
      <c r="A361" s="187"/>
      <c r="B361" s="231" t="s">
        <v>13</v>
      </c>
      <c r="C361" s="231"/>
      <c r="D361" s="142"/>
      <c r="E361" s="142"/>
      <c r="F361" s="114"/>
      <c r="G361" s="142"/>
      <c r="H361" s="142"/>
      <c r="I361" s="142"/>
      <c r="J361" s="142"/>
      <c r="K361" s="114"/>
      <c r="L361" s="114"/>
      <c r="M361" s="114"/>
      <c r="N361" s="114"/>
      <c r="O361" s="142"/>
      <c r="P361" s="142"/>
      <c r="Q361" s="232"/>
      <c r="R361" s="232"/>
      <c r="S361" s="114"/>
      <c r="T361" s="114"/>
      <c r="U361" s="114"/>
    </row>
    <row r="362" spans="1:21" s="134" customFormat="1" ht="27.75" customHeight="1" x14ac:dyDescent="0.25">
      <c r="A362" s="186">
        <f>A360+1</f>
        <v>267</v>
      </c>
      <c r="B362" s="228"/>
      <c r="C362" s="229"/>
      <c r="D362" s="115"/>
      <c r="E362" s="116"/>
      <c r="F362" s="163" t="str">
        <f t="shared" ref="F362:F375" si="114">IF(AND(E362&lt;&gt;"",U362&lt;&gt;"",K362&lt;&gt;0),U362/K362,"")</f>
        <v/>
      </c>
      <c r="G362" s="117"/>
      <c r="H362" s="117"/>
      <c r="I362" s="117"/>
      <c r="J362" s="117"/>
      <c r="K362" s="118" t="str">
        <f t="shared" ref="K362:K375" si="115">IF(AND(G362&lt;&gt;0, I362&lt;&gt;0, J362&lt;&gt;0), G362*I362*J362, "")</f>
        <v/>
      </c>
      <c r="L362" s="119" t="str">
        <f>IF(K362="", "", K362/Veriler!$T$1)</f>
        <v/>
      </c>
      <c r="M362" s="119" t="str">
        <f>IF(E362&lt;&gt;"", "İthal Girdi", IF(Veriler!P362="", "", IF(Veriler!O362="H", "%0,5 üzerindedir", IF(Veriler!P362&gt;0.1, "%10 sınırı aşılmıştır.", "Uygun"))))</f>
        <v>%0,5 üzerindedir</v>
      </c>
      <c r="N362" s="119" t="str">
        <f t="shared" ref="N362:N375" si="116">IF(L362=""," ",M362)</f>
        <v xml:space="preserve"> </v>
      </c>
      <c r="O362" s="120"/>
      <c r="P362" s="121"/>
      <c r="Q362" s="122" t="str">
        <f t="shared" ref="Q362:Q375" si="117">IFERROR(IF(AND(S362&lt;&gt;"",K362&lt;&gt;"",K362&lt;&gt;0,S362&lt;&gt;0),S362/K362,"")," ")</f>
        <v/>
      </c>
      <c r="R362" s="118">
        <f>IFERROR(IF(L362&lt;=0.005,IF(E362="",K362,0),IF(E362&lt;&gt;"",0,IF(O362="",0,IF(O362="H",0,IF(P362&lt;Veriler!$F$2,K362*Veriler!$F$2,K362*P362)))))," ")</f>
        <v>0</v>
      </c>
      <c r="S362" s="118">
        <f>IF(Veriler!P362&lt;=0.1, R362, IF(AND(Veriler!P362&gt;0.1, E362="", O362="E"), IF(P362&gt;Veriler!$F$2, P362*R362, IF(P362&lt;Veriler!$F$2, Veriler!$F$2*R362, P362*R362)), 0))</f>
        <v>0</v>
      </c>
      <c r="T362" s="118" t="str">
        <f t="shared" ref="T362:T375" si="118">IF(S362=0," ",S362)</f>
        <v xml:space="preserve"> </v>
      </c>
      <c r="U362" s="123" t="str">
        <f>IFERROR(IF(N362="%10 sınırı aşılmıştır.",K362-S362,IFERROR(IF(E362="",IF(R362=1,0,IF(K362-R362=0,"",K362-R362)),IF(Veriler!I362="",K362,IF(K362*Veriler!I362=0,"",K362*Veriler!I362))),K362)),0)</f>
        <v/>
      </c>
    </row>
    <row r="363" spans="1:21" s="134" customFormat="1" ht="27.75" customHeight="1" x14ac:dyDescent="0.25">
      <c r="A363" s="186">
        <f>A362+1</f>
        <v>268</v>
      </c>
      <c r="B363" s="228"/>
      <c r="C363" s="229"/>
      <c r="D363" s="115"/>
      <c r="E363" s="116"/>
      <c r="F363" s="163" t="str">
        <f t="shared" si="114"/>
        <v/>
      </c>
      <c r="G363" s="117"/>
      <c r="H363" s="117"/>
      <c r="I363" s="117"/>
      <c r="J363" s="117"/>
      <c r="K363" s="118" t="str">
        <f t="shared" si="115"/>
        <v/>
      </c>
      <c r="L363" s="119" t="str">
        <f>IF(K363="", "", K363/Veriler!$T$1)</f>
        <v/>
      </c>
      <c r="M363" s="119" t="str">
        <f>IF(E363&lt;&gt;"", "İthal Girdi", IF(Veriler!P363="", "", IF(Veriler!O363="H", "%0,5 üzerindedir", IF(Veriler!P363&gt;0.1, "%10 sınırı aşılmıştır.", "Uygun"))))</f>
        <v>%0,5 üzerindedir</v>
      </c>
      <c r="N363" s="119" t="str">
        <f t="shared" si="116"/>
        <v xml:space="preserve"> </v>
      </c>
      <c r="O363" s="120"/>
      <c r="P363" s="121"/>
      <c r="Q363" s="122" t="str">
        <f t="shared" si="117"/>
        <v/>
      </c>
      <c r="R363" s="118">
        <f>IFERROR(IF(L363&lt;=0.005,IF(E363="",K363,0),IF(E363&lt;&gt;"",0,IF(O363="",0,IF(O363="H",0,IF(P363&lt;Veriler!$F$2,K363*Veriler!$F$2,K363*P363)))))," ")</f>
        <v>0</v>
      </c>
      <c r="S363" s="118">
        <f>IF(Veriler!P363&lt;=0.1, R363, IF(AND(Veriler!P363&gt;0.1, E363="", O363="E"), IF(P363&gt;Veriler!$F$2, P363*R363, IF(P363&lt;Veriler!$F$2, Veriler!$F$2*R363, P363*R363)), 0))</f>
        <v>0</v>
      </c>
      <c r="T363" s="118" t="str">
        <f t="shared" si="118"/>
        <v xml:space="preserve"> </v>
      </c>
      <c r="U363" s="123" t="str">
        <f>IFERROR(IF(N363="%10 sınırı aşılmıştır.",K363-S363,IFERROR(IF(E363="",IF(R363=1,0,IF(K363-R363=0,"",K363-R363)),IF(Veriler!I363="",K363,IF(K363*Veriler!I363=0,"",K363*Veriler!I363))),K363)),0)</f>
        <v/>
      </c>
    </row>
    <row r="364" spans="1:21" s="134" customFormat="1" ht="27.75" customHeight="1" x14ac:dyDescent="0.25">
      <c r="A364" s="186">
        <f t="shared" ref="A364:A375" si="119">A363+1</f>
        <v>269</v>
      </c>
      <c r="B364" s="228"/>
      <c r="C364" s="229"/>
      <c r="D364" s="115"/>
      <c r="E364" s="116"/>
      <c r="F364" s="163" t="str">
        <f t="shared" si="114"/>
        <v/>
      </c>
      <c r="G364" s="117"/>
      <c r="H364" s="117"/>
      <c r="I364" s="117"/>
      <c r="J364" s="117"/>
      <c r="K364" s="118" t="str">
        <f t="shared" si="115"/>
        <v/>
      </c>
      <c r="L364" s="119" t="str">
        <f>IF(K364="", "", K364/Veriler!$T$1)</f>
        <v/>
      </c>
      <c r="M364" s="119" t="str">
        <f>IF(E364&lt;&gt;"", "İthal Girdi", IF(Veriler!P364="", "", IF(Veriler!O364="H", "%0,5 üzerindedir", IF(Veriler!P364&gt;0.1, "%10 sınırı aşılmıştır.", "Uygun"))))</f>
        <v>%0,5 üzerindedir</v>
      </c>
      <c r="N364" s="119" t="str">
        <f t="shared" si="116"/>
        <v xml:space="preserve"> </v>
      </c>
      <c r="O364" s="120"/>
      <c r="P364" s="121"/>
      <c r="Q364" s="122" t="str">
        <f t="shared" si="117"/>
        <v/>
      </c>
      <c r="R364" s="118">
        <f>IFERROR(IF(L364&lt;=0.005,IF(E364="",K364,0),IF(E364&lt;&gt;"",0,IF(O364="",0,IF(O364="H",0,IF(P364&lt;Veriler!$F$2,K364*Veriler!$F$2,K364*P364)))))," ")</f>
        <v>0</v>
      </c>
      <c r="S364" s="118">
        <f>IF(Veriler!P364&lt;=0.1, R364, IF(AND(Veriler!P364&gt;0.1, E364="", O364="E"), IF(P364&gt;Veriler!$F$2, P364*R364, IF(P364&lt;Veriler!$F$2, Veriler!$F$2*R364, P364*R364)), 0))</f>
        <v>0</v>
      </c>
      <c r="T364" s="118" t="str">
        <f t="shared" si="118"/>
        <v xml:space="preserve"> </v>
      </c>
      <c r="U364" s="123" t="str">
        <f>IFERROR(IF(N364="%10 sınırı aşılmıştır.",K364-S364,IFERROR(IF(E364="",IF(R364=1,0,IF(K364-R364=0,"",K364-R364)),IF(Veriler!I364="",K364,IF(K364*Veriler!I364=0,"",K364*Veriler!I364))),K364)),0)</f>
        <v/>
      </c>
    </row>
    <row r="365" spans="1:21" s="134" customFormat="1" ht="27.75" customHeight="1" x14ac:dyDescent="0.25">
      <c r="A365" s="186">
        <f t="shared" si="119"/>
        <v>270</v>
      </c>
      <c r="B365" s="228"/>
      <c r="C365" s="229"/>
      <c r="D365" s="115"/>
      <c r="E365" s="116"/>
      <c r="F365" s="163" t="str">
        <f t="shared" si="114"/>
        <v/>
      </c>
      <c r="G365" s="117"/>
      <c r="H365" s="117"/>
      <c r="I365" s="117"/>
      <c r="J365" s="117"/>
      <c r="K365" s="118" t="str">
        <f t="shared" si="115"/>
        <v/>
      </c>
      <c r="L365" s="119" t="str">
        <f>IF(K365="", "", K365/Veriler!$T$1)</f>
        <v/>
      </c>
      <c r="M365" s="119" t="str">
        <f>IF(E365&lt;&gt;"", "İthal Girdi", IF(Veriler!P365="", "", IF(Veriler!O365="H", "%0,5 üzerindedir", IF(Veriler!P365&gt;0.1, "%10 sınırı aşılmıştır.", "Uygun"))))</f>
        <v>%0,5 üzerindedir</v>
      </c>
      <c r="N365" s="119" t="str">
        <f t="shared" si="116"/>
        <v xml:space="preserve"> </v>
      </c>
      <c r="O365" s="120"/>
      <c r="P365" s="121"/>
      <c r="Q365" s="122" t="str">
        <f t="shared" si="117"/>
        <v/>
      </c>
      <c r="R365" s="118">
        <f>IFERROR(IF(L365&lt;=0.005,IF(E365="",K365,0),IF(E365&lt;&gt;"",0,IF(O365="",0,IF(O365="H",0,IF(P365&lt;Veriler!$F$2,K365*Veriler!$F$2,K365*P365)))))," ")</f>
        <v>0</v>
      </c>
      <c r="S365" s="118">
        <f>IF(Veriler!P365&lt;=0.1, R365, IF(AND(Veriler!P365&gt;0.1, E365="", O365="E"), IF(P365&gt;Veriler!$F$2, P365*R365, IF(P365&lt;Veriler!$F$2, Veriler!$F$2*R365, P365*R365)), 0))</f>
        <v>0</v>
      </c>
      <c r="T365" s="118" t="str">
        <f t="shared" si="118"/>
        <v xml:space="preserve"> </v>
      </c>
      <c r="U365" s="123" t="str">
        <f>IFERROR(IF(N365="%10 sınırı aşılmıştır.",K365-S365,IFERROR(IF(E365="",IF(R365=1,0,IF(K365-R365=0,"",K365-R365)),IF(Veriler!I365="",K365,IF(K365*Veriler!I365=0,"",K365*Veriler!I365))),K365)),0)</f>
        <v/>
      </c>
    </row>
    <row r="366" spans="1:21" s="134" customFormat="1" ht="27.75" customHeight="1" x14ac:dyDescent="0.25">
      <c r="A366" s="186">
        <f t="shared" si="119"/>
        <v>271</v>
      </c>
      <c r="B366" s="228"/>
      <c r="C366" s="229"/>
      <c r="D366" s="115"/>
      <c r="E366" s="116"/>
      <c r="F366" s="163" t="str">
        <f t="shared" si="114"/>
        <v/>
      </c>
      <c r="G366" s="117"/>
      <c r="H366" s="117"/>
      <c r="I366" s="117"/>
      <c r="J366" s="117"/>
      <c r="K366" s="118" t="str">
        <f t="shared" si="115"/>
        <v/>
      </c>
      <c r="L366" s="119" t="str">
        <f>IF(K366="", "", K366/Veriler!$T$1)</f>
        <v/>
      </c>
      <c r="M366" s="119" t="str">
        <f>IF(E366&lt;&gt;"", "İthal Girdi", IF(Veriler!P366="", "", IF(Veriler!O366="H", "%0,5 üzerindedir", IF(Veriler!P366&gt;0.1, "%10 sınırı aşılmıştır.", "Uygun"))))</f>
        <v>%0,5 üzerindedir</v>
      </c>
      <c r="N366" s="119" t="str">
        <f t="shared" si="116"/>
        <v xml:space="preserve"> </v>
      </c>
      <c r="O366" s="120"/>
      <c r="P366" s="121"/>
      <c r="Q366" s="122" t="str">
        <f t="shared" si="117"/>
        <v/>
      </c>
      <c r="R366" s="118">
        <f>IFERROR(IF(L366&lt;=0.005,IF(E366="",K366,0),IF(E366&lt;&gt;"",0,IF(O366="",0,IF(O366="H",0,IF(P366&lt;Veriler!$F$2,K366*Veriler!$F$2,K366*P366)))))," ")</f>
        <v>0</v>
      </c>
      <c r="S366" s="118">
        <f>IF(Veriler!P366&lt;=0.1, R366, IF(AND(Veriler!P366&gt;0.1, E366="", O366="E"), IF(P366&gt;Veriler!$F$2, P366*R366, IF(P366&lt;Veriler!$F$2, Veriler!$F$2*R366, P366*R366)), 0))</f>
        <v>0</v>
      </c>
      <c r="T366" s="118" t="str">
        <f t="shared" si="118"/>
        <v xml:space="preserve"> </v>
      </c>
      <c r="U366" s="123" t="str">
        <f>IFERROR(IF(N366="%10 sınırı aşılmıştır.",K366-S366,IFERROR(IF(E366="",IF(R366=1,0,IF(K366-R366=0,"",K366-R366)),IF(Veriler!I366="",K366,IF(K366*Veriler!I366=0,"",K366*Veriler!I366))),K366)),0)</f>
        <v/>
      </c>
    </row>
    <row r="367" spans="1:21" s="134" customFormat="1" ht="27.75" customHeight="1" x14ac:dyDescent="0.25">
      <c r="A367" s="186">
        <f t="shared" si="119"/>
        <v>272</v>
      </c>
      <c r="B367" s="228"/>
      <c r="C367" s="229"/>
      <c r="D367" s="115"/>
      <c r="E367" s="116"/>
      <c r="F367" s="163" t="str">
        <f t="shared" si="114"/>
        <v/>
      </c>
      <c r="G367" s="117"/>
      <c r="H367" s="117"/>
      <c r="I367" s="117"/>
      <c r="J367" s="117"/>
      <c r="K367" s="118" t="str">
        <f t="shared" si="115"/>
        <v/>
      </c>
      <c r="L367" s="119" t="str">
        <f>IF(K367="", "", K367/Veriler!$T$1)</f>
        <v/>
      </c>
      <c r="M367" s="119" t="str">
        <f>IF(E367&lt;&gt;"", "İthal Girdi", IF(Veriler!P367="", "", IF(Veriler!O367="H", "%0,5 üzerindedir", IF(Veriler!P367&gt;0.1, "%10 sınırı aşılmıştır.", "Uygun"))))</f>
        <v>%0,5 üzerindedir</v>
      </c>
      <c r="N367" s="119" t="str">
        <f t="shared" si="116"/>
        <v xml:space="preserve"> </v>
      </c>
      <c r="O367" s="120"/>
      <c r="P367" s="121"/>
      <c r="Q367" s="122" t="str">
        <f t="shared" si="117"/>
        <v/>
      </c>
      <c r="R367" s="118">
        <f>IFERROR(IF(L367&lt;=0.005,IF(E367="",K367,0),IF(E367&lt;&gt;"",0,IF(O367="",0,IF(O367="H",0,IF(P367&lt;Veriler!$F$2,K367*Veriler!$F$2,K367*P367)))))," ")</f>
        <v>0</v>
      </c>
      <c r="S367" s="118">
        <f>IF(Veriler!P367&lt;=0.1, R367, IF(AND(Veriler!P367&gt;0.1, E367="", O367="E"), IF(P367&gt;Veriler!$F$2, P367*R367, IF(P367&lt;Veriler!$F$2, Veriler!$F$2*R367, P367*R367)), 0))</f>
        <v>0</v>
      </c>
      <c r="T367" s="118" t="str">
        <f t="shared" si="118"/>
        <v xml:space="preserve"> </v>
      </c>
      <c r="U367" s="123" t="str">
        <f>IFERROR(IF(N367="%10 sınırı aşılmıştır.",K367-S367,IFERROR(IF(E367="",IF(R367=1,0,IF(K367-R367=0,"",K367-R367)),IF(Veriler!I367="",K367,IF(K367*Veriler!I367=0,"",K367*Veriler!I367))),K367)),0)</f>
        <v/>
      </c>
    </row>
    <row r="368" spans="1:21" s="134" customFormat="1" ht="27.75" customHeight="1" x14ac:dyDescent="0.25">
      <c r="A368" s="186">
        <f t="shared" si="119"/>
        <v>273</v>
      </c>
      <c r="B368" s="228"/>
      <c r="C368" s="229"/>
      <c r="D368" s="115"/>
      <c r="E368" s="116"/>
      <c r="F368" s="163" t="str">
        <f t="shared" si="114"/>
        <v/>
      </c>
      <c r="G368" s="117"/>
      <c r="H368" s="117"/>
      <c r="I368" s="117"/>
      <c r="J368" s="117"/>
      <c r="K368" s="118" t="str">
        <f t="shared" si="115"/>
        <v/>
      </c>
      <c r="L368" s="119" t="str">
        <f>IF(K368="", "", K368/Veriler!$T$1)</f>
        <v/>
      </c>
      <c r="M368" s="119" t="str">
        <f>IF(E368&lt;&gt;"", "İthal Girdi", IF(Veriler!P368="", "", IF(Veriler!O368="H", "%0,5 üzerindedir", IF(Veriler!P368&gt;0.1, "%10 sınırı aşılmıştır.", "Uygun"))))</f>
        <v>%0,5 üzerindedir</v>
      </c>
      <c r="N368" s="119" t="str">
        <f t="shared" si="116"/>
        <v xml:space="preserve"> </v>
      </c>
      <c r="O368" s="120"/>
      <c r="P368" s="121"/>
      <c r="Q368" s="122" t="str">
        <f t="shared" si="117"/>
        <v/>
      </c>
      <c r="R368" s="118">
        <f>IFERROR(IF(L368&lt;=0.005,IF(E368="",K368,0),IF(E368&lt;&gt;"",0,IF(O368="",0,IF(O368="H",0,IF(P368&lt;Veriler!$F$2,K368*Veriler!$F$2,K368*P368)))))," ")</f>
        <v>0</v>
      </c>
      <c r="S368" s="118">
        <f>IF(Veriler!P368&lt;=0.1, R368, IF(AND(Veriler!P368&gt;0.1, E368="", O368="E"), IF(P368&gt;Veriler!$F$2, P368*R368, IF(P368&lt;Veriler!$F$2, Veriler!$F$2*R368, P368*R368)), 0))</f>
        <v>0</v>
      </c>
      <c r="T368" s="118" t="str">
        <f t="shared" si="118"/>
        <v xml:space="preserve"> </v>
      </c>
      <c r="U368" s="123" t="str">
        <f>IFERROR(IF(N368="%10 sınırı aşılmıştır.",K368-S368,IFERROR(IF(E368="",IF(R368=1,0,IF(K368-R368=0,"",K368-R368)),IF(Veriler!I368="",K368,IF(K368*Veriler!I368=0,"",K368*Veriler!I368))),K368)),0)</f>
        <v/>
      </c>
    </row>
    <row r="369" spans="1:21" s="134" customFormat="1" ht="27.75" customHeight="1" x14ac:dyDescent="0.25">
      <c r="A369" s="186">
        <f t="shared" si="119"/>
        <v>274</v>
      </c>
      <c r="B369" s="228"/>
      <c r="C369" s="229"/>
      <c r="D369" s="115"/>
      <c r="E369" s="116"/>
      <c r="F369" s="163" t="str">
        <f t="shared" si="114"/>
        <v/>
      </c>
      <c r="G369" s="117"/>
      <c r="H369" s="117"/>
      <c r="I369" s="117"/>
      <c r="J369" s="117"/>
      <c r="K369" s="118" t="str">
        <f t="shared" si="115"/>
        <v/>
      </c>
      <c r="L369" s="119" t="str">
        <f>IF(K369="", "", K369/Veriler!$T$1)</f>
        <v/>
      </c>
      <c r="M369" s="119" t="str">
        <f>IF(E369&lt;&gt;"", "İthal Girdi", IF(Veriler!P369="", "", IF(Veriler!O369="H", "%0,5 üzerindedir", IF(Veriler!P369&gt;0.1, "%10 sınırı aşılmıştır.", "Uygun"))))</f>
        <v>%0,5 üzerindedir</v>
      </c>
      <c r="N369" s="119" t="str">
        <f t="shared" si="116"/>
        <v xml:space="preserve"> </v>
      </c>
      <c r="O369" s="120"/>
      <c r="P369" s="121"/>
      <c r="Q369" s="122" t="str">
        <f t="shared" si="117"/>
        <v/>
      </c>
      <c r="R369" s="118">
        <f>IFERROR(IF(L369&lt;=0.005,IF(E369="",K369,0),IF(E369&lt;&gt;"",0,IF(O369="",0,IF(O369="H",0,IF(P369&lt;Veriler!$F$2,K369*Veriler!$F$2,K369*P369)))))," ")</f>
        <v>0</v>
      </c>
      <c r="S369" s="118">
        <f>IF(Veriler!P369&lt;=0.1, R369, IF(AND(Veriler!P369&gt;0.1, E369="", O369="E"), IF(P369&gt;Veriler!$F$2, P369*R369, IF(P369&lt;Veriler!$F$2, Veriler!$F$2*R369, P369*R369)), 0))</f>
        <v>0</v>
      </c>
      <c r="T369" s="118" t="str">
        <f t="shared" si="118"/>
        <v xml:space="preserve"> </v>
      </c>
      <c r="U369" s="123" t="str">
        <f>IFERROR(IF(N369="%10 sınırı aşılmıştır.",K369-S369,IFERROR(IF(E369="",IF(R369=1,0,IF(K369-R369=0,"",K369-R369)),IF(Veriler!I369="",K369,IF(K369*Veriler!I369=0,"",K369*Veriler!I369))),K369)),0)</f>
        <v/>
      </c>
    </row>
    <row r="370" spans="1:21" s="134" customFormat="1" ht="27.75" customHeight="1" x14ac:dyDescent="0.25">
      <c r="A370" s="186">
        <f t="shared" si="119"/>
        <v>275</v>
      </c>
      <c r="B370" s="228"/>
      <c r="C370" s="229"/>
      <c r="D370" s="115"/>
      <c r="E370" s="116"/>
      <c r="F370" s="163" t="str">
        <f t="shared" si="114"/>
        <v/>
      </c>
      <c r="G370" s="117"/>
      <c r="H370" s="117"/>
      <c r="I370" s="117"/>
      <c r="J370" s="117"/>
      <c r="K370" s="118" t="str">
        <f t="shared" si="115"/>
        <v/>
      </c>
      <c r="L370" s="119" t="str">
        <f>IF(K370="", "", K370/Veriler!$T$1)</f>
        <v/>
      </c>
      <c r="M370" s="119" t="str">
        <f>IF(E370&lt;&gt;"", "İthal Girdi", IF(Veriler!P370="", "", IF(Veriler!O370="H", "%0,5 üzerindedir", IF(Veriler!P370&gt;0.1, "%10 sınırı aşılmıştır.", "Uygun"))))</f>
        <v>%0,5 üzerindedir</v>
      </c>
      <c r="N370" s="119" t="str">
        <f t="shared" si="116"/>
        <v xml:space="preserve"> </v>
      </c>
      <c r="O370" s="120"/>
      <c r="P370" s="121"/>
      <c r="Q370" s="122" t="str">
        <f t="shared" si="117"/>
        <v/>
      </c>
      <c r="R370" s="118">
        <f>IFERROR(IF(L370&lt;=0.005,IF(E370="",K370,0),IF(E370&lt;&gt;"",0,IF(O370="",0,IF(O370="H",0,IF(P370&lt;Veriler!$F$2,K370*Veriler!$F$2,K370*P370)))))," ")</f>
        <v>0</v>
      </c>
      <c r="S370" s="118">
        <f>IF(Veriler!P370&lt;=0.1, R370, IF(AND(Veriler!P370&gt;0.1, E370="", O370="E"), IF(P370&gt;Veriler!$F$2, P370*R370, IF(P370&lt;Veriler!$F$2, Veriler!$F$2*R370, P370*R370)), 0))</f>
        <v>0</v>
      </c>
      <c r="T370" s="118" t="str">
        <f t="shared" si="118"/>
        <v xml:space="preserve"> </v>
      </c>
      <c r="U370" s="123" t="str">
        <f>IFERROR(IF(N370="%10 sınırı aşılmıştır.",K370-S370,IFERROR(IF(E370="",IF(R370=1,0,IF(K370-R370=0,"",K370-R370)),IF(Veriler!I370="",K370,IF(K370*Veriler!I370=0,"",K370*Veriler!I370))),K370)),0)</f>
        <v/>
      </c>
    </row>
    <row r="371" spans="1:21" s="134" customFormat="1" ht="27.75" customHeight="1" x14ac:dyDescent="0.25">
      <c r="A371" s="186">
        <f t="shared" si="119"/>
        <v>276</v>
      </c>
      <c r="B371" s="228"/>
      <c r="C371" s="229"/>
      <c r="D371" s="115"/>
      <c r="E371" s="116"/>
      <c r="F371" s="163" t="str">
        <f t="shared" si="114"/>
        <v/>
      </c>
      <c r="G371" s="117"/>
      <c r="H371" s="117"/>
      <c r="I371" s="117"/>
      <c r="J371" s="117"/>
      <c r="K371" s="118" t="str">
        <f t="shared" si="115"/>
        <v/>
      </c>
      <c r="L371" s="119" t="str">
        <f>IF(K371="", "", K371/Veriler!$T$1)</f>
        <v/>
      </c>
      <c r="M371" s="119" t="str">
        <f>IF(E371&lt;&gt;"", "İthal Girdi", IF(Veriler!P371="", "", IF(Veriler!O371="H", "%0,5 üzerindedir", IF(Veriler!P371&gt;0.1, "%10 sınırı aşılmıştır.", "Uygun"))))</f>
        <v>%0,5 üzerindedir</v>
      </c>
      <c r="N371" s="119" t="str">
        <f t="shared" si="116"/>
        <v xml:space="preserve"> </v>
      </c>
      <c r="O371" s="120"/>
      <c r="P371" s="121"/>
      <c r="Q371" s="122" t="str">
        <f t="shared" si="117"/>
        <v/>
      </c>
      <c r="R371" s="118">
        <f>IFERROR(IF(L371&lt;=0.005,IF(E371="",K371,0),IF(E371&lt;&gt;"",0,IF(O371="",0,IF(O371="H",0,IF(P371&lt;Veriler!$F$2,K371*Veriler!$F$2,K371*P371)))))," ")</f>
        <v>0</v>
      </c>
      <c r="S371" s="118">
        <f>IF(Veriler!P371&lt;=0.1, R371, IF(AND(Veriler!P371&gt;0.1, E371="", O371="E"), IF(P371&gt;Veriler!$F$2, P371*R371, IF(P371&lt;Veriler!$F$2, Veriler!$F$2*R371, P371*R371)), 0))</f>
        <v>0</v>
      </c>
      <c r="T371" s="118" t="str">
        <f t="shared" si="118"/>
        <v xml:space="preserve"> </v>
      </c>
      <c r="U371" s="123" t="str">
        <f>IFERROR(IF(N371="%10 sınırı aşılmıştır.",K371-S371,IFERROR(IF(E371="",IF(R371=1,0,IF(K371-R371=0,"",K371-R371)),IF(Veriler!I371="",K371,IF(K371*Veriler!I371=0,"",K371*Veriler!I371))),K371)),0)</f>
        <v/>
      </c>
    </row>
    <row r="372" spans="1:21" s="134" customFormat="1" ht="27.75" customHeight="1" x14ac:dyDescent="0.25">
      <c r="A372" s="186">
        <f t="shared" si="119"/>
        <v>277</v>
      </c>
      <c r="B372" s="228"/>
      <c r="C372" s="229"/>
      <c r="D372" s="115"/>
      <c r="E372" s="116"/>
      <c r="F372" s="163" t="str">
        <f t="shared" si="114"/>
        <v/>
      </c>
      <c r="G372" s="117"/>
      <c r="H372" s="117"/>
      <c r="I372" s="117"/>
      <c r="J372" s="117"/>
      <c r="K372" s="118" t="str">
        <f t="shared" si="115"/>
        <v/>
      </c>
      <c r="L372" s="119" t="str">
        <f>IF(K372="", "", K372/Veriler!$T$1)</f>
        <v/>
      </c>
      <c r="M372" s="119" t="str">
        <f>IF(E372&lt;&gt;"", "İthal Girdi", IF(Veriler!P372="", "", IF(Veriler!O372="H", "%0,5 üzerindedir", IF(Veriler!P372&gt;0.1, "%10 sınırı aşılmıştır.", "Uygun"))))</f>
        <v>%0,5 üzerindedir</v>
      </c>
      <c r="N372" s="119" t="str">
        <f t="shared" si="116"/>
        <v xml:space="preserve"> </v>
      </c>
      <c r="O372" s="120"/>
      <c r="P372" s="121"/>
      <c r="Q372" s="122" t="str">
        <f t="shared" si="117"/>
        <v/>
      </c>
      <c r="R372" s="118">
        <f>IFERROR(IF(L372&lt;=0.005,IF(E372="",K372,0),IF(E372&lt;&gt;"",0,IF(O372="",0,IF(O372="H",0,IF(P372&lt;Veriler!$F$2,K372*Veriler!$F$2,K372*P372)))))," ")</f>
        <v>0</v>
      </c>
      <c r="S372" s="118">
        <f>IF(Veriler!P372&lt;=0.1, R372, IF(AND(Veriler!P372&gt;0.1, E372="", O372="E"), IF(P372&gt;Veriler!$F$2, P372*R372, IF(P372&lt;Veriler!$F$2, Veriler!$F$2*R372, P372*R372)), 0))</f>
        <v>0</v>
      </c>
      <c r="T372" s="118" t="str">
        <f t="shared" si="118"/>
        <v xml:space="preserve"> </v>
      </c>
      <c r="U372" s="123" t="str">
        <f>IFERROR(IF(N372="%10 sınırı aşılmıştır.",K372-S372,IFERROR(IF(E372="",IF(R372=1,0,IF(K372-R372=0,"",K372-R372)),IF(Veriler!I372="",K372,IF(K372*Veriler!I372=0,"",K372*Veriler!I372))),K372)),0)</f>
        <v/>
      </c>
    </row>
    <row r="373" spans="1:21" s="134" customFormat="1" ht="27.75" customHeight="1" x14ac:dyDescent="0.25">
      <c r="A373" s="186">
        <f t="shared" si="119"/>
        <v>278</v>
      </c>
      <c r="B373" s="228"/>
      <c r="C373" s="229"/>
      <c r="D373" s="115"/>
      <c r="E373" s="116"/>
      <c r="F373" s="163" t="str">
        <f t="shared" si="114"/>
        <v/>
      </c>
      <c r="G373" s="117"/>
      <c r="H373" s="117"/>
      <c r="I373" s="117"/>
      <c r="J373" s="117"/>
      <c r="K373" s="118" t="str">
        <f t="shared" si="115"/>
        <v/>
      </c>
      <c r="L373" s="119" t="str">
        <f>IF(K373="", "", K373/Veriler!$T$1)</f>
        <v/>
      </c>
      <c r="M373" s="119" t="str">
        <f>IF(E373&lt;&gt;"", "İthal Girdi", IF(Veriler!P373="", "", IF(Veriler!O373="H", "%0,5 üzerindedir", IF(Veriler!P373&gt;0.1, "%10 sınırı aşılmıştır.", "Uygun"))))</f>
        <v>%0,5 üzerindedir</v>
      </c>
      <c r="N373" s="119" t="str">
        <f t="shared" si="116"/>
        <v xml:space="preserve"> </v>
      </c>
      <c r="O373" s="120"/>
      <c r="P373" s="121"/>
      <c r="Q373" s="122" t="str">
        <f t="shared" si="117"/>
        <v/>
      </c>
      <c r="R373" s="118">
        <f>IFERROR(IF(L373&lt;=0.005,IF(E373="",K373,0),IF(E373&lt;&gt;"",0,IF(O373="",0,IF(O373="H",0,IF(P373&lt;Veriler!$F$2,K373*Veriler!$F$2,K373*P373)))))," ")</f>
        <v>0</v>
      </c>
      <c r="S373" s="118">
        <f>IF(Veriler!P373&lt;=0.1, R373, IF(AND(Veriler!P373&gt;0.1, E373="", O373="E"), IF(P373&gt;Veriler!$F$2, P373*R373, IF(P373&lt;Veriler!$F$2, Veriler!$F$2*R373, P373*R373)), 0))</f>
        <v>0</v>
      </c>
      <c r="T373" s="118" t="str">
        <f t="shared" si="118"/>
        <v xml:space="preserve"> </v>
      </c>
      <c r="U373" s="123" t="str">
        <f>IFERROR(IF(N373="%10 sınırı aşılmıştır.",K373-S373,IFERROR(IF(E373="",IF(R373=1,0,IF(K373-R373=0,"",K373-R373)),IF(Veriler!I373="",K373,IF(K373*Veriler!I373=0,"",K373*Veriler!I373))),K373)),0)</f>
        <v/>
      </c>
    </row>
    <row r="374" spans="1:21" s="134" customFormat="1" ht="27.75" customHeight="1" x14ac:dyDescent="0.25">
      <c r="A374" s="186">
        <f t="shared" si="119"/>
        <v>279</v>
      </c>
      <c r="B374" s="228"/>
      <c r="C374" s="229"/>
      <c r="D374" s="115"/>
      <c r="E374" s="116"/>
      <c r="F374" s="163" t="str">
        <f t="shared" si="114"/>
        <v/>
      </c>
      <c r="G374" s="117"/>
      <c r="H374" s="117"/>
      <c r="I374" s="117"/>
      <c r="J374" s="117"/>
      <c r="K374" s="118" t="str">
        <f t="shared" si="115"/>
        <v/>
      </c>
      <c r="L374" s="119" t="str">
        <f>IF(K374="", "", K374/Veriler!$T$1)</f>
        <v/>
      </c>
      <c r="M374" s="119" t="str">
        <f>IF(E374&lt;&gt;"", "İthal Girdi", IF(Veriler!P374="", "", IF(Veriler!O374="H", "%0,5 üzerindedir", IF(Veriler!P374&gt;0.1, "%10 sınırı aşılmıştır.", "Uygun"))))</f>
        <v>%0,5 üzerindedir</v>
      </c>
      <c r="N374" s="119" t="str">
        <f t="shared" si="116"/>
        <v xml:space="preserve"> </v>
      </c>
      <c r="O374" s="120"/>
      <c r="P374" s="121"/>
      <c r="Q374" s="122" t="str">
        <f t="shared" si="117"/>
        <v/>
      </c>
      <c r="R374" s="118">
        <f>IFERROR(IF(L374&lt;=0.005,IF(E374="",K374,0),IF(E374&lt;&gt;"",0,IF(O374="",0,IF(O374="H",0,IF(P374&lt;Veriler!$F$2,K374*Veriler!$F$2,K374*P374)))))," ")</f>
        <v>0</v>
      </c>
      <c r="S374" s="118">
        <f>IF(Veriler!P374&lt;=0.1, R374, IF(AND(Veriler!P374&gt;0.1, E374="", O374="E"), IF(P374&gt;Veriler!$F$2, P374*R374, IF(P374&lt;Veriler!$F$2, Veriler!$F$2*R374, P374*R374)), 0))</f>
        <v>0</v>
      </c>
      <c r="T374" s="118" t="str">
        <f t="shared" si="118"/>
        <v xml:space="preserve"> </v>
      </c>
      <c r="U374" s="123" t="str">
        <f>IFERROR(IF(N374="%10 sınırı aşılmıştır.",K374-S374,IFERROR(IF(E374="",IF(R374=1,0,IF(K374-R374=0,"",K374-R374)),IF(Veriler!I374="",K374,IF(K374*Veriler!I374=0,"",K374*Veriler!I374))),K374)),0)</f>
        <v/>
      </c>
    </row>
    <row r="375" spans="1:21" s="134" customFormat="1" ht="27.75" customHeight="1" x14ac:dyDescent="0.25">
      <c r="A375" s="186">
        <f t="shared" si="119"/>
        <v>280</v>
      </c>
      <c r="B375" s="228"/>
      <c r="C375" s="229"/>
      <c r="D375" s="115"/>
      <c r="E375" s="116"/>
      <c r="F375" s="163" t="str">
        <f t="shared" si="114"/>
        <v/>
      </c>
      <c r="G375" s="117"/>
      <c r="H375" s="117"/>
      <c r="I375" s="117"/>
      <c r="J375" s="117"/>
      <c r="K375" s="118" t="str">
        <f t="shared" si="115"/>
        <v/>
      </c>
      <c r="L375" s="119" t="str">
        <f>IF(K375="", "", K375/Veriler!$T$1)</f>
        <v/>
      </c>
      <c r="M375" s="119" t="str">
        <f>IF(E375&lt;&gt;"", "İthal Girdi", IF(Veriler!P375="", "", IF(Veriler!O375="H", "%0,5 üzerindedir", IF(Veriler!P375&gt;0.1, "%10 sınırı aşılmıştır.", "Uygun"))))</f>
        <v>%0,5 üzerindedir</v>
      </c>
      <c r="N375" s="119" t="str">
        <f t="shared" si="116"/>
        <v xml:space="preserve"> </v>
      </c>
      <c r="O375" s="120"/>
      <c r="P375" s="121"/>
      <c r="Q375" s="122" t="str">
        <f t="shared" si="117"/>
        <v/>
      </c>
      <c r="R375" s="118">
        <f>IFERROR(IF(L375&lt;=0.005,IF(E375="",K375,0),IF(E375&lt;&gt;"",0,IF(O375="",0,IF(O375="H",0,IF(P375&lt;Veriler!$F$2,K375*Veriler!$F$2,K375*P375)))))," ")</f>
        <v>0</v>
      </c>
      <c r="S375" s="118">
        <f>IF(Veriler!P375&lt;=0.1, R375, IF(AND(Veriler!P375&gt;0.1, E375="", O375="E"), IF(P375&gt;Veriler!$F$2, P375*R375, IF(P375&lt;Veriler!$F$2, Veriler!$F$2*R375, P375*R375)), 0))</f>
        <v>0</v>
      </c>
      <c r="T375" s="118" t="str">
        <f t="shared" si="118"/>
        <v xml:space="preserve"> </v>
      </c>
      <c r="U375" s="123" t="str">
        <f>IFERROR(IF(N375="%10 sınırı aşılmıştır.",K375-S375,IFERROR(IF(E375="",IF(R375=1,0,IF(K375-R375=0,"",K375-R375)),IF(Veriler!I375="",K375,IF(K375*Veriler!I375=0,"",K375*Veriler!I375))),K375)),0)</f>
        <v/>
      </c>
    </row>
    <row r="376" spans="1:21" s="134" customFormat="1" ht="24" customHeight="1" x14ac:dyDescent="0.25">
      <c r="A376" s="147"/>
      <c r="B376" s="148"/>
      <c r="C376" s="148"/>
      <c r="D376" s="148"/>
      <c r="E376" s="149"/>
      <c r="F376" s="149"/>
      <c r="G376" s="147"/>
      <c r="H376" s="147"/>
      <c r="I376" s="147"/>
      <c r="J376" s="147"/>
      <c r="K376" s="133">
        <f>SUM(K347:K360,K362:K375)</f>
        <v>0</v>
      </c>
      <c r="L376" s="150"/>
      <c r="M376" s="150"/>
      <c r="N376" s="150"/>
      <c r="O376" s="151"/>
      <c r="P376" s="152"/>
      <c r="Q376" s="152"/>
      <c r="R376" s="147"/>
      <c r="S376" s="147"/>
      <c r="T376" s="147"/>
      <c r="U376" s="147"/>
    </row>
    <row r="377" spans="1:21" s="134" customFormat="1" ht="24" customHeight="1" x14ac:dyDescent="0.25">
      <c r="A377" s="147"/>
      <c r="B377" s="148"/>
      <c r="C377" s="148"/>
      <c r="D377" s="148"/>
      <c r="E377" s="149"/>
      <c r="F377" s="149"/>
      <c r="G377" s="147"/>
      <c r="H377" s="147"/>
      <c r="I377" s="147"/>
      <c r="J377" s="147"/>
      <c r="K377" s="153"/>
      <c r="L377" s="150"/>
      <c r="M377" s="150"/>
      <c r="N377" s="150"/>
      <c r="O377" s="151"/>
      <c r="P377" s="152"/>
      <c r="Q377" s="152"/>
      <c r="R377" s="154" t="s">
        <v>14</v>
      </c>
      <c r="S377" s="154" t="s">
        <v>14</v>
      </c>
      <c r="T377" s="154" t="s">
        <v>14</v>
      </c>
      <c r="U377" s="155" t="s">
        <v>15</v>
      </c>
    </row>
    <row r="378" spans="1:21" s="134" customFormat="1" ht="27" customHeight="1" x14ac:dyDescent="0.25">
      <c r="A378" s="230" t="s">
        <v>140</v>
      </c>
      <c r="B378" s="230"/>
      <c r="C378" s="230"/>
      <c r="D378" s="230"/>
      <c r="E378" s="230"/>
      <c r="F378" s="230"/>
      <c r="G378" s="230"/>
      <c r="H378" s="230"/>
      <c r="I378" s="230"/>
      <c r="J378" s="230"/>
      <c r="K378" s="230"/>
      <c r="L378" s="230"/>
      <c r="M378" s="230"/>
      <c r="N378" s="230"/>
      <c r="O378" s="230"/>
      <c r="P378" s="230"/>
      <c r="Q378" s="230"/>
      <c r="R378" s="160" t="str">
        <f>IF(SUM(R340,R347:R360,R362:R375)=0,"",SUM(R340,R347:R360,R362:R375))</f>
        <v/>
      </c>
      <c r="S378" s="156" t="str">
        <f>IF(SUM(S347:S360,S362:S375)=0," ",SUM(S347:S360,S362:S375))</f>
        <v xml:space="preserve"> </v>
      </c>
      <c r="T378" s="124" t="str">
        <f>IF(SUM(T347:T360,T362:T375)=0," ",SUM(T347:T360,T362:T375))</f>
        <v xml:space="preserve"> </v>
      </c>
      <c r="U378" s="124" t="str">
        <f>IF(SUM(U347:U360,U362:U375)=0," ",SUM(U347:U360,U362:U375))</f>
        <v xml:space="preserve"> </v>
      </c>
    </row>
    <row r="380" spans="1:21" x14ac:dyDescent="0.3">
      <c r="A380" s="225" t="str">
        <f>A418</f>
        <v>R02</v>
      </c>
      <c r="B380" s="225"/>
      <c r="C380" s="225"/>
      <c r="D380" s="225"/>
      <c r="E380" s="225"/>
      <c r="F380" s="225"/>
      <c r="G380" s="225"/>
      <c r="H380" s="225"/>
      <c r="I380" s="225"/>
      <c r="J380" s="225"/>
      <c r="K380" s="225"/>
      <c r="L380" s="226"/>
      <c r="M380" s="226"/>
      <c r="N380" s="226"/>
      <c r="O380" s="227"/>
      <c r="P380" s="227"/>
      <c r="Q380" s="227"/>
      <c r="R380" s="225"/>
      <c r="S380" s="225"/>
      <c r="T380" s="225"/>
      <c r="U380" s="225"/>
    </row>
    <row r="381" spans="1:21" s="134" customFormat="1" ht="31.5" customHeight="1" x14ac:dyDescent="0.25">
      <c r="A381" s="242" t="s">
        <v>0</v>
      </c>
      <c r="B381" s="243"/>
      <c r="C381" s="243"/>
      <c r="D381" s="243"/>
      <c r="E381" s="243"/>
      <c r="F381" s="243"/>
      <c r="G381" s="243"/>
      <c r="H381" s="243"/>
      <c r="I381" s="243"/>
      <c r="J381" s="243"/>
      <c r="K381" s="243"/>
      <c r="L381" s="243"/>
      <c r="M381" s="243"/>
      <c r="N381" s="243"/>
      <c r="O381" s="243" t="b">
        <v>0</v>
      </c>
      <c r="P381" s="243"/>
      <c r="Q381" s="243"/>
      <c r="R381" s="243"/>
      <c r="S381" s="243"/>
      <c r="T381" s="243"/>
      <c r="U381" s="244"/>
    </row>
    <row r="382" spans="1:21" s="139" customFormat="1" ht="28.5" customHeight="1" x14ac:dyDescent="0.25">
      <c r="A382" s="234" t="s">
        <v>115</v>
      </c>
      <c r="B382" s="235"/>
      <c r="C382" s="235"/>
      <c r="D382" s="235"/>
      <c r="E382" s="235"/>
      <c r="F382" s="235"/>
      <c r="G382" s="235"/>
      <c r="H382" s="235"/>
      <c r="I382" s="235"/>
      <c r="J382" s="235"/>
      <c r="K382" s="235"/>
      <c r="L382" s="235"/>
      <c r="M382" s="235"/>
      <c r="N382" s="235"/>
      <c r="O382" s="235"/>
      <c r="P382" s="235"/>
      <c r="Q382" s="236"/>
      <c r="R382" s="135"/>
      <c r="S382" s="136"/>
      <c r="T382" s="137" t="s">
        <v>116</v>
      </c>
      <c r="U382" s="138">
        <f>U344+1</f>
        <v>11</v>
      </c>
    </row>
    <row r="383" spans="1:21" s="134" customFormat="1" ht="87" customHeight="1" x14ac:dyDescent="0.25">
      <c r="A383" s="164" t="s">
        <v>1</v>
      </c>
      <c r="B383" s="237" t="s">
        <v>2</v>
      </c>
      <c r="C383" s="238"/>
      <c r="D383" s="165" t="s">
        <v>3</v>
      </c>
      <c r="E383" s="165" t="s">
        <v>136</v>
      </c>
      <c r="F383" s="166" t="s">
        <v>143</v>
      </c>
      <c r="G383" s="164" t="s">
        <v>4</v>
      </c>
      <c r="H383" s="164" t="s">
        <v>5</v>
      </c>
      <c r="I383" s="164" t="s">
        <v>6</v>
      </c>
      <c r="J383" s="164" t="s">
        <v>7</v>
      </c>
      <c r="K383" s="164" t="s">
        <v>8</v>
      </c>
      <c r="L383" s="167" t="s">
        <v>9</v>
      </c>
      <c r="M383" s="168" t="s">
        <v>86</v>
      </c>
      <c r="N383" s="168" t="s">
        <v>86</v>
      </c>
      <c r="O383" s="166" t="s">
        <v>137</v>
      </c>
      <c r="P383" s="164" t="s">
        <v>10</v>
      </c>
      <c r="Q383" s="140" t="s">
        <v>142</v>
      </c>
      <c r="R383" s="125" t="s">
        <v>141</v>
      </c>
      <c r="S383" s="125" t="s">
        <v>138</v>
      </c>
      <c r="T383" s="164" t="s">
        <v>138</v>
      </c>
      <c r="U383" s="164" t="s">
        <v>139</v>
      </c>
    </row>
    <row r="384" spans="1:21" s="134" customFormat="1" ht="54" customHeight="1" x14ac:dyDescent="0.25">
      <c r="A384" s="141"/>
      <c r="B384" s="241" t="s">
        <v>146</v>
      </c>
      <c r="C384" s="231"/>
      <c r="D384" s="142"/>
      <c r="E384" s="142"/>
      <c r="F384" s="114"/>
      <c r="G384" s="142"/>
      <c r="H384" s="142"/>
      <c r="I384" s="142"/>
      <c r="J384" s="142"/>
      <c r="K384" s="114"/>
      <c r="L384" s="114"/>
      <c r="M384" s="142"/>
      <c r="N384" s="114"/>
      <c r="O384" s="142"/>
      <c r="P384" s="142"/>
      <c r="Q384" s="232"/>
      <c r="R384" s="232"/>
      <c r="S384" s="142"/>
      <c r="T384" s="114"/>
      <c r="U384" s="114"/>
    </row>
    <row r="385" spans="1:21" s="134" customFormat="1" ht="27.75" customHeight="1" x14ac:dyDescent="0.25">
      <c r="A385" s="186">
        <f>A375+1</f>
        <v>281</v>
      </c>
      <c r="B385" s="228"/>
      <c r="C385" s="229"/>
      <c r="D385" s="115"/>
      <c r="E385" s="116"/>
      <c r="F385" s="163" t="str">
        <f t="shared" ref="F385:F398" si="120">IF(AND(E385&lt;&gt;"",U385&lt;&gt;"",K385&lt;&gt;0),U385/K385,"")</f>
        <v/>
      </c>
      <c r="G385" s="117"/>
      <c r="H385" s="117"/>
      <c r="I385" s="117"/>
      <c r="J385" s="117"/>
      <c r="K385" s="118" t="str">
        <f t="shared" ref="K385" si="121">IF(AND(G385&lt;&gt;0, I385&lt;&gt;0, J385&lt;&gt;0), G385*I385*J385, "")</f>
        <v/>
      </c>
      <c r="L385" s="119" t="str">
        <f>IF(K385="", "", K385/Veriler!$T$1)</f>
        <v/>
      </c>
      <c r="M385" s="119" t="str">
        <f>IF(E385&lt;&gt;"", "İthal Girdi", IF(Veriler!P385="", "", IF(Veriler!O385="H", "%0,5 üzerindedir", IF(Veriler!P385&gt;0.1, "%10 sınırı aşılmıştır.", "Uygun"))))</f>
        <v>%0,5 üzerindedir</v>
      </c>
      <c r="N385" s="119" t="str">
        <f t="shared" ref="N385:N398" si="122">IF(L385=""," ",M385)</f>
        <v xml:space="preserve"> </v>
      </c>
      <c r="O385" s="120"/>
      <c r="P385" s="121"/>
      <c r="Q385" s="122" t="str">
        <f t="shared" ref="Q385:Q398" si="123">IFERROR(IF(AND(S385&lt;&gt;"",K385&lt;&gt;"",K385&lt;&gt;0,S385&lt;&gt;0),S385/K385,"")," ")</f>
        <v/>
      </c>
      <c r="R385" s="118">
        <f>IFERROR(IF(L385&lt;=0.005,IF(E385="",K385,0),IF(E385&lt;&gt;"",0,IF(O385="",0,IF(O385="H",0,IF(P385&lt;Veriler!$F$2,K385*Veriler!$F$2,K385*P385)))))," ")</f>
        <v>0</v>
      </c>
      <c r="S385" s="118">
        <f>IF(Veriler!P385&lt;=0.1, R385, IF(AND(Veriler!P385&gt;0.1, E385="", O385="E"), IF(P385&gt;Veriler!$F$2, P385*R385, IF(P385&lt;Veriler!$F$2, Veriler!$F$2*R385, P385*R385)), 0))</f>
        <v>0</v>
      </c>
      <c r="T385" s="118" t="str">
        <f t="shared" ref="T385:T398" si="124">IF(S385=0," ",S385)</f>
        <v xml:space="preserve"> </v>
      </c>
      <c r="U385" s="123" t="str">
        <f>IFERROR(IF(N385="%10 sınırı aşılmıştır.",K385-S385,IFERROR(IF(E385="",IF(R385=1,0,IF(K385-R385=0,"",K385-R385)),IF(Veriler!I385="",K385,IF(K385*Veriler!I385=0,"",K385*Veriler!I385))),K385)),0)</f>
        <v/>
      </c>
    </row>
    <row r="386" spans="1:21" s="134" customFormat="1" ht="27.75" customHeight="1" x14ac:dyDescent="0.25">
      <c r="A386" s="186">
        <f>A385+1</f>
        <v>282</v>
      </c>
      <c r="B386" s="228"/>
      <c r="C386" s="229"/>
      <c r="D386" s="115"/>
      <c r="E386" s="116"/>
      <c r="F386" s="163" t="str">
        <f t="shared" si="120"/>
        <v/>
      </c>
      <c r="G386" s="117"/>
      <c r="H386" s="117"/>
      <c r="I386" s="117"/>
      <c r="J386" s="117"/>
      <c r="K386" s="118" t="str">
        <f t="shared" ref="K386:K398" si="125">IF(AND(G386&lt;&gt;0, I386&lt;&gt;0, J386&lt;&gt;0), G386*I386*J386, "")</f>
        <v/>
      </c>
      <c r="L386" s="119" t="str">
        <f>IF(K386="", "", K386/Veriler!$T$1)</f>
        <v/>
      </c>
      <c r="M386" s="119" t="str">
        <f>IF(E386&lt;&gt;"", "İthal Girdi", IF(Veriler!P386="", "", IF(Veriler!O386="H", "%0,5 üzerindedir", IF(Veriler!P386&gt;0.1, "%10 sınırı aşılmıştır.", "Uygun"))))</f>
        <v>%0,5 üzerindedir</v>
      </c>
      <c r="N386" s="119" t="str">
        <f t="shared" si="122"/>
        <v xml:space="preserve"> </v>
      </c>
      <c r="O386" s="120"/>
      <c r="P386" s="121"/>
      <c r="Q386" s="122" t="str">
        <f t="shared" si="123"/>
        <v/>
      </c>
      <c r="R386" s="118">
        <f>IFERROR(IF(L386&lt;=0.005,IF(E386="",K386,0),IF(E386&lt;&gt;"",0,IF(O386="",0,IF(O386="H",0,IF(P386&lt;Veriler!$F$2,K386*Veriler!$F$2,K386*P386)))))," ")</f>
        <v>0</v>
      </c>
      <c r="S386" s="118">
        <f>IF(Veriler!P386&lt;=0.1, R386, IF(AND(Veriler!P386&gt;0.1, E386="", O386="E"), IF(P386&gt;Veriler!$F$2, P386*R386, IF(P386&lt;Veriler!$F$2, Veriler!$F$2*R386, P386*R386)), 0))</f>
        <v>0</v>
      </c>
      <c r="T386" s="118" t="str">
        <f t="shared" si="124"/>
        <v xml:space="preserve"> </v>
      </c>
      <c r="U386" s="123" t="str">
        <f>IFERROR(IF(N386="%10 sınırı aşılmıştır.",K386-S386,IFERROR(IF(E386="",IF(R386=1,0,IF(K386-R386=0,"",K386-R386)),IF(Veriler!I386="",K386,IF(K386*Veriler!I386=0,"",K386*Veriler!I386))),K386)),0)</f>
        <v/>
      </c>
    </row>
    <row r="387" spans="1:21" s="134" customFormat="1" ht="27.75" customHeight="1" x14ac:dyDescent="0.25">
      <c r="A387" s="186">
        <f t="shared" ref="A387:A398" si="126">A386+1</f>
        <v>283</v>
      </c>
      <c r="B387" s="228"/>
      <c r="C387" s="229"/>
      <c r="D387" s="115"/>
      <c r="E387" s="116"/>
      <c r="F387" s="163" t="str">
        <f t="shared" si="120"/>
        <v/>
      </c>
      <c r="G387" s="117"/>
      <c r="H387" s="117"/>
      <c r="I387" s="117"/>
      <c r="J387" s="117"/>
      <c r="K387" s="118" t="str">
        <f t="shared" si="125"/>
        <v/>
      </c>
      <c r="L387" s="119" t="str">
        <f>IF(K387="", "", K387/Veriler!$T$1)</f>
        <v/>
      </c>
      <c r="M387" s="119" t="str">
        <f>IF(E387&lt;&gt;"", "İthal Girdi", IF(Veriler!P387="", "", IF(Veriler!O387="H", "%0,5 üzerindedir", IF(Veriler!P387&gt;0.1, "%10 sınırı aşılmıştır.", "Uygun"))))</f>
        <v>%0,5 üzerindedir</v>
      </c>
      <c r="N387" s="119" t="str">
        <f t="shared" si="122"/>
        <v xml:space="preserve"> </v>
      </c>
      <c r="O387" s="120"/>
      <c r="P387" s="121"/>
      <c r="Q387" s="122" t="str">
        <f t="shared" si="123"/>
        <v/>
      </c>
      <c r="R387" s="118">
        <f>IFERROR(IF(L387&lt;=0.005,IF(E387="",K387,0),IF(E387&lt;&gt;"",0,IF(O387="",0,IF(O387="H",0,IF(P387&lt;Veriler!$F$2,K387*Veriler!$F$2,K387*P387)))))," ")</f>
        <v>0</v>
      </c>
      <c r="S387" s="118">
        <f>IF(Veriler!P387&lt;=0.1, R387, IF(AND(Veriler!P387&gt;0.1, E387="", O387="E"), IF(P387&gt;Veriler!$F$2, P387*R387, IF(P387&lt;Veriler!$F$2, Veriler!$F$2*R387, P387*R387)), 0))</f>
        <v>0</v>
      </c>
      <c r="T387" s="118" t="str">
        <f t="shared" si="124"/>
        <v xml:space="preserve"> </v>
      </c>
      <c r="U387" s="123" t="str">
        <f>IFERROR(IF(N387="%10 sınırı aşılmıştır.",K387-S387,IFERROR(IF(E387="",IF(R387=1,0,IF(K387-R387=0,"",K387-R387)),IF(Veriler!I387="",K387,IF(K387*Veriler!I387=0,"",K387*Veriler!I387))),K387)),0)</f>
        <v/>
      </c>
    </row>
    <row r="388" spans="1:21" s="134" customFormat="1" ht="27.75" customHeight="1" x14ac:dyDescent="0.25">
      <c r="A388" s="186">
        <f t="shared" si="126"/>
        <v>284</v>
      </c>
      <c r="B388" s="228"/>
      <c r="C388" s="229"/>
      <c r="D388" s="115"/>
      <c r="E388" s="116"/>
      <c r="F388" s="163" t="str">
        <f t="shared" si="120"/>
        <v/>
      </c>
      <c r="G388" s="117"/>
      <c r="H388" s="117"/>
      <c r="I388" s="117"/>
      <c r="J388" s="117"/>
      <c r="K388" s="118" t="str">
        <f t="shared" si="125"/>
        <v/>
      </c>
      <c r="L388" s="119" t="str">
        <f>IF(K388="", "", K388/Veriler!$T$1)</f>
        <v/>
      </c>
      <c r="M388" s="119" t="str">
        <f>IF(E388&lt;&gt;"", "İthal Girdi", IF(Veriler!P388="", "", IF(Veriler!O388="H", "%0,5 üzerindedir", IF(Veriler!P388&gt;0.1, "%10 sınırı aşılmıştır.", "Uygun"))))</f>
        <v>%0,5 üzerindedir</v>
      </c>
      <c r="N388" s="119" t="str">
        <f t="shared" si="122"/>
        <v xml:space="preserve"> </v>
      </c>
      <c r="O388" s="120"/>
      <c r="P388" s="121"/>
      <c r="Q388" s="122" t="str">
        <f t="shared" si="123"/>
        <v/>
      </c>
      <c r="R388" s="118">
        <f>IFERROR(IF(L388&lt;=0.005,IF(E388="",K388,0),IF(E388&lt;&gt;"",0,IF(O388="",0,IF(O388="H",0,IF(P388&lt;Veriler!$F$2,K388*Veriler!$F$2,K388*P388)))))," ")</f>
        <v>0</v>
      </c>
      <c r="S388" s="118">
        <f>IF(Veriler!P388&lt;=0.1, R388, IF(AND(Veriler!P388&gt;0.1, E388="", O388="E"), IF(P388&gt;Veriler!$F$2, P388*R388, IF(P388&lt;Veriler!$F$2, Veriler!$F$2*R388, P388*R388)), 0))</f>
        <v>0</v>
      </c>
      <c r="T388" s="118" t="str">
        <f t="shared" si="124"/>
        <v xml:space="preserve"> </v>
      </c>
      <c r="U388" s="123" t="str">
        <f>IFERROR(IF(N388="%10 sınırı aşılmıştır.",K388-S388,IFERROR(IF(E388="",IF(R388=1,0,IF(K388-R388=0,"",K388-R388)),IF(Veriler!I388="",K388,IF(K388*Veriler!I388=0,"",K388*Veriler!I388))),K388)),0)</f>
        <v/>
      </c>
    </row>
    <row r="389" spans="1:21" s="134" customFormat="1" ht="27.75" customHeight="1" x14ac:dyDescent="0.25">
      <c r="A389" s="186">
        <f t="shared" si="126"/>
        <v>285</v>
      </c>
      <c r="B389" s="228"/>
      <c r="C389" s="229"/>
      <c r="D389" s="115"/>
      <c r="E389" s="116"/>
      <c r="F389" s="163" t="str">
        <f t="shared" si="120"/>
        <v/>
      </c>
      <c r="G389" s="117"/>
      <c r="H389" s="117"/>
      <c r="I389" s="117"/>
      <c r="J389" s="117"/>
      <c r="K389" s="118" t="str">
        <f t="shared" si="125"/>
        <v/>
      </c>
      <c r="L389" s="119" t="str">
        <f>IF(K389="", "", K389/Veriler!$T$1)</f>
        <v/>
      </c>
      <c r="M389" s="119" t="str">
        <f>IF(E389&lt;&gt;"", "İthal Girdi", IF(Veriler!P389="", "", IF(Veriler!O389="H", "%0,5 üzerindedir", IF(Veriler!P389&gt;0.1, "%10 sınırı aşılmıştır.", "Uygun"))))</f>
        <v>%0,5 üzerindedir</v>
      </c>
      <c r="N389" s="119" t="str">
        <f t="shared" si="122"/>
        <v xml:space="preserve"> </v>
      </c>
      <c r="O389" s="120"/>
      <c r="P389" s="121"/>
      <c r="Q389" s="122" t="str">
        <f t="shared" si="123"/>
        <v/>
      </c>
      <c r="R389" s="118">
        <f>IFERROR(IF(L389&lt;=0.005,IF(E389="",K389,0),IF(E389&lt;&gt;"",0,IF(O389="",0,IF(O389="H",0,IF(P389&lt;Veriler!$F$2,K389*Veriler!$F$2,K389*P389)))))," ")</f>
        <v>0</v>
      </c>
      <c r="S389" s="118">
        <f>IF(Veriler!P389&lt;=0.1, R389, IF(AND(Veriler!P389&gt;0.1, E389="", O389="E"), IF(P389&gt;Veriler!$F$2, P389*R389, IF(P389&lt;Veriler!$F$2, Veriler!$F$2*R389, P389*R389)), 0))</f>
        <v>0</v>
      </c>
      <c r="T389" s="118" t="str">
        <f t="shared" si="124"/>
        <v xml:space="preserve"> </v>
      </c>
      <c r="U389" s="123" t="str">
        <f>IFERROR(IF(N389="%10 sınırı aşılmıştır.",K389-S389,IFERROR(IF(E389="",IF(R389=1,0,IF(K389-R389=0,"",K389-R389)),IF(Veriler!I389="",K389,IF(K389*Veriler!I389=0,"",K389*Veriler!I389))),K389)),0)</f>
        <v/>
      </c>
    </row>
    <row r="390" spans="1:21" s="134" customFormat="1" ht="27.75" customHeight="1" x14ac:dyDescent="0.25">
      <c r="A390" s="186">
        <f t="shared" si="126"/>
        <v>286</v>
      </c>
      <c r="B390" s="228"/>
      <c r="C390" s="229"/>
      <c r="D390" s="115"/>
      <c r="E390" s="116"/>
      <c r="F390" s="163" t="str">
        <f t="shared" si="120"/>
        <v/>
      </c>
      <c r="G390" s="117"/>
      <c r="H390" s="117"/>
      <c r="I390" s="117"/>
      <c r="J390" s="117"/>
      <c r="K390" s="118" t="str">
        <f t="shared" si="125"/>
        <v/>
      </c>
      <c r="L390" s="119" t="str">
        <f>IF(K390="", "", K390/Veriler!$T$1)</f>
        <v/>
      </c>
      <c r="M390" s="119" t="str">
        <f>IF(E390&lt;&gt;"", "İthal Girdi", IF(Veriler!P390="", "", IF(Veriler!O390="H", "%0,5 üzerindedir", IF(Veriler!P390&gt;0.1, "%10 sınırı aşılmıştır.", "Uygun"))))</f>
        <v>%0,5 üzerindedir</v>
      </c>
      <c r="N390" s="119" t="str">
        <f t="shared" si="122"/>
        <v xml:space="preserve"> </v>
      </c>
      <c r="O390" s="120"/>
      <c r="P390" s="121"/>
      <c r="Q390" s="122" t="str">
        <f t="shared" si="123"/>
        <v/>
      </c>
      <c r="R390" s="118">
        <f>IFERROR(IF(L390&lt;=0.005,IF(E390="",K390,0),IF(E390&lt;&gt;"",0,IF(O390="",0,IF(O390="H",0,IF(P390&lt;Veriler!$F$2,K390*Veriler!$F$2,K390*P390)))))," ")</f>
        <v>0</v>
      </c>
      <c r="S390" s="118">
        <f>IF(Veriler!P390&lt;=0.1, R390, IF(AND(Veriler!P390&gt;0.1, E390="", O390="E"), IF(P390&gt;Veriler!$F$2, P390*R390, IF(P390&lt;Veriler!$F$2, Veriler!$F$2*R390, P390*R390)), 0))</f>
        <v>0</v>
      </c>
      <c r="T390" s="118" t="str">
        <f t="shared" si="124"/>
        <v xml:space="preserve"> </v>
      </c>
      <c r="U390" s="123" t="str">
        <f>IFERROR(IF(N390="%10 sınırı aşılmıştır.",K390-S390,IFERROR(IF(E390="",IF(R390=1,0,IF(K390-R390=0,"",K390-R390)),IF(Veriler!I390="",K390,IF(K390*Veriler!I390=0,"",K390*Veriler!I390))),K390)),0)</f>
        <v/>
      </c>
    </row>
    <row r="391" spans="1:21" s="134" customFormat="1" ht="27.75" customHeight="1" x14ac:dyDescent="0.25">
      <c r="A391" s="186">
        <f t="shared" si="126"/>
        <v>287</v>
      </c>
      <c r="B391" s="228"/>
      <c r="C391" s="229"/>
      <c r="D391" s="115"/>
      <c r="E391" s="116"/>
      <c r="F391" s="163" t="str">
        <f t="shared" si="120"/>
        <v/>
      </c>
      <c r="G391" s="117"/>
      <c r="H391" s="117"/>
      <c r="I391" s="117"/>
      <c r="J391" s="117"/>
      <c r="K391" s="118" t="str">
        <f t="shared" si="125"/>
        <v/>
      </c>
      <c r="L391" s="119" t="str">
        <f>IF(K391="", "", K391/Veriler!$T$1)</f>
        <v/>
      </c>
      <c r="M391" s="119" t="str">
        <f>IF(E391&lt;&gt;"", "İthal Girdi", IF(Veriler!P391="", "", IF(Veriler!O391="H", "%0,5 üzerindedir", IF(Veriler!P391&gt;0.1, "%10 sınırı aşılmıştır.", "Uygun"))))</f>
        <v>%0,5 üzerindedir</v>
      </c>
      <c r="N391" s="119" t="str">
        <f t="shared" si="122"/>
        <v xml:space="preserve"> </v>
      </c>
      <c r="O391" s="120"/>
      <c r="P391" s="121"/>
      <c r="Q391" s="122" t="str">
        <f t="shared" si="123"/>
        <v/>
      </c>
      <c r="R391" s="118">
        <f>IFERROR(IF(L391&lt;=0.005,IF(E391="",K391,0),IF(E391&lt;&gt;"",0,IF(O391="",0,IF(O391="H",0,IF(P391&lt;Veriler!$F$2,K391*Veriler!$F$2,K391*P391)))))," ")</f>
        <v>0</v>
      </c>
      <c r="S391" s="118">
        <f>IF(Veriler!P391&lt;=0.1, R391, IF(AND(Veriler!P391&gt;0.1, E391="", O391="E"), IF(P391&gt;Veriler!$F$2, P391*R391, IF(P391&lt;Veriler!$F$2, Veriler!$F$2*R391, P391*R391)), 0))</f>
        <v>0</v>
      </c>
      <c r="T391" s="118" t="str">
        <f t="shared" si="124"/>
        <v xml:space="preserve"> </v>
      </c>
      <c r="U391" s="123" t="str">
        <f>IFERROR(IF(N391="%10 sınırı aşılmıştır.",K391-S391,IFERROR(IF(E391="",IF(R391=1,0,IF(K391-R391=0,"",K391-R391)),IF(Veriler!I391="",K391,IF(K391*Veriler!I391=0,"",K391*Veriler!I391))),K391)),0)</f>
        <v/>
      </c>
    </row>
    <row r="392" spans="1:21" s="134" customFormat="1" ht="27.75" customHeight="1" x14ac:dyDescent="0.25">
      <c r="A392" s="186">
        <f t="shared" si="126"/>
        <v>288</v>
      </c>
      <c r="B392" s="228"/>
      <c r="C392" s="229"/>
      <c r="D392" s="115"/>
      <c r="E392" s="116"/>
      <c r="F392" s="163" t="str">
        <f t="shared" si="120"/>
        <v/>
      </c>
      <c r="G392" s="117"/>
      <c r="H392" s="117"/>
      <c r="I392" s="117"/>
      <c r="J392" s="117"/>
      <c r="K392" s="118" t="str">
        <f t="shared" si="125"/>
        <v/>
      </c>
      <c r="L392" s="119" t="str">
        <f>IF(K392="", "", K392/Veriler!$T$1)</f>
        <v/>
      </c>
      <c r="M392" s="119" t="str">
        <f>IF(E392&lt;&gt;"", "İthal Girdi", IF(Veriler!P392="", "", IF(Veriler!O392="H", "%0,5 üzerindedir", IF(Veriler!P392&gt;0.1, "%10 sınırı aşılmıştır.", "Uygun"))))</f>
        <v>%0,5 üzerindedir</v>
      </c>
      <c r="N392" s="119" t="str">
        <f t="shared" si="122"/>
        <v xml:space="preserve"> </v>
      </c>
      <c r="O392" s="120"/>
      <c r="P392" s="121"/>
      <c r="Q392" s="122" t="str">
        <f t="shared" si="123"/>
        <v/>
      </c>
      <c r="R392" s="118">
        <f>IFERROR(IF(L392&lt;=0.005,IF(E392="",K392,0),IF(E392&lt;&gt;"",0,IF(O392="",0,IF(O392="H",0,IF(P392&lt;Veriler!$F$2,K392*Veriler!$F$2,K392*P392)))))," ")</f>
        <v>0</v>
      </c>
      <c r="S392" s="118">
        <f>IF(Veriler!P392&lt;=0.1, R392, IF(AND(Veriler!P392&gt;0.1, E392="", O392="E"), IF(P392&gt;Veriler!$F$2, P392*R392, IF(P392&lt;Veriler!$F$2, Veriler!$F$2*R392, P392*R392)), 0))</f>
        <v>0</v>
      </c>
      <c r="T392" s="118" t="str">
        <f t="shared" si="124"/>
        <v xml:space="preserve"> </v>
      </c>
      <c r="U392" s="123" t="str">
        <f>IFERROR(IF(N392="%10 sınırı aşılmıştır.",K392-S392,IFERROR(IF(E392="",IF(R392=1,0,IF(K392-R392=0,"",K392-R392)),IF(Veriler!I392="",K392,IF(K392*Veriler!I392=0,"",K392*Veriler!I392))),K392)),0)</f>
        <v/>
      </c>
    </row>
    <row r="393" spans="1:21" s="134" customFormat="1" ht="27.75" customHeight="1" x14ac:dyDescent="0.25">
      <c r="A393" s="186">
        <f t="shared" si="126"/>
        <v>289</v>
      </c>
      <c r="B393" s="228"/>
      <c r="C393" s="229"/>
      <c r="D393" s="115"/>
      <c r="E393" s="116"/>
      <c r="F393" s="163" t="str">
        <f t="shared" si="120"/>
        <v/>
      </c>
      <c r="G393" s="117"/>
      <c r="H393" s="117"/>
      <c r="I393" s="117"/>
      <c r="J393" s="117"/>
      <c r="K393" s="118" t="str">
        <f t="shared" si="125"/>
        <v/>
      </c>
      <c r="L393" s="119" t="str">
        <f>IF(K393="", "", K393/Veriler!$T$1)</f>
        <v/>
      </c>
      <c r="M393" s="119" t="str">
        <f>IF(E393&lt;&gt;"", "İthal Girdi", IF(Veriler!P393="", "", IF(Veriler!O393="H", "%0,5 üzerindedir", IF(Veriler!P393&gt;0.1, "%10 sınırı aşılmıştır.", "Uygun"))))</f>
        <v>%0,5 üzerindedir</v>
      </c>
      <c r="N393" s="119" t="str">
        <f t="shared" si="122"/>
        <v xml:space="preserve"> </v>
      </c>
      <c r="O393" s="120"/>
      <c r="P393" s="121"/>
      <c r="Q393" s="122" t="str">
        <f t="shared" si="123"/>
        <v/>
      </c>
      <c r="R393" s="118">
        <f>IFERROR(IF(L393&lt;=0.005,IF(E393="",K393,0),IF(E393&lt;&gt;"",0,IF(O393="",0,IF(O393="H",0,IF(P393&lt;Veriler!$F$2,K393*Veriler!$F$2,K393*P393)))))," ")</f>
        <v>0</v>
      </c>
      <c r="S393" s="118">
        <f>IF(Veriler!P393&lt;=0.1, R393, IF(AND(Veriler!P393&gt;0.1, E393="", O393="E"), IF(P393&gt;Veriler!$F$2, P393*R393, IF(P393&lt;Veriler!$F$2, Veriler!$F$2*R393, P393*R393)), 0))</f>
        <v>0</v>
      </c>
      <c r="T393" s="118" t="str">
        <f t="shared" si="124"/>
        <v xml:space="preserve"> </v>
      </c>
      <c r="U393" s="123" t="str">
        <f>IFERROR(IF(N393="%10 sınırı aşılmıştır.",K393-S393,IFERROR(IF(E393="",IF(R393=1,0,IF(K393-R393=0,"",K393-R393)),IF(Veriler!I393="",K393,IF(K393*Veriler!I393=0,"",K393*Veriler!I393))),K393)),0)</f>
        <v/>
      </c>
    </row>
    <row r="394" spans="1:21" s="134" customFormat="1" ht="27.75" customHeight="1" x14ac:dyDescent="0.25">
      <c r="A394" s="186">
        <f t="shared" si="126"/>
        <v>290</v>
      </c>
      <c r="B394" s="228"/>
      <c r="C394" s="229"/>
      <c r="D394" s="115"/>
      <c r="E394" s="116"/>
      <c r="F394" s="163" t="str">
        <f t="shared" si="120"/>
        <v/>
      </c>
      <c r="G394" s="117"/>
      <c r="H394" s="117"/>
      <c r="I394" s="117"/>
      <c r="J394" s="117"/>
      <c r="K394" s="118" t="str">
        <f t="shared" si="125"/>
        <v/>
      </c>
      <c r="L394" s="119" t="str">
        <f>IF(K394="", "", K394/Veriler!$T$1)</f>
        <v/>
      </c>
      <c r="M394" s="119" t="str">
        <f>IF(E394&lt;&gt;"", "İthal Girdi", IF(Veriler!P394="", "", IF(Veriler!O394="H", "%0,5 üzerindedir", IF(Veriler!P394&gt;0.1, "%10 sınırı aşılmıştır.", "Uygun"))))</f>
        <v>%0,5 üzerindedir</v>
      </c>
      <c r="N394" s="119" t="str">
        <f t="shared" si="122"/>
        <v xml:space="preserve"> </v>
      </c>
      <c r="O394" s="120"/>
      <c r="P394" s="121"/>
      <c r="Q394" s="122" t="str">
        <f t="shared" si="123"/>
        <v/>
      </c>
      <c r="R394" s="118">
        <f>IFERROR(IF(L394&lt;=0.005,IF(E394="",K394,0),IF(E394&lt;&gt;"",0,IF(O394="",0,IF(O394="H",0,IF(P394&lt;Veriler!$F$2,K394*Veriler!$F$2,K394*P394)))))," ")</f>
        <v>0</v>
      </c>
      <c r="S394" s="118">
        <f>IF(Veriler!P394&lt;=0.1, R394, IF(AND(Veriler!P394&gt;0.1, E394="", O394="E"), IF(P394&gt;Veriler!$F$2, P394*R394, IF(P394&lt;Veriler!$F$2, Veriler!$F$2*R394, P394*R394)), 0))</f>
        <v>0</v>
      </c>
      <c r="T394" s="118" t="str">
        <f t="shared" si="124"/>
        <v xml:space="preserve"> </v>
      </c>
      <c r="U394" s="123" t="str">
        <f>IFERROR(IF(N394="%10 sınırı aşılmıştır.",K394-S394,IFERROR(IF(E394="",IF(R394=1,0,IF(K394-R394=0,"",K394-R394)),IF(Veriler!I394="",K394,IF(K394*Veriler!I394=0,"",K394*Veriler!I394))),K394)),0)</f>
        <v/>
      </c>
    </row>
    <row r="395" spans="1:21" s="134" customFormat="1" ht="27.75" customHeight="1" x14ac:dyDescent="0.25">
      <c r="A395" s="186">
        <f t="shared" si="126"/>
        <v>291</v>
      </c>
      <c r="B395" s="228"/>
      <c r="C395" s="229"/>
      <c r="D395" s="115"/>
      <c r="E395" s="116"/>
      <c r="F395" s="163" t="str">
        <f t="shared" si="120"/>
        <v/>
      </c>
      <c r="G395" s="117"/>
      <c r="H395" s="117"/>
      <c r="I395" s="117"/>
      <c r="J395" s="117"/>
      <c r="K395" s="118" t="str">
        <f t="shared" si="125"/>
        <v/>
      </c>
      <c r="L395" s="119" t="str">
        <f>IF(K395="", "", K395/Veriler!$T$1)</f>
        <v/>
      </c>
      <c r="M395" s="119" t="str">
        <f>IF(E395&lt;&gt;"", "İthal Girdi", IF(Veriler!P395="", "", IF(Veriler!O395="H", "%0,5 üzerindedir", IF(Veriler!P395&gt;0.1, "%10 sınırı aşılmıştır.", "Uygun"))))</f>
        <v>%0,5 üzerindedir</v>
      </c>
      <c r="N395" s="119" t="str">
        <f t="shared" si="122"/>
        <v xml:space="preserve"> </v>
      </c>
      <c r="O395" s="120"/>
      <c r="P395" s="121"/>
      <c r="Q395" s="122" t="str">
        <f t="shared" si="123"/>
        <v/>
      </c>
      <c r="R395" s="118">
        <f>IFERROR(IF(L395&lt;=0.005,IF(E395="",K395,0),IF(E395&lt;&gt;"",0,IF(O395="",0,IF(O395="H",0,IF(P395&lt;Veriler!$F$2,K395*Veriler!$F$2,K395*P395)))))," ")</f>
        <v>0</v>
      </c>
      <c r="S395" s="118">
        <f>IF(Veriler!P395&lt;=0.1, R395, IF(AND(Veriler!P395&gt;0.1, E395="", O395="E"), IF(P395&gt;Veriler!$F$2, P395*R395, IF(P395&lt;Veriler!$F$2, Veriler!$F$2*R395, P395*R395)), 0))</f>
        <v>0</v>
      </c>
      <c r="T395" s="118" t="str">
        <f t="shared" si="124"/>
        <v xml:space="preserve"> </v>
      </c>
      <c r="U395" s="123" t="str">
        <f>IFERROR(IF(N395="%10 sınırı aşılmıştır.",K395-S395,IFERROR(IF(E395="",IF(R395=1,0,IF(K395-R395=0,"",K395-R395)),IF(Veriler!I395="",K395,IF(K395*Veriler!I395=0,"",K395*Veriler!I395))),K395)),0)</f>
        <v/>
      </c>
    </row>
    <row r="396" spans="1:21" s="134" customFormat="1" ht="27.75" customHeight="1" x14ac:dyDescent="0.25">
      <c r="A396" s="186">
        <f t="shared" si="126"/>
        <v>292</v>
      </c>
      <c r="B396" s="228"/>
      <c r="C396" s="229"/>
      <c r="D396" s="115"/>
      <c r="E396" s="116"/>
      <c r="F396" s="163" t="str">
        <f t="shared" si="120"/>
        <v/>
      </c>
      <c r="G396" s="117"/>
      <c r="H396" s="117"/>
      <c r="I396" s="117"/>
      <c r="J396" s="117"/>
      <c r="K396" s="118" t="str">
        <f t="shared" si="125"/>
        <v/>
      </c>
      <c r="L396" s="119" t="str">
        <f>IF(K396="", "", K396/Veriler!$T$1)</f>
        <v/>
      </c>
      <c r="M396" s="119" t="str">
        <f>IF(E396&lt;&gt;"", "İthal Girdi", IF(Veriler!P396="", "", IF(Veriler!O396="H", "%0,5 üzerindedir", IF(Veriler!P396&gt;0.1, "%10 sınırı aşılmıştır.", "Uygun"))))</f>
        <v>%0,5 üzerindedir</v>
      </c>
      <c r="N396" s="119" t="str">
        <f t="shared" si="122"/>
        <v xml:space="preserve"> </v>
      </c>
      <c r="O396" s="120"/>
      <c r="P396" s="121"/>
      <c r="Q396" s="122" t="str">
        <f t="shared" si="123"/>
        <v/>
      </c>
      <c r="R396" s="118">
        <f>IFERROR(IF(L396&lt;=0.005,IF(E396="",K396,0),IF(E396&lt;&gt;"",0,IF(O396="",0,IF(O396="H",0,IF(P396&lt;Veriler!$F$2,K396*Veriler!$F$2,K396*P396)))))," ")</f>
        <v>0</v>
      </c>
      <c r="S396" s="118">
        <f>IF(Veriler!P396&lt;=0.1, R396, IF(AND(Veriler!P396&gt;0.1, E396="", O396="E"), IF(P396&gt;Veriler!$F$2, P396*R396, IF(P396&lt;Veriler!$F$2, Veriler!$F$2*R396, P396*R396)), 0))</f>
        <v>0</v>
      </c>
      <c r="T396" s="118" t="str">
        <f t="shared" si="124"/>
        <v xml:space="preserve"> </v>
      </c>
      <c r="U396" s="123" t="str">
        <f>IFERROR(IF(N396="%10 sınırı aşılmıştır.",K396-S396,IFERROR(IF(E396="",IF(R396=1,0,IF(K396-R396=0,"",K396-R396)),IF(Veriler!I396="",K396,IF(K396*Veriler!I396=0,"",K396*Veriler!I396))),K396)),0)</f>
        <v/>
      </c>
    </row>
    <row r="397" spans="1:21" s="134" customFormat="1" ht="27.75" customHeight="1" x14ac:dyDescent="0.25">
      <c r="A397" s="186">
        <f t="shared" si="126"/>
        <v>293</v>
      </c>
      <c r="B397" s="228"/>
      <c r="C397" s="229"/>
      <c r="D397" s="115"/>
      <c r="E397" s="116"/>
      <c r="F397" s="163" t="str">
        <f t="shared" si="120"/>
        <v/>
      </c>
      <c r="G397" s="117"/>
      <c r="H397" s="117"/>
      <c r="I397" s="117"/>
      <c r="J397" s="117"/>
      <c r="K397" s="118" t="str">
        <f t="shared" si="125"/>
        <v/>
      </c>
      <c r="L397" s="119" t="str">
        <f>IF(K397="", "", K397/Veriler!$T$1)</f>
        <v/>
      </c>
      <c r="M397" s="119" t="str">
        <f>IF(E397&lt;&gt;"", "İthal Girdi", IF(Veriler!P397="", "", IF(Veriler!O397="H", "%0,5 üzerindedir", IF(Veriler!P397&gt;0.1, "%10 sınırı aşılmıştır.", "Uygun"))))</f>
        <v>%0,5 üzerindedir</v>
      </c>
      <c r="N397" s="119" t="str">
        <f t="shared" si="122"/>
        <v xml:space="preserve"> </v>
      </c>
      <c r="O397" s="120"/>
      <c r="P397" s="121"/>
      <c r="Q397" s="122" t="str">
        <f t="shared" si="123"/>
        <v/>
      </c>
      <c r="R397" s="118">
        <f>IFERROR(IF(L397&lt;=0.005,IF(E397="",K397,0),IF(E397&lt;&gt;"",0,IF(O397="",0,IF(O397="H",0,IF(P397&lt;Veriler!$F$2,K397*Veriler!$F$2,K397*P397)))))," ")</f>
        <v>0</v>
      </c>
      <c r="S397" s="118">
        <f>IF(Veriler!P397&lt;=0.1, R397, IF(AND(Veriler!P397&gt;0.1, E397="", O397="E"), IF(P397&gt;Veriler!$F$2, P397*R397, IF(P397&lt;Veriler!$F$2, Veriler!$F$2*R397, P397*R397)), 0))</f>
        <v>0</v>
      </c>
      <c r="T397" s="118" t="str">
        <f t="shared" si="124"/>
        <v xml:space="preserve"> </v>
      </c>
      <c r="U397" s="123" t="str">
        <f>IFERROR(IF(N397="%10 sınırı aşılmıştır.",K397-S397,IFERROR(IF(E397="",IF(R397=1,0,IF(K397-R397=0,"",K397-R397)),IF(Veriler!I397="",K397,IF(K397*Veriler!I397=0,"",K397*Veriler!I397))),K397)),0)</f>
        <v/>
      </c>
    </row>
    <row r="398" spans="1:21" s="134" customFormat="1" ht="27.75" customHeight="1" x14ac:dyDescent="0.25">
      <c r="A398" s="186">
        <f t="shared" si="126"/>
        <v>294</v>
      </c>
      <c r="B398" s="228"/>
      <c r="C398" s="229"/>
      <c r="D398" s="115"/>
      <c r="E398" s="116"/>
      <c r="F398" s="163" t="str">
        <f t="shared" si="120"/>
        <v/>
      </c>
      <c r="G398" s="117"/>
      <c r="H398" s="117"/>
      <c r="I398" s="117"/>
      <c r="J398" s="117"/>
      <c r="K398" s="118" t="str">
        <f t="shared" si="125"/>
        <v/>
      </c>
      <c r="L398" s="119" t="str">
        <f>IF(K398="", "", K398/Veriler!$T$1)</f>
        <v/>
      </c>
      <c r="M398" s="119" t="str">
        <f>IF(E398&lt;&gt;"", "İthal Girdi", IF(Veriler!P398="", "", IF(Veriler!O398="H", "%0,5 üzerindedir", IF(Veriler!P398&gt;0.1, "%10 sınırı aşılmıştır.", "Uygun"))))</f>
        <v>%0,5 üzerindedir</v>
      </c>
      <c r="N398" s="119" t="str">
        <f t="shared" si="122"/>
        <v xml:space="preserve"> </v>
      </c>
      <c r="O398" s="120"/>
      <c r="P398" s="121"/>
      <c r="Q398" s="122" t="str">
        <f t="shared" si="123"/>
        <v/>
      </c>
      <c r="R398" s="118">
        <f>IFERROR(IF(L398&lt;=0.005,IF(E398="",K398,0),IF(E398&lt;&gt;"",0,IF(O398="",0,IF(O398="H",0,IF(P398&lt;Veriler!$F$2,K398*Veriler!$F$2,K398*P398)))))," ")</f>
        <v>0</v>
      </c>
      <c r="S398" s="118">
        <f>IF(Veriler!P398&lt;=0.1, R398, IF(AND(Veriler!P398&gt;0.1, E398="", O398="E"), IF(P398&gt;Veriler!$F$2, P398*R398, IF(P398&lt;Veriler!$F$2, Veriler!$F$2*R398, P398*R398)), 0))</f>
        <v>0</v>
      </c>
      <c r="T398" s="118" t="str">
        <f t="shared" si="124"/>
        <v xml:space="preserve"> </v>
      </c>
      <c r="U398" s="123" t="str">
        <f>IFERROR(IF(N398="%10 sınırı aşılmıştır.",K398-S398,IFERROR(IF(E398="",IF(R398=1,0,IF(K398-R398=0,"",K398-R398)),IF(Veriler!I398="",K398,IF(K398*Veriler!I398=0,"",K398*Veriler!I398))),K398)),0)</f>
        <v/>
      </c>
    </row>
    <row r="399" spans="1:21" s="134" customFormat="1" ht="27" hidden="1" customHeight="1" x14ac:dyDescent="0.25">
      <c r="A399" s="187"/>
      <c r="B399" s="234" t="s">
        <v>13</v>
      </c>
      <c r="C399" s="236"/>
      <c r="D399" s="142"/>
      <c r="E399" s="142"/>
      <c r="F399" s="114"/>
      <c r="G399" s="142"/>
      <c r="H399" s="142"/>
      <c r="I399" s="142"/>
      <c r="J399" s="142"/>
      <c r="K399" s="114"/>
      <c r="L399" s="114"/>
      <c r="M399" s="114"/>
      <c r="N399" s="114"/>
      <c r="O399" s="142"/>
      <c r="P399" s="142"/>
      <c r="Q399" s="232"/>
      <c r="R399" s="232"/>
      <c r="S399" s="114"/>
      <c r="T399" s="114"/>
      <c r="U399" s="114"/>
    </row>
    <row r="400" spans="1:21" s="134" customFormat="1" ht="27.75" customHeight="1" x14ac:dyDescent="0.25">
      <c r="A400" s="186">
        <f>A398+1</f>
        <v>295</v>
      </c>
      <c r="B400" s="228"/>
      <c r="C400" s="229"/>
      <c r="D400" s="115"/>
      <c r="E400" s="116"/>
      <c r="F400" s="163" t="str">
        <f t="shared" ref="F400:F413" si="127">IF(AND(E400&lt;&gt;"",U400&lt;&gt;"",K400&lt;&gt;0),U400/K400,"")</f>
        <v/>
      </c>
      <c r="G400" s="117"/>
      <c r="H400" s="117"/>
      <c r="I400" s="117"/>
      <c r="J400" s="117"/>
      <c r="K400" s="118" t="str">
        <f t="shared" ref="K400:K413" si="128">IF(AND(G400&lt;&gt;0, I400&lt;&gt;0, J400&lt;&gt;0), G400*I400*J400, "")</f>
        <v/>
      </c>
      <c r="L400" s="119" t="str">
        <f>IF(K400="", "", K400/Veriler!$T$1)</f>
        <v/>
      </c>
      <c r="M400" s="119" t="str">
        <f>IF(E400&lt;&gt;"", "İthal Girdi", IF(Veriler!P400="", "", IF(Veriler!O400="H", "%0,5 üzerindedir", IF(Veriler!P400&gt;0.1, "%10 sınırı aşılmıştır.", "Uygun"))))</f>
        <v>%0,5 üzerindedir</v>
      </c>
      <c r="N400" s="119" t="str">
        <f t="shared" ref="N400:N413" si="129">IF(L400=""," ",M400)</f>
        <v xml:space="preserve"> </v>
      </c>
      <c r="O400" s="120"/>
      <c r="P400" s="121"/>
      <c r="Q400" s="122" t="str">
        <f t="shared" ref="Q400:Q413" si="130">IFERROR(IF(AND(S400&lt;&gt;"",K400&lt;&gt;"",K400&lt;&gt;0,S400&lt;&gt;0),S400/K400,"")," ")</f>
        <v/>
      </c>
      <c r="R400" s="118">
        <f>IFERROR(IF(L400&lt;=0.005,IF(E400="",K400,0),IF(E400&lt;&gt;"",0,IF(O400="",0,IF(O400="H",0,IF(P400&lt;Veriler!$F$2,K400*Veriler!$F$2,K400*P400)))))," ")</f>
        <v>0</v>
      </c>
      <c r="S400" s="118">
        <f>IF(Veriler!P400&lt;=0.1, R400, IF(AND(Veriler!P400&gt;0.1, E400="", O400="E"), IF(P400&gt;Veriler!$F$2, P400*R400, IF(P400&lt;Veriler!$F$2, Veriler!$F$2*R400, P400*R400)), 0))</f>
        <v>0</v>
      </c>
      <c r="T400" s="118" t="str">
        <f t="shared" ref="T400:T413" si="131">IF(S400=0," ",S400)</f>
        <v xml:space="preserve"> </v>
      </c>
      <c r="U400" s="123" t="str">
        <f>IFERROR(IF(N400="%10 sınırı aşılmıştır.",K400-S400,IFERROR(IF(E400="",IF(R400=1,0,IF(K400-R400=0,"",K400-R400)),IF(Veriler!I400="",K400,IF(K400*Veriler!I400=0,"",K400*Veriler!I400))),K400)),0)</f>
        <v/>
      </c>
    </row>
    <row r="401" spans="1:21" s="134" customFormat="1" ht="27.75" customHeight="1" x14ac:dyDescent="0.25">
      <c r="A401" s="186">
        <f>A400+1</f>
        <v>296</v>
      </c>
      <c r="B401" s="228"/>
      <c r="C401" s="229"/>
      <c r="D401" s="115"/>
      <c r="E401" s="116"/>
      <c r="F401" s="163" t="str">
        <f t="shared" si="127"/>
        <v/>
      </c>
      <c r="G401" s="117"/>
      <c r="H401" s="117"/>
      <c r="I401" s="117"/>
      <c r="J401" s="117"/>
      <c r="K401" s="118" t="str">
        <f t="shared" si="128"/>
        <v/>
      </c>
      <c r="L401" s="119" t="str">
        <f>IF(K401="", "", K401/Veriler!$T$1)</f>
        <v/>
      </c>
      <c r="M401" s="119" t="str">
        <f>IF(E401&lt;&gt;"", "İthal Girdi", IF(Veriler!P401="", "", IF(Veriler!O401="H", "%0,5 üzerindedir", IF(Veriler!P401&gt;0.1, "%10 sınırı aşılmıştır.", "Uygun"))))</f>
        <v>%0,5 üzerindedir</v>
      </c>
      <c r="N401" s="119" t="str">
        <f t="shared" si="129"/>
        <v xml:space="preserve"> </v>
      </c>
      <c r="O401" s="120"/>
      <c r="P401" s="121"/>
      <c r="Q401" s="122" t="str">
        <f t="shared" si="130"/>
        <v/>
      </c>
      <c r="R401" s="118">
        <f>IFERROR(IF(L401&lt;=0.005,IF(E401="",K401,0),IF(E401&lt;&gt;"",0,IF(O401="",0,IF(O401="H",0,IF(P401&lt;Veriler!$F$2,K401*Veriler!$F$2,K401*P401)))))," ")</f>
        <v>0</v>
      </c>
      <c r="S401" s="118">
        <f>IF(Veriler!P401&lt;=0.1, R401, IF(AND(Veriler!P401&gt;0.1, E401="", O401="E"), IF(P401&gt;Veriler!$F$2, P401*R401, IF(P401&lt;Veriler!$F$2, Veriler!$F$2*R401, P401*R401)), 0))</f>
        <v>0</v>
      </c>
      <c r="T401" s="118" t="str">
        <f t="shared" si="131"/>
        <v xml:space="preserve"> </v>
      </c>
      <c r="U401" s="123" t="str">
        <f>IFERROR(IF(N401="%10 sınırı aşılmıştır.",K401-S401,IFERROR(IF(E401="",IF(R401=1,0,IF(K401-R401=0,"",K401-R401)),IF(Veriler!I401="",K401,IF(K401*Veriler!I401=0,"",K401*Veriler!I401))),K401)),0)</f>
        <v/>
      </c>
    </row>
    <row r="402" spans="1:21" s="134" customFormat="1" ht="27.75" customHeight="1" x14ac:dyDescent="0.25">
      <c r="A402" s="186">
        <f t="shared" ref="A402:A413" si="132">A401+1</f>
        <v>297</v>
      </c>
      <c r="B402" s="228"/>
      <c r="C402" s="229"/>
      <c r="D402" s="115"/>
      <c r="E402" s="116"/>
      <c r="F402" s="163" t="str">
        <f t="shared" si="127"/>
        <v/>
      </c>
      <c r="G402" s="117"/>
      <c r="H402" s="117"/>
      <c r="I402" s="117"/>
      <c r="J402" s="117"/>
      <c r="K402" s="118" t="str">
        <f t="shared" si="128"/>
        <v/>
      </c>
      <c r="L402" s="119" t="str">
        <f>IF(K402="", "", K402/Veriler!$T$1)</f>
        <v/>
      </c>
      <c r="M402" s="119" t="str">
        <f>IF(E402&lt;&gt;"", "İthal Girdi", IF(Veriler!P402="", "", IF(Veriler!O402="H", "%0,5 üzerindedir", IF(Veriler!P402&gt;0.1, "%10 sınırı aşılmıştır.", "Uygun"))))</f>
        <v>%0,5 üzerindedir</v>
      </c>
      <c r="N402" s="119" t="str">
        <f t="shared" si="129"/>
        <v xml:space="preserve"> </v>
      </c>
      <c r="O402" s="120"/>
      <c r="P402" s="121"/>
      <c r="Q402" s="122" t="str">
        <f t="shared" si="130"/>
        <v/>
      </c>
      <c r="R402" s="118">
        <f>IFERROR(IF(L402&lt;=0.005,IF(E402="",K402,0),IF(E402&lt;&gt;"",0,IF(O402="",0,IF(O402="H",0,IF(P402&lt;Veriler!$F$2,K402*Veriler!$F$2,K402*P402)))))," ")</f>
        <v>0</v>
      </c>
      <c r="S402" s="118">
        <f>IF(Veriler!P402&lt;=0.1, R402, IF(AND(Veriler!P402&gt;0.1, E402="", O402="E"), IF(P402&gt;Veriler!$F$2, P402*R402, IF(P402&lt;Veriler!$F$2, Veriler!$F$2*R402, P402*R402)), 0))</f>
        <v>0</v>
      </c>
      <c r="T402" s="118" t="str">
        <f t="shared" si="131"/>
        <v xml:space="preserve"> </v>
      </c>
      <c r="U402" s="123" t="str">
        <f>IFERROR(IF(N402="%10 sınırı aşılmıştır.",K402-S402,IFERROR(IF(E402="",IF(R402=1,0,IF(K402-R402=0,"",K402-R402)),IF(Veriler!I402="",K402,IF(K402*Veriler!I402=0,"",K402*Veriler!I402))),K402)),0)</f>
        <v/>
      </c>
    </row>
    <row r="403" spans="1:21" s="134" customFormat="1" ht="27.75" customHeight="1" x14ac:dyDescent="0.25">
      <c r="A403" s="186">
        <f t="shared" si="132"/>
        <v>298</v>
      </c>
      <c r="B403" s="228"/>
      <c r="C403" s="229"/>
      <c r="D403" s="115"/>
      <c r="E403" s="116"/>
      <c r="F403" s="163" t="str">
        <f t="shared" si="127"/>
        <v/>
      </c>
      <c r="G403" s="117"/>
      <c r="H403" s="117"/>
      <c r="I403" s="117"/>
      <c r="J403" s="117"/>
      <c r="K403" s="118" t="str">
        <f t="shared" si="128"/>
        <v/>
      </c>
      <c r="L403" s="119" t="str">
        <f>IF(K403="", "", K403/Veriler!$T$1)</f>
        <v/>
      </c>
      <c r="M403" s="119" t="str">
        <f>IF(E403&lt;&gt;"", "İthal Girdi", IF(Veriler!P403="", "", IF(Veriler!O403="H", "%0,5 üzerindedir", IF(Veriler!P403&gt;0.1, "%10 sınırı aşılmıştır.", "Uygun"))))</f>
        <v>%0,5 üzerindedir</v>
      </c>
      <c r="N403" s="119" t="str">
        <f t="shared" si="129"/>
        <v xml:space="preserve"> </v>
      </c>
      <c r="O403" s="120"/>
      <c r="P403" s="121"/>
      <c r="Q403" s="122" t="str">
        <f t="shared" si="130"/>
        <v/>
      </c>
      <c r="R403" s="118">
        <f>IFERROR(IF(L403&lt;=0.005,IF(E403="",K403,0),IF(E403&lt;&gt;"",0,IF(O403="",0,IF(O403="H",0,IF(P403&lt;Veriler!$F$2,K403*Veriler!$F$2,K403*P403)))))," ")</f>
        <v>0</v>
      </c>
      <c r="S403" s="118">
        <f>IF(Veriler!P403&lt;=0.1, R403, IF(AND(Veriler!P403&gt;0.1, E403="", O403="E"), IF(P403&gt;Veriler!$F$2, P403*R403, IF(P403&lt;Veriler!$F$2, Veriler!$F$2*R403, P403*R403)), 0))</f>
        <v>0</v>
      </c>
      <c r="T403" s="118" t="str">
        <f t="shared" si="131"/>
        <v xml:space="preserve"> </v>
      </c>
      <c r="U403" s="123" t="str">
        <f>IFERROR(IF(N403="%10 sınırı aşılmıştır.",K403-S403,IFERROR(IF(E403="",IF(R403=1,0,IF(K403-R403=0,"",K403-R403)),IF(Veriler!I403="",K403,IF(K403*Veriler!I403=0,"",K403*Veriler!I403))),K403)),0)</f>
        <v/>
      </c>
    </row>
    <row r="404" spans="1:21" s="134" customFormat="1" ht="27.75" customHeight="1" x14ac:dyDescent="0.25">
      <c r="A404" s="186">
        <f t="shared" si="132"/>
        <v>299</v>
      </c>
      <c r="B404" s="228"/>
      <c r="C404" s="229"/>
      <c r="D404" s="115"/>
      <c r="E404" s="116"/>
      <c r="F404" s="163" t="str">
        <f t="shared" si="127"/>
        <v/>
      </c>
      <c r="G404" s="117"/>
      <c r="H404" s="117"/>
      <c r="I404" s="117"/>
      <c r="J404" s="117"/>
      <c r="K404" s="118" t="str">
        <f t="shared" si="128"/>
        <v/>
      </c>
      <c r="L404" s="119" t="str">
        <f>IF(K404="", "", K404/Veriler!$T$1)</f>
        <v/>
      </c>
      <c r="M404" s="119" t="str">
        <f>IF(E404&lt;&gt;"", "İthal Girdi", IF(Veriler!P404="", "", IF(Veriler!O404="H", "%0,5 üzerindedir", IF(Veriler!P404&gt;0.1, "%10 sınırı aşılmıştır.", "Uygun"))))</f>
        <v>%0,5 üzerindedir</v>
      </c>
      <c r="N404" s="119" t="str">
        <f t="shared" si="129"/>
        <v xml:space="preserve"> </v>
      </c>
      <c r="O404" s="120"/>
      <c r="P404" s="121"/>
      <c r="Q404" s="122" t="str">
        <f t="shared" si="130"/>
        <v/>
      </c>
      <c r="R404" s="118">
        <f>IFERROR(IF(L404&lt;=0.005,IF(E404="",K404,0),IF(E404&lt;&gt;"",0,IF(O404="",0,IF(O404="H",0,IF(P404&lt;Veriler!$F$2,K404*Veriler!$F$2,K404*P404)))))," ")</f>
        <v>0</v>
      </c>
      <c r="S404" s="118">
        <f>IF(Veriler!P404&lt;=0.1, R404, IF(AND(Veriler!P404&gt;0.1, E404="", O404="E"), IF(P404&gt;Veriler!$F$2, P404*R404, IF(P404&lt;Veriler!$F$2, Veriler!$F$2*R404, P404*R404)), 0))</f>
        <v>0</v>
      </c>
      <c r="T404" s="118" t="str">
        <f t="shared" si="131"/>
        <v xml:space="preserve"> </v>
      </c>
      <c r="U404" s="123" t="str">
        <f>IFERROR(IF(N404="%10 sınırı aşılmıştır.",K404-S404,IFERROR(IF(E404="",IF(R404=1,0,IF(K404-R404=0,"",K404-R404)),IF(Veriler!I404="",K404,IF(K404*Veriler!I404=0,"",K404*Veriler!I404))),K404)),0)</f>
        <v/>
      </c>
    </row>
    <row r="405" spans="1:21" s="134" customFormat="1" ht="27.75" customHeight="1" x14ac:dyDescent="0.25">
      <c r="A405" s="186">
        <f t="shared" si="132"/>
        <v>300</v>
      </c>
      <c r="B405" s="228"/>
      <c r="C405" s="229"/>
      <c r="D405" s="115"/>
      <c r="E405" s="116"/>
      <c r="F405" s="163" t="str">
        <f t="shared" si="127"/>
        <v/>
      </c>
      <c r="G405" s="117"/>
      <c r="H405" s="117"/>
      <c r="I405" s="117"/>
      <c r="J405" s="117"/>
      <c r="K405" s="118" t="str">
        <f t="shared" si="128"/>
        <v/>
      </c>
      <c r="L405" s="119" t="str">
        <f>IF(K405="", "", K405/Veriler!$T$1)</f>
        <v/>
      </c>
      <c r="M405" s="119" t="str">
        <f>IF(E405&lt;&gt;"", "İthal Girdi", IF(Veriler!P405="", "", IF(Veriler!O405="H", "%0,5 üzerindedir", IF(Veriler!P405&gt;0.1, "%10 sınırı aşılmıştır.", "Uygun"))))</f>
        <v>%0,5 üzerindedir</v>
      </c>
      <c r="N405" s="119" t="str">
        <f t="shared" si="129"/>
        <v xml:space="preserve"> </v>
      </c>
      <c r="O405" s="120"/>
      <c r="P405" s="121"/>
      <c r="Q405" s="122" t="str">
        <f t="shared" si="130"/>
        <v/>
      </c>
      <c r="R405" s="118">
        <f>IFERROR(IF(L405&lt;=0.005,IF(E405="",K405,0),IF(E405&lt;&gt;"",0,IF(O405="",0,IF(O405="H",0,IF(P405&lt;Veriler!$F$2,K405*Veriler!$F$2,K405*P405)))))," ")</f>
        <v>0</v>
      </c>
      <c r="S405" s="118">
        <f>IF(Veriler!P405&lt;=0.1, R405, IF(AND(Veriler!P405&gt;0.1, E405="", O405="E"), IF(P405&gt;Veriler!$F$2, P405*R405, IF(P405&lt;Veriler!$F$2, Veriler!$F$2*R405, P405*R405)), 0))</f>
        <v>0</v>
      </c>
      <c r="T405" s="118" t="str">
        <f t="shared" si="131"/>
        <v xml:space="preserve"> </v>
      </c>
      <c r="U405" s="123" t="str">
        <f>IFERROR(IF(N405="%10 sınırı aşılmıştır.",K405-S405,IFERROR(IF(E405="",IF(R405=1,0,IF(K405-R405=0,"",K405-R405)),IF(Veriler!I405="",K405,IF(K405*Veriler!I405=0,"",K405*Veriler!I405))),K405)),0)</f>
        <v/>
      </c>
    </row>
    <row r="406" spans="1:21" s="134" customFormat="1" ht="27.75" customHeight="1" x14ac:dyDescent="0.25">
      <c r="A406" s="186">
        <f t="shared" si="132"/>
        <v>301</v>
      </c>
      <c r="B406" s="228"/>
      <c r="C406" s="229"/>
      <c r="D406" s="115"/>
      <c r="E406" s="116"/>
      <c r="F406" s="163" t="str">
        <f t="shared" si="127"/>
        <v/>
      </c>
      <c r="G406" s="117"/>
      <c r="H406" s="117"/>
      <c r="I406" s="117"/>
      <c r="J406" s="117"/>
      <c r="K406" s="118" t="str">
        <f t="shared" si="128"/>
        <v/>
      </c>
      <c r="L406" s="119" t="str">
        <f>IF(K406="", "", K406/Veriler!$T$1)</f>
        <v/>
      </c>
      <c r="M406" s="119" t="str">
        <f>IF(E406&lt;&gt;"", "İthal Girdi", IF(Veriler!P406="", "", IF(Veriler!O406="H", "%0,5 üzerindedir", IF(Veriler!P406&gt;0.1, "%10 sınırı aşılmıştır.", "Uygun"))))</f>
        <v>%0,5 üzerindedir</v>
      </c>
      <c r="N406" s="119" t="str">
        <f t="shared" si="129"/>
        <v xml:space="preserve"> </v>
      </c>
      <c r="O406" s="120"/>
      <c r="P406" s="121"/>
      <c r="Q406" s="122" t="str">
        <f t="shared" si="130"/>
        <v/>
      </c>
      <c r="R406" s="118">
        <f>IFERROR(IF(L406&lt;=0.005,IF(E406="",K406,0),IF(E406&lt;&gt;"",0,IF(O406="",0,IF(O406="H",0,IF(P406&lt;Veriler!$F$2,K406*Veriler!$F$2,K406*P406)))))," ")</f>
        <v>0</v>
      </c>
      <c r="S406" s="118">
        <f>IF(Veriler!P406&lt;=0.1, R406, IF(AND(Veriler!P406&gt;0.1, E406="", O406="E"), IF(P406&gt;Veriler!$F$2, P406*R406, IF(P406&lt;Veriler!$F$2, Veriler!$F$2*R406, P406*R406)), 0))</f>
        <v>0</v>
      </c>
      <c r="T406" s="118" t="str">
        <f t="shared" si="131"/>
        <v xml:space="preserve"> </v>
      </c>
      <c r="U406" s="123" t="str">
        <f>IFERROR(IF(N406="%10 sınırı aşılmıştır.",K406-S406,IFERROR(IF(E406="",IF(R406=1,0,IF(K406-R406=0,"",K406-R406)),IF(Veriler!I406="",K406,IF(K406*Veriler!I406=0,"",K406*Veriler!I406))),K406)),0)</f>
        <v/>
      </c>
    </row>
    <row r="407" spans="1:21" s="134" customFormat="1" ht="27.75" customHeight="1" x14ac:dyDescent="0.25">
      <c r="A407" s="186">
        <f t="shared" si="132"/>
        <v>302</v>
      </c>
      <c r="B407" s="228"/>
      <c r="C407" s="229"/>
      <c r="D407" s="115"/>
      <c r="E407" s="116"/>
      <c r="F407" s="163" t="str">
        <f t="shared" si="127"/>
        <v/>
      </c>
      <c r="G407" s="117"/>
      <c r="H407" s="117"/>
      <c r="I407" s="117"/>
      <c r="J407" s="117"/>
      <c r="K407" s="118" t="str">
        <f t="shared" si="128"/>
        <v/>
      </c>
      <c r="L407" s="119" t="str">
        <f>IF(K407="", "", K407/Veriler!$T$1)</f>
        <v/>
      </c>
      <c r="M407" s="119" t="str">
        <f>IF(E407&lt;&gt;"", "İthal Girdi", IF(Veriler!P407="", "", IF(Veriler!O407="H", "%0,5 üzerindedir", IF(Veriler!P407&gt;0.1, "%10 sınırı aşılmıştır.", "Uygun"))))</f>
        <v>%0,5 üzerindedir</v>
      </c>
      <c r="N407" s="119" t="str">
        <f t="shared" si="129"/>
        <v xml:space="preserve"> </v>
      </c>
      <c r="O407" s="120"/>
      <c r="P407" s="121"/>
      <c r="Q407" s="122" t="str">
        <f t="shared" si="130"/>
        <v/>
      </c>
      <c r="R407" s="118">
        <f>IFERROR(IF(L407&lt;=0.005,IF(E407="",K407,0),IF(E407&lt;&gt;"",0,IF(O407="",0,IF(O407="H",0,IF(P407&lt;Veriler!$F$2,K407*Veriler!$F$2,K407*P407)))))," ")</f>
        <v>0</v>
      </c>
      <c r="S407" s="118">
        <f>IF(Veriler!P407&lt;=0.1, R407, IF(AND(Veriler!P407&gt;0.1, E407="", O407="E"), IF(P407&gt;Veriler!$F$2, P407*R407, IF(P407&lt;Veriler!$F$2, Veriler!$F$2*R407, P407*R407)), 0))</f>
        <v>0</v>
      </c>
      <c r="T407" s="118" t="str">
        <f t="shared" si="131"/>
        <v xml:space="preserve"> </v>
      </c>
      <c r="U407" s="123" t="str">
        <f>IFERROR(IF(N407="%10 sınırı aşılmıştır.",K407-S407,IFERROR(IF(E407="",IF(R407=1,0,IF(K407-R407=0,"",K407-R407)),IF(Veriler!I407="",K407,IF(K407*Veriler!I407=0,"",K407*Veriler!I407))),K407)),0)</f>
        <v/>
      </c>
    </row>
    <row r="408" spans="1:21" s="134" customFormat="1" ht="27.75" customHeight="1" x14ac:dyDescent="0.25">
      <c r="A408" s="186">
        <f t="shared" si="132"/>
        <v>303</v>
      </c>
      <c r="B408" s="228"/>
      <c r="C408" s="229"/>
      <c r="D408" s="115"/>
      <c r="E408" s="116"/>
      <c r="F408" s="163" t="str">
        <f t="shared" si="127"/>
        <v/>
      </c>
      <c r="G408" s="117"/>
      <c r="H408" s="117"/>
      <c r="I408" s="117"/>
      <c r="J408" s="117"/>
      <c r="K408" s="118" t="str">
        <f t="shared" si="128"/>
        <v/>
      </c>
      <c r="L408" s="119" t="str">
        <f>IF(K408="", "", K408/Veriler!$T$1)</f>
        <v/>
      </c>
      <c r="M408" s="119" t="str">
        <f>IF(E408&lt;&gt;"", "İthal Girdi", IF(Veriler!P408="", "", IF(Veriler!O408="H", "%0,5 üzerindedir", IF(Veriler!P408&gt;0.1, "%10 sınırı aşılmıştır.", "Uygun"))))</f>
        <v>%0,5 üzerindedir</v>
      </c>
      <c r="N408" s="119" t="str">
        <f t="shared" si="129"/>
        <v xml:space="preserve"> </v>
      </c>
      <c r="O408" s="120"/>
      <c r="P408" s="121"/>
      <c r="Q408" s="122" t="str">
        <f t="shared" si="130"/>
        <v/>
      </c>
      <c r="R408" s="118">
        <f>IFERROR(IF(L408&lt;=0.005,IF(E408="",K408,0),IF(E408&lt;&gt;"",0,IF(O408="",0,IF(O408="H",0,IF(P408&lt;Veriler!$F$2,K408*Veriler!$F$2,K408*P408)))))," ")</f>
        <v>0</v>
      </c>
      <c r="S408" s="118">
        <f>IF(Veriler!P408&lt;=0.1, R408, IF(AND(Veriler!P408&gt;0.1, E408="", O408="E"), IF(P408&gt;Veriler!$F$2, P408*R408, IF(P408&lt;Veriler!$F$2, Veriler!$F$2*R408, P408*R408)), 0))</f>
        <v>0</v>
      </c>
      <c r="T408" s="118" t="str">
        <f t="shared" si="131"/>
        <v xml:space="preserve"> </v>
      </c>
      <c r="U408" s="123" t="str">
        <f>IFERROR(IF(N408="%10 sınırı aşılmıştır.",K408-S408,IFERROR(IF(E408="",IF(R408=1,0,IF(K408-R408=0,"",K408-R408)),IF(Veriler!I408="",K408,IF(K408*Veriler!I408=0,"",K408*Veriler!I408))),K408)),0)</f>
        <v/>
      </c>
    </row>
    <row r="409" spans="1:21" s="134" customFormat="1" ht="27.75" customHeight="1" x14ac:dyDescent="0.25">
      <c r="A409" s="186">
        <f t="shared" si="132"/>
        <v>304</v>
      </c>
      <c r="B409" s="228"/>
      <c r="C409" s="229"/>
      <c r="D409" s="115"/>
      <c r="E409" s="116"/>
      <c r="F409" s="163" t="str">
        <f t="shared" si="127"/>
        <v/>
      </c>
      <c r="G409" s="117"/>
      <c r="H409" s="117"/>
      <c r="I409" s="117"/>
      <c r="J409" s="117"/>
      <c r="K409" s="118" t="str">
        <f t="shared" si="128"/>
        <v/>
      </c>
      <c r="L409" s="119" t="str">
        <f>IF(K409="", "", K409/Veriler!$T$1)</f>
        <v/>
      </c>
      <c r="M409" s="119" t="str">
        <f>IF(E409&lt;&gt;"", "İthal Girdi", IF(Veriler!P409="", "", IF(Veriler!O409="H", "%0,5 üzerindedir", IF(Veriler!P409&gt;0.1, "%10 sınırı aşılmıştır.", "Uygun"))))</f>
        <v>%0,5 üzerindedir</v>
      </c>
      <c r="N409" s="119" t="str">
        <f t="shared" si="129"/>
        <v xml:space="preserve"> </v>
      </c>
      <c r="O409" s="120"/>
      <c r="P409" s="121"/>
      <c r="Q409" s="122" t="str">
        <f t="shared" si="130"/>
        <v/>
      </c>
      <c r="R409" s="118">
        <f>IFERROR(IF(L409&lt;=0.005,IF(E409="",K409,0),IF(E409&lt;&gt;"",0,IF(O409="",0,IF(O409="H",0,IF(P409&lt;Veriler!$F$2,K409*Veriler!$F$2,K409*P409)))))," ")</f>
        <v>0</v>
      </c>
      <c r="S409" s="118">
        <f>IF(Veriler!P409&lt;=0.1, R409, IF(AND(Veriler!P409&gt;0.1, E409="", O409="E"), IF(P409&gt;Veriler!$F$2, P409*R409, IF(P409&lt;Veriler!$F$2, Veriler!$F$2*R409, P409*R409)), 0))</f>
        <v>0</v>
      </c>
      <c r="T409" s="118" t="str">
        <f t="shared" si="131"/>
        <v xml:space="preserve"> </v>
      </c>
      <c r="U409" s="123" t="str">
        <f>IFERROR(IF(N409="%10 sınırı aşılmıştır.",K409-S409,IFERROR(IF(E409="",IF(R409=1,0,IF(K409-R409=0,"",K409-R409)),IF(Veriler!I409="",K409,IF(K409*Veriler!I409=0,"",K409*Veriler!I409))),K409)),0)</f>
        <v/>
      </c>
    </row>
    <row r="410" spans="1:21" s="134" customFormat="1" ht="27.75" customHeight="1" x14ac:dyDescent="0.25">
      <c r="A410" s="186">
        <f t="shared" si="132"/>
        <v>305</v>
      </c>
      <c r="B410" s="228"/>
      <c r="C410" s="229"/>
      <c r="D410" s="115"/>
      <c r="E410" s="116"/>
      <c r="F410" s="163" t="str">
        <f t="shared" si="127"/>
        <v/>
      </c>
      <c r="G410" s="117"/>
      <c r="H410" s="117"/>
      <c r="I410" s="117"/>
      <c r="J410" s="117"/>
      <c r="K410" s="118" t="str">
        <f t="shared" si="128"/>
        <v/>
      </c>
      <c r="L410" s="119" t="str">
        <f>IF(K410="", "", K410/Veriler!$T$1)</f>
        <v/>
      </c>
      <c r="M410" s="119" t="str">
        <f>IF(E410&lt;&gt;"", "İthal Girdi", IF(Veriler!P410="", "", IF(Veriler!O410="H", "%0,5 üzerindedir", IF(Veriler!P410&gt;0.1, "%10 sınırı aşılmıştır.", "Uygun"))))</f>
        <v>%0,5 üzerindedir</v>
      </c>
      <c r="N410" s="119" t="str">
        <f t="shared" si="129"/>
        <v xml:space="preserve"> </v>
      </c>
      <c r="O410" s="120"/>
      <c r="P410" s="121"/>
      <c r="Q410" s="122" t="str">
        <f t="shared" si="130"/>
        <v/>
      </c>
      <c r="R410" s="118">
        <f>IFERROR(IF(L410&lt;=0.005,IF(E410="",K410,0),IF(E410&lt;&gt;"",0,IF(O410="",0,IF(O410="H",0,IF(P410&lt;Veriler!$F$2,K410*Veriler!$F$2,K410*P410)))))," ")</f>
        <v>0</v>
      </c>
      <c r="S410" s="118">
        <f>IF(Veriler!P410&lt;=0.1, R410, IF(AND(Veriler!P410&gt;0.1, E410="", O410="E"), IF(P410&gt;Veriler!$F$2, P410*R410, IF(P410&lt;Veriler!$F$2, Veriler!$F$2*R410, P410*R410)), 0))</f>
        <v>0</v>
      </c>
      <c r="T410" s="118" t="str">
        <f t="shared" si="131"/>
        <v xml:space="preserve"> </v>
      </c>
      <c r="U410" s="123" t="str">
        <f>IFERROR(IF(N410="%10 sınırı aşılmıştır.",K410-S410,IFERROR(IF(E410="",IF(R410=1,0,IF(K410-R410=0,"",K410-R410)),IF(Veriler!I410="",K410,IF(K410*Veriler!I410=0,"",K410*Veriler!I410))),K410)),0)</f>
        <v/>
      </c>
    </row>
    <row r="411" spans="1:21" s="134" customFormat="1" ht="27.75" customHeight="1" x14ac:dyDescent="0.25">
      <c r="A411" s="186">
        <f t="shared" si="132"/>
        <v>306</v>
      </c>
      <c r="B411" s="228"/>
      <c r="C411" s="229"/>
      <c r="D411" s="115"/>
      <c r="E411" s="116"/>
      <c r="F411" s="163" t="str">
        <f t="shared" si="127"/>
        <v/>
      </c>
      <c r="G411" s="117"/>
      <c r="H411" s="117"/>
      <c r="I411" s="117"/>
      <c r="J411" s="117"/>
      <c r="K411" s="118" t="str">
        <f t="shared" si="128"/>
        <v/>
      </c>
      <c r="L411" s="119" t="str">
        <f>IF(K411="", "", K411/Veriler!$T$1)</f>
        <v/>
      </c>
      <c r="M411" s="119" t="str">
        <f>IF(E411&lt;&gt;"", "İthal Girdi", IF(Veriler!P411="", "", IF(Veriler!O411="H", "%0,5 üzerindedir", IF(Veriler!P411&gt;0.1, "%10 sınırı aşılmıştır.", "Uygun"))))</f>
        <v>%0,5 üzerindedir</v>
      </c>
      <c r="N411" s="119" t="str">
        <f t="shared" si="129"/>
        <v xml:space="preserve"> </v>
      </c>
      <c r="O411" s="120"/>
      <c r="P411" s="121"/>
      <c r="Q411" s="122" t="str">
        <f t="shared" si="130"/>
        <v/>
      </c>
      <c r="R411" s="118">
        <f>IFERROR(IF(L411&lt;=0.005,IF(E411="",K411,0),IF(E411&lt;&gt;"",0,IF(O411="",0,IF(O411="H",0,IF(P411&lt;Veriler!$F$2,K411*Veriler!$F$2,K411*P411)))))," ")</f>
        <v>0</v>
      </c>
      <c r="S411" s="118">
        <f>IF(Veriler!P411&lt;=0.1, R411, IF(AND(Veriler!P411&gt;0.1, E411="", O411="E"), IF(P411&gt;Veriler!$F$2, P411*R411, IF(P411&lt;Veriler!$F$2, Veriler!$F$2*R411, P411*R411)), 0))</f>
        <v>0</v>
      </c>
      <c r="T411" s="118" t="str">
        <f t="shared" si="131"/>
        <v xml:space="preserve"> </v>
      </c>
      <c r="U411" s="123" t="str">
        <f>IFERROR(IF(N411="%10 sınırı aşılmıştır.",K411-S411,IFERROR(IF(E411="",IF(R411=1,0,IF(K411-R411=0,"",K411-R411)),IF(Veriler!I411="",K411,IF(K411*Veriler!I411=0,"",K411*Veriler!I411))),K411)),0)</f>
        <v/>
      </c>
    </row>
    <row r="412" spans="1:21" s="134" customFormat="1" ht="27.75" customHeight="1" x14ac:dyDescent="0.25">
      <c r="A412" s="186">
        <f t="shared" si="132"/>
        <v>307</v>
      </c>
      <c r="B412" s="228"/>
      <c r="C412" s="229"/>
      <c r="D412" s="115"/>
      <c r="E412" s="116"/>
      <c r="F412" s="163" t="str">
        <f t="shared" si="127"/>
        <v/>
      </c>
      <c r="G412" s="117"/>
      <c r="H412" s="117"/>
      <c r="I412" s="117"/>
      <c r="J412" s="117"/>
      <c r="K412" s="118" t="str">
        <f t="shared" si="128"/>
        <v/>
      </c>
      <c r="L412" s="119" t="str">
        <f>IF(K412="", "", K412/Veriler!$T$1)</f>
        <v/>
      </c>
      <c r="M412" s="119" t="str">
        <f>IF(E412&lt;&gt;"", "İthal Girdi", IF(Veriler!P412="", "", IF(Veriler!O412="H", "%0,5 üzerindedir", IF(Veriler!P412&gt;0.1, "%10 sınırı aşılmıştır.", "Uygun"))))</f>
        <v>%0,5 üzerindedir</v>
      </c>
      <c r="N412" s="119" t="str">
        <f t="shared" si="129"/>
        <v xml:space="preserve"> </v>
      </c>
      <c r="O412" s="120"/>
      <c r="P412" s="121"/>
      <c r="Q412" s="122" t="str">
        <f t="shared" si="130"/>
        <v/>
      </c>
      <c r="R412" s="118">
        <f>IFERROR(IF(L412&lt;=0.005,IF(E412="",K412,0),IF(E412&lt;&gt;"",0,IF(O412="",0,IF(O412="H",0,IF(P412&lt;Veriler!$F$2,K412*Veriler!$F$2,K412*P412)))))," ")</f>
        <v>0</v>
      </c>
      <c r="S412" s="118">
        <f>IF(Veriler!P412&lt;=0.1, R412, IF(AND(Veriler!P412&gt;0.1, E412="", O412="E"), IF(P412&gt;Veriler!$F$2, P412*R412, IF(P412&lt;Veriler!$F$2, Veriler!$F$2*R412, P412*R412)), 0))</f>
        <v>0</v>
      </c>
      <c r="T412" s="118" t="str">
        <f t="shared" si="131"/>
        <v xml:space="preserve"> </v>
      </c>
      <c r="U412" s="123" t="str">
        <f>IFERROR(IF(N412="%10 sınırı aşılmıştır.",K412-S412,IFERROR(IF(E412="",IF(R412=1,0,IF(K412-R412=0,"",K412-R412)),IF(Veriler!I412="",K412,IF(K412*Veriler!I412=0,"",K412*Veriler!I412))),K412)),0)</f>
        <v/>
      </c>
    </row>
    <row r="413" spans="1:21" s="134" customFormat="1" ht="27.75" customHeight="1" x14ac:dyDescent="0.25">
      <c r="A413" s="186">
        <f t="shared" si="132"/>
        <v>308</v>
      </c>
      <c r="B413" s="228"/>
      <c r="C413" s="229"/>
      <c r="D413" s="115"/>
      <c r="E413" s="116"/>
      <c r="F413" s="163" t="str">
        <f t="shared" si="127"/>
        <v/>
      </c>
      <c r="G413" s="117"/>
      <c r="H413" s="117"/>
      <c r="I413" s="117"/>
      <c r="J413" s="117"/>
      <c r="K413" s="118" t="str">
        <f t="shared" si="128"/>
        <v/>
      </c>
      <c r="L413" s="119" t="str">
        <f>IF(K413="", "", K413/Veriler!$T$1)</f>
        <v/>
      </c>
      <c r="M413" s="119" t="str">
        <f>IF(E413&lt;&gt;"", "İthal Girdi", IF(Veriler!P413="", "", IF(Veriler!O413="H", "%0,5 üzerindedir", IF(Veriler!P413&gt;0.1, "%10 sınırı aşılmıştır.", "Uygun"))))</f>
        <v>%0,5 üzerindedir</v>
      </c>
      <c r="N413" s="119" t="str">
        <f t="shared" si="129"/>
        <v xml:space="preserve"> </v>
      </c>
      <c r="O413" s="120"/>
      <c r="P413" s="121"/>
      <c r="Q413" s="122" t="str">
        <f t="shared" si="130"/>
        <v/>
      </c>
      <c r="R413" s="118">
        <f>IFERROR(IF(L413&lt;=0.005,IF(E413="",K413,0),IF(E413&lt;&gt;"",0,IF(O413="",0,IF(O413="H",0,IF(P413&lt;Veriler!$F$2,K413*Veriler!$F$2,K413*P413)))))," ")</f>
        <v>0</v>
      </c>
      <c r="S413" s="118">
        <f>IF(Veriler!P413&lt;=0.1, R413, IF(AND(Veriler!P413&gt;0.1, E413="", O413="E"), IF(P413&gt;Veriler!$F$2, P413*R413, IF(P413&lt;Veriler!$F$2, Veriler!$F$2*R413, P413*R413)), 0))</f>
        <v>0</v>
      </c>
      <c r="T413" s="118" t="str">
        <f t="shared" si="131"/>
        <v xml:space="preserve"> </v>
      </c>
      <c r="U413" s="123" t="str">
        <f>IFERROR(IF(N413="%10 sınırı aşılmıştır.",K413-S413,IFERROR(IF(E413="",IF(R413=1,0,IF(K413-R413=0,"",K413-R413)),IF(Veriler!I413="",K413,IF(K413*Veriler!I413=0,"",K413*Veriler!I413))),K413)),0)</f>
        <v/>
      </c>
    </row>
    <row r="414" spans="1:21" s="134" customFormat="1" ht="24" customHeight="1" x14ac:dyDescent="0.25">
      <c r="A414" s="147"/>
      <c r="B414" s="148"/>
      <c r="C414" s="148"/>
      <c r="D414" s="148"/>
      <c r="E414" s="149"/>
      <c r="F414" s="149"/>
      <c r="G414" s="147"/>
      <c r="H414" s="147"/>
      <c r="I414" s="147"/>
      <c r="J414" s="147"/>
      <c r="K414" s="133">
        <f>SUM(K385:K398,K400:K413)</f>
        <v>0</v>
      </c>
      <c r="L414" s="150"/>
      <c r="M414" s="150"/>
      <c r="N414" s="150"/>
      <c r="O414" s="151"/>
      <c r="P414" s="152"/>
      <c r="Q414" s="152"/>
      <c r="R414" s="147"/>
      <c r="S414" s="147"/>
      <c r="T414" s="147"/>
      <c r="U414" s="147"/>
    </row>
    <row r="415" spans="1:21" s="134" customFormat="1" ht="24" customHeight="1" x14ac:dyDescent="0.25">
      <c r="A415" s="147"/>
      <c r="B415" s="148"/>
      <c r="C415" s="148"/>
      <c r="D415" s="148"/>
      <c r="E415" s="149"/>
      <c r="F415" s="149"/>
      <c r="G415" s="147"/>
      <c r="H415" s="147"/>
      <c r="I415" s="147"/>
      <c r="J415" s="147"/>
      <c r="K415" s="153"/>
      <c r="L415" s="150"/>
      <c r="M415" s="150"/>
      <c r="N415" s="150"/>
      <c r="O415" s="151"/>
      <c r="P415" s="152"/>
      <c r="Q415" s="152"/>
      <c r="R415" s="154" t="s">
        <v>14</v>
      </c>
      <c r="S415" s="154" t="s">
        <v>14</v>
      </c>
      <c r="T415" s="154" t="s">
        <v>14</v>
      </c>
      <c r="U415" s="155" t="s">
        <v>15</v>
      </c>
    </row>
    <row r="416" spans="1:21" s="134" customFormat="1" ht="27" customHeight="1" x14ac:dyDescent="0.25">
      <c r="A416" s="245" t="s">
        <v>140</v>
      </c>
      <c r="B416" s="246"/>
      <c r="C416" s="246"/>
      <c r="D416" s="246"/>
      <c r="E416" s="246"/>
      <c r="F416" s="246"/>
      <c r="G416" s="246"/>
      <c r="H416" s="246"/>
      <c r="I416" s="246"/>
      <c r="J416" s="246"/>
      <c r="K416" s="246"/>
      <c r="L416" s="246"/>
      <c r="M416" s="246"/>
      <c r="N416" s="246"/>
      <c r="O416" s="246"/>
      <c r="P416" s="246"/>
      <c r="Q416" s="247"/>
      <c r="R416" s="160" t="e">
        <f>IF(SUM(#REF!,R385:R398,R400:R413)=0,"",SUM(#REF!,R385:R398,R400:R413))</f>
        <v>#REF!</v>
      </c>
      <c r="S416" s="156" t="str">
        <f>IF(SUM(S385:S398,S400:S413)=0," ",SUM(S385:S398,S400:S413))</f>
        <v xml:space="preserve"> </v>
      </c>
      <c r="T416" s="124" t="str">
        <f>IF(SUM(T385:T398,T400:T413)=0," ",SUM(T385:T398,T400:T413))</f>
        <v xml:space="preserve"> </v>
      </c>
      <c r="U416" s="124" t="str">
        <f>IF(SUM(U385:U398,U400:U413)=0," ",SUM(U385:U398,U400:U413))</f>
        <v xml:space="preserve"> </v>
      </c>
    </row>
    <row r="418" spans="1:21" x14ac:dyDescent="0.3">
      <c r="A418" s="225" t="str">
        <f>A456</f>
        <v>R02</v>
      </c>
      <c r="B418" s="225"/>
      <c r="C418" s="225"/>
      <c r="D418" s="225"/>
      <c r="E418" s="225"/>
      <c r="F418" s="225"/>
      <c r="G418" s="225"/>
      <c r="H418" s="225"/>
      <c r="I418" s="225"/>
      <c r="J418" s="225"/>
      <c r="K418" s="225"/>
      <c r="L418" s="226"/>
      <c r="M418" s="226"/>
      <c r="N418" s="226"/>
      <c r="O418" s="227"/>
      <c r="P418" s="227"/>
      <c r="Q418" s="227"/>
      <c r="R418" s="225"/>
      <c r="S418" s="225"/>
      <c r="T418" s="225"/>
      <c r="U418" s="225"/>
    </row>
    <row r="419" spans="1:21" s="134" customFormat="1" ht="31.5" customHeight="1" x14ac:dyDescent="0.25">
      <c r="A419" s="242" t="s">
        <v>0</v>
      </c>
      <c r="B419" s="243"/>
      <c r="C419" s="243"/>
      <c r="D419" s="243"/>
      <c r="E419" s="243"/>
      <c r="F419" s="243"/>
      <c r="G419" s="243"/>
      <c r="H419" s="243"/>
      <c r="I419" s="243"/>
      <c r="J419" s="243"/>
      <c r="K419" s="243"/>
      <c r="L419" s="243"/>
      <c r="M419" s="243"/>
      <c r="N419" s="243"/>
      <c r="O419" s="243" t="b">
        <v>0</v>
      </c>
      <c r="P419" s="243"/>
      <c r="Q419" s="243"/>
      <c r="R419" s="243"/>
      <c r="S419" s="243"/>
      <c r="T419" s="243"/>
      <c r="U419" s="244"/>
    </row>
    <row r="420" spans="1:21" s="139" customFormat="1" ht="28.5" customHeight="1" x14ac:dyDescent="0.25">
      <c r="A420" s="234" t="s">
        <v>115</v>
      </c>
      <c r="B420" s="235"/>
      <c r="C420" s="235"/>
      <c r="D420" s="235"/>
      <c r="E420" s="235"/>
      <c r="F420" s="235"/>
      <c r="G420" s="235"/>
      <c r="H420" s="235"/>
      <c r="I420" s="235"/>
      <c r="J420" s="235"/>
      <c r="K420" s="235"/>
      <c r="L420" s="235"/>
      <c r="M420" s="235"/>
      <c r="N420" s="235"/>
      <c r="O420" s="235"/>
      <c r="P420" s="235"/>
      <c r="Q420" s="236"/>
      <c r="R420" s="135"/>
      <c r="S420" s="136"/>
      <c r="T420" s="137" t="s">
        <v>116</v>
      </c>
      <c r="U420" s="138">
        <f>U382+1</f>
        <v>12</v>
      </c>
    </row>
    <row r="421" spans="1:21" s="134" customFormat="1" ht="87" customHeight="1" x14ac:dyDescent="0.25">
      <c r="A421" s="164" t="s">
        <v>1</v>
      </c>
      <c r="B421" s="237" t="s">
        <v>2</v>
      </c>
      <c r="C421" s="238"/>
      <c r="D421" s="165" t="s">
        <v>3</v>
      </c>
      <c r="E421" s="165" t="s">
        <v>136</v>
      </c>
      <c r="F421" s="166" t="s">
        <v>143</v>
      </c>
      <c r="G421" s="164" t="s">
        <v>4</v>
      </c>
      <c r="H421" s="164" t="s">
        <v>5</v>
      </c>
      <c r="I421" s="164" t="s">
        <v>6</v>
      </c>
      <c r="J421" s="164" t="s">
        <v>7</v>
      </c>
      <c r="K421" s="164" t="s">
        <v>8</v>
      </c>
      <c r="L421" s="167" t="s">
        <v>9</v>
      </c>
      <c r="M421" s="168" t="s">
        <v>86</v>
      </c>
      <c r="N421" s="168" t="s">
        <v>86</v>
      </c>
      <c r="O421" s="166" t="s">
        <v>137</v>
      </c>
      <c r="P421" s="164" t="s">
        <v>10</v>
      </c>
      <c r="Q421" s="140" t="s">
        <v>142</v>
      </c>
      <c r="R421" s="125" t="s">
        <v>141</v>
      </c>
      <c r="S421" s="125" t="s">
        <v>138</v>
      </c>
      <c r="T421" s="164" t="s">
        <v>138</v>
      </c>
      <c r="U421" s="164" t="s">
        <v>139</v>
      </c>
    </row>
    <row r="422" spans="1:21" s="134" customFormat="1" ht="54" customHeight="1" x14ac:dyDescent="0.25">
      <c r="A422" s="141"/>
      <c r="B422" s="241" t="s">
        <v>146</v>
      </c>
      <c r="C422" s="231"/>
      <c r="D422" s="142"/>
      <c r="E422" s="142"/>
      <c r="F422" s="114"/>
      <c r="G422" s="142"/>
      <c r="H422" s="142"/>
      <c r="I422" s="142"/>
      <c r="J422" s="142"/>
      <c r="K422" s="114"/>
      <c r="L422" s="114"/>
      <c r="M422" s="142"/>
      <c r="N422" s="114"/>
      <c r="O422" s="142"/>
      <c r="P422" s="142"/>
      <c r="Q422" s="232"/>
      <c r="R422" s="232"/>
      <c r="S422" s="142"/>
      <c r="T422" s="114"/>
      <c r="U422" s="114"/>
    </row>
    <row r="423" spans="1:21" s="134" customFormat="1" ht="27.75" customHeight="1" x14ac:dyDescent="0.25">
      <c r="A423" s="186">
        <f>A413+1</f>
        <v>309</v>
      </c>
      <c r="B423" s="228"/>
      <c r="C423" s="229"/>
      <c r="D423" s="115"/>
      <c r="E423" s="116"/>
      <c r="F423" s="163" t="str">
        <f t="shared" ref="F423:F436" si="133">IF(AND(E423&lt;&gt;"",U423&lt;&gt;"",K423&lt;&gt;0),U423/K423,"")</f>
        <v/>
      </c>
      <c r="G423" s="117"/>
      <c r="H423" s="117"/>
      <c r="I423" s="117"/>
      <c r="J423" s="117"/>
      <c r="K423" s="118" t="str">
        <f t="shared" ref="K423:K436" si="134">IF(AND(G423&lt;&gt;0, I423&lt;&gt;0, J423&lt;&gt;0), G423*I423*J423, "")</f>
        <v/>
      </c>
      <c r="L423" s="119" t="str">
        <f>IF(K423="", "", K423/Veriler!$T$1)</f>
        <v/>
      </c>
      <c r="M423" s="119" t="str">
        <f>IF(E423&lt;&gt;"", "İthal Girdi", IF(Veriler!P423="", "", IF(Veriler!O423="H", "%0,5 üzerindedir", IF(Veriler!P423&gt;0.1, "%10 sınırı aşılmıştır.", "Uygun"))))</f>
        <v>%0,5 üzerindedir</v>
      </c>
      <c r="N423" s="119" t="str">
        <f t="shared" ref="N423:N436" si="135">IF(L423=""," ",M423)</f>
        <v xml:space="preserve"> </v>
      </c>
      <c r="O423" s="120"/>
      <c r="P423" s="121"/>
      <c r="Q423" s="122" t="str">
        <f t="shared" ref="Q423:Q436" si="136">IFERROR(IF(AND(S423&lt;&gt;"",K423&lt;&gt;"",K423&lt;&gt;0,S423&lt;&gt;0),S423/K423,"")," ")</f>
        <v/>
      </c>
      <c r="R423" s="118">
        <f>IFERROR(IF(L423&lt;=0.005,IF(E423="",K423,0),IF(E423&lt;&gt;"",0,IF(O423="",0,IF(O423="H",0,IF(P423&lt;Veriler!$F$2,K423*Veriler!$F$2,K423*P423)))))," ")</f>
        <v>0</v>
      </c>
      <c r="S423" s="118">
        <f>IF(Veriler!P423&lt;=0.1, R423, IF(AND(Veriler!P423&gt;0.1, E423="", O423="E"), IF(P423&gt;Veriler!$F$2, P423*R423, IF(P423&lt;Veriler!$F$2, Veriler!$F$2*R423, P423*R423)), 0))</f>
        <v>0</v>
      </c>
      <c r="T423" s="118" t="str">
        <f t="shared" ref="T423:T436" si="137">IF(S423=0," ",S423)</f>
        <v xml:space="preserve"> </v>
      </c>
      <c r="U423" s="123" t="str">
        <f>IFERROR(IF(N423="%10 sınırı aşılmıştır.",K423-S423,IFERROR(IF(E423="",IF(R423=1,0,IF(K423-R423=0,"",K423-R423)),IF(Veriler!I423="",K423,IF(K423*Veriler!I423=0,"",K423*Veriler!I423))),K423)),0)</f>
        <v/>
      </c>
    </row>
    <row r="424" spans="1:21" s="134" customFormat="1" ht="27.75" customHeight="1" x14ac:dyDescent="0.25">
      <c r="A424" s="186">
        <f>A423+1</f>
        <v>310</v>
      </c>
      <c r="B424" s="228"/>
      <c r="C424" s="229"/>
      <c r="D424" s="115"/>
      <c r="E424" s="116"/>
      <c r="F424" s="163" t="str">
        <f t="shared" si="133"/>
        <v/>
      </c>
      <c r="G424" s="117"/>
      <c r="H424" s="117"/>
      <c r="I424" s="117"/>
      <c r="J424" s="117"/>
      <c r="K424" s="118" t="str">
        <f t="shared" si="134"/>
        <v/>
      </c>
      <c r="L424" s="119" t="str">
        <f>IF(K424="", "", K424/Veriler!$T$1)</f>
        <v/>
      </c>
      <c r="M424" s="119" t="str">
        <f>IF(E424&lt;&gt;"", "İthal Girdi", IF(Veriler!P424="", "", IF(Veriler!O424="H", "%0,5 üzerindedir", IF(Veriler!P424&gt;0.1, "%10 sınırı aşılmıştır.", "Uygun"))))</f>
        <v>%0,5 üzerindedir</v>
      </c>
      <c r="N424" s="119" t="str">
        <f t="shared" si="135"/>
        <v xml:space="preserve"> </v>
      </c>
      <c r="O424" s="120"/>
      <c r="P424" s="121"/>
      <c r="Q424" s="122" t="str">
        <f t="shared" si="136"/>
        <v/>
      </c>
      <c r="R424" s="118">
        <f>IFERROR(IF(L424&lt;=0.005,IF(E424="",K424,0),IF(E424&lt;&gt;"",0,IF(O424="",0,IF(O424="H",0,IF(P424&lt;Veriler!$F$2,K424*Veriler!$F$2,K424*P424)))))," ")</f>
        <v>0</v>
      </c>
      <c r="S424" s="118">
        <f>IF(Veriler!P424&lt;=0.1, R424, IF(AND(Veriler!P424&gt;0.1, E424="", O424="E"), IF(P424&gt;Veriler!$F$2, P424*R424, IF(P424&lt;Veriler!$F$2, Veriler!$F$2*R424, P424*R424)), 0))</f>
        <v>0</v>
      </c>
      <c r="T424" s="118" t="str">
        <f t="shared" si="137"/>
        <v xml:space="preserve"> </v>
      </c>
      <c r="U424" s="123" t="str">
        <f>IFERROR(IF(N424="%10 sınırı aşılmıştır.",K424-S424,IFERROR(IF(E424="",IF(R424=1,0,IF(K424-R424=0,"",K424-R424)),IF(Veriler!I424="",K424,IF(K424*Veriler!I424=0,"",K424*Veriler!I424))),K424)),0)</f>
        <v/>
      </c>
    </row>
    <row r="425" spans="1:21" s="134" customFormat="1" ht="27.75" customHeight="1" x14ac:dyDescent="0.25">
      <c r="A425" s="186">
        <f t="shared" ref="A425:A436" si="138">A424+1</f>
        <v>311</v>
      </c>
      <c r="B425" s="228"/>
      <c r="C425" s="229"/>
      <c r="D425" s="115"/>
      <c r="E425" s="116"/>
      <c r="F425" s="163" t="str">
        <f t="shared" si="133"/>
        <v/>
      </c>
      <c r="G425" s="117"/>
      <c r="H425" s="117"/>
      <c r="I425" s="117"/>
      <c r="J425" s="117"/>
      <c r="K425" s="118" t="str">
        <f t="shared" si="134"/>
        <v/>
      </c>
      <c r="L425" s="119" t="str">
        <f>IF(K425="", "", K425/Veriler!$T$1)</f>
        <v/>
      </c>
      <c r="M425" s="119" t="str">
        <f>IF(E425&lt;&gt;"", "İthal Girdi", IF(Veriler!P425="", "", IF(Veriler!O425="H", "%0,5 üzerindedir", IF(Veriler!P425&gt;0.1, "%10 sınırı aşılmıştır.", "Uygun"))))</f>
        <v>%0,5 üzerindedir</v>
      </c>
      <c r="N425" s="119" t="str">
        <f t="shared" si="135"/>
        <v xml:space="preserve"> </v>
      </c>
      <c r="O425" s="120"/>
      <c r="P425" s="121"/>
      <c r="Q425" s="122" t="str">
        <f t="shared" si="136"/>
        <v/>
      </c>
      <c r="R425" s="118">
        <f>IFERROR(IF(L425&lt;=0.005,IF(E425="",K425,0),IF(E425&lt;&gt;"",0,IF(O425="",0,IF(O425="H",0,IF(P425&lt;Veriler!$F$2,K425*Veriler!$F$2,K425*P425)))))," ")</f>
        <v>0</v>
      </c>
      <c r="S425" s="118">
        <f>IF(Veriler!P425&lt;=0.1, R425, IF(AND(Veriler!P425&gt;0.1, E425="", O425="E"), IF(P425&gt;Veriler!$F$2, P425*R425, IF(P425&lt;Veriler!$F$2, Veriler!$F$2*R425, P425*R425)), 0))</f>
        <v>0</v>
      </c>
      <c r="T425" s="118" t="str">
        <f t="shared" si="137"/>
        <v xml:space="preserve"> </v>
      </c>
      <c r="U425" s="123" t="str">
        <f>IFERROR(IF(N425="%10 sınırı aşılmıştır.",K425-S425,IFERROR(IF(E425="",IF(R425=1,0,IF(K425-R425=0,"",K425-R425)),IF(Veriler!I425="",K425,IF(K425*Veriler!I425=0,"",K425*Veriler!I425))),K425)),0)</f>
        <v/>
      </c>
    </row>
    <row r="426" spans="1:21" s="134" customFormat="1" ht="27.75" customHeight="1" x14ac:dyDescent="0.25">
      <c r="A426" s="186">
        <f t="shared" si="138"/>
        <v>312</v>
      </c>
      <c r="B426" s="228"/>
      <c r="C426" s="229"/>
      <c r="D426" s="115"/>
      <c r="E426" s="116"/>
      <c r="F426" s="163" t="str">
        <f t="shared" si="133"/>
        <v/>
      </c>
      <c r="G426" s="117"/>
      <c r="H426" s="117"/>
      <c r="I426" s="117"/>
      <c r="J426" s="117"/>
      <c r="K426" s="118" t="str">
        <f t="shared" si="134"/>
        <v/>
      </c>
      <c r="L426" s="119" t="str">
        <f>IF(K426="", "", K426/Veriler!$T$1)</f>
        <v/>
      </c>
      <c r="M426" s="119" t="str">
        <f>IF(E426&lt;&gt;"", "İthal Girdi", IF(Veriler!P426="", "", IF(Veriler!O426="H", "%0,5 üzerindedir", IF(Veriler!P426&gt;0.1, "%10 sınırı aşılmıştır.", "Uygun"))))</f>
        <v>%0,5 üzerindedir</v>
      </c>
      <c r="N426" s="119" t="str">
        <f t="shared" si="135"/>
        <v xml:space="preserve"> </v>
      </c>
      <c r="O426" s="120"/>
      <c r="P426" s="121"/>
      <c r="Q426" s="122" t="str">
        <f t="shared" si="136"/>
        <v/>
      </c>
      <c r="R426" s="118">
        <f>IFERROR(IF(L426&lt;=0.005,IF(E426="",K426,0),IF(E426&lt;&gt;"",0,IF(O426="",0,IF(O426="H",0,IF(P426&lt;Veriler!$F$2,K426*Veriler!$F$2,K426*P426)))))," ")</f>
        <v>0</v>
      </c>
      <c r="S426" s="118">
        <f>IF(Veriler!P426&lt;=0.1, R426, IF(AND(Veriler!P426&gt;0.1, E426="", O426="E"), IF(P426&gt;Veriler!$F$2, P426*R426, IF(P426&lt;Veriler!$F$2, Veriler!$F$2*R426, P426*R426)), 0))</f>
        <v>0</v>
      </c>
      <c r="T426" s="118" t="str">
        <f t="shared" si="137"/>
        <v xml:space="preserve"> </v>
      </c>
      <c r="U426" s="123" t="str">
        <f>IFERROR(IF(N426="%10 sınırı aşılmıştır.",K426-S426,IFERROR(IF(E426="",IF(R426=1,0,IF(K426-R426=0,"",K426-R426)),IF(Veriler!I426="",K426,IF(K426*Veriler!I426=0,"",K426*Veriler!I426))),K426)),0)</f>
        <v/>
      </c>
    </row>
    <row r="427" spans="1:21" s="134" customFormat="1" ht="27.75" customHeight="1" x14ac:dyDescent="0.25">
      <c r="A427" s="186">
        <f t="shared" si="138"/>
        <v>313</v>
      </c>
      <c r="B427" s="228"/>
      <c r="C427" s="229"/>
      <c r="D427" s="115"/>
      <c r="E427" s="116"/>
      <c r="F427" s="163" t="str">
        <f t="shared" si="133"/>
        <v/>
      </c>
      <c r="G427" s="117"/>
      <c r="H427" s="117"/>
      <c r="I427" s="117"/>
      <c r="J427" s="117"/>
      <c r="K427" s="118" t="str">
        <f t="shared" si="134"/>
        <v/>
      </c>
      <c r="L427" s="119" t="str">
        <f>IF(K427="", "", K427/Veriler!$T$1)</f>
        <v/>
      </c>
      <c r="M427" s="119" t="str">
        <f>IF(E427&lt;&gt;"", "İthal Girdi", IF(Veriler!P427="", "", IF(Veriler!O427="H", "%0,5 üzerindedir", IF(Veriler!P427&gt;0.1, "%10 sınırı aşılmıştır.", "Uygun"))))</f>
        <v>%0,5 üzerindedir</v>
      </c>
      <c r="N427" s="119" t="str">
        <f t="shared" si="135"/>
        <v xml:space="preserve"> </v>
      </c>
      <c r="O427" s="120"/>
      <c r="P427" s="121"/>
      <c r="Q427" s="122" t="str">
        <f t="shared" si="136"/>
        <v/>
      </c>
      <c r="R427" s="118">
        <f>IFERROR(IF(L427&lt;=0.005,IF(E427="",K427,0),IF(E427&lt;&gt;"",0,IF(O427="",0,IF(O427="H",0,IF(P427&lt;Veriler!$F$2,K427*Veriler!$F$2,K427*P427)))))," ")</f>
        <v>0</v>
      </c>
      <c r="S427" s="118">
        <f>IF(Veriler!P427&lt;=0.1, R427, IF(AND(Veriler!P427&gt;0.1, E427="", O427="E"), IF(P427&gt;Veriler!$F$2, P427*R427, IF(P427&lt;Veriler!$F$2, Veriler!$F$2*R427, P427*R427)), 0))</f>
        <v>0</v>
      </c>
      <c r="T427" s="118" t="str">
        <f t="shared" si="137"/>
        <v xml:space="preserve"> </v>
      </c>
      <c r="U427" s="123" t="str">
        <f>IFERROR(IF(N427="%10 sınırı aşılmıştır.",K427-S427,IFERROR(IF(E427="",IF(R427=1,0,IF(K427-R427=0,"",K427-R427)),IF(Veriler!I427="",K427,IF(K427*Veriler!I427=0,"",K427*Veriler!I427))),K427)),0)</f>
        <v/>
      </c>
    </row>
    <row r="428" spans="1:21" s="134" customFormat="1" ht="27.75" customHeight="1" x14ac:dyDescent="0.25">
      <c r="A428" s="186">
        <f t="shared" si="138"/>
        <v>314</v>
      </c>
      <c r="B428" s="228"/>
      <c r="C428" s="229"/>
      <c r="D428" s="115"/>
      <c r="E428" s="116"/>
      <c r="F428" s="163" t="str">
        <f t="shared" si="133"/>
        <v/>
      </c>
      <c r="G428" s="117"/>
      <c r="H428" s="117"/>
      <c r="I428" s="117"/>
      <c r="J428" s="117"/>
      <c r="K428" s="118" t="str">
        <f t="shared" si="134"/>
        <v/>
      </c>
      <c r="L428" s="119" t="str">
        <f>IF(K428="", "", K428/Veriler!$T$1)</f>
        <v/>
      </c>
      <c r="M428" s="119" t="str">
        <f>IF(E428&lt;&gt;"", "İthal Girdi", IF(Veriler!P428="", "", IF(Veriler!O428="H", "%0,5 üzerindedir", IF(Veriler!P428&gt;0.1, "%10 sınırı aşılmıştır.", "Uygun"))))</f>
        <v>%0,5 üzerindedir</v>
      </c>
      <c r="N428" s="119" t="str">
        <f t="shared" si="135"/>
        <v xml:space="preserve"> </v>
      </c>
      <c r="O428" s="120"/>
      <c r="P428" s="121"/>
      <c r="Q428" s="122" t="str">
        <f t="shared" si="136"/>
        <v/>
      </c>
      <c r="R428" s="118">
        <f>IFERROR(IF(L428&lt;=0.005,IF(E428="",K428,0),IF(E428&lt;&gt;"",0,IF(O428="",0,IF(O428="H",0,IF(P428&lt;Veriler!$F$2,K428*Veriler!$F$2,K428*P428)))))," ")</f>
        <v>0</v>
      </c>
      <c r="S428" s="118">
        <f>IF(Veriler!P428&lt;=0.1, R428, IF(AND(Veriler!P428&gt;0.1, E428="", O428="E"), IF(P428&gt;Veriler!$F$2, P428*R428, IF(P428&lt;Veriler!$F$2, Veriler!$F$2*R428, P428*R428)), 0))</f>
        <v>0</v>
      </c>
      <c r="T428" s="118" t="str">
        <f t="shared" si="137"/>
        <v xml:space="preserve"> </v>
      </c>
      <c r="U428" s="123" t="str">
        <f>IFERROR(IF(N428="%10 sınırı aşılmıştır.",K428-S428,IFERROR(IF(E428="",IF(R428=1,0,IF(K428-R428=0,"",K428-R428)),IF(Veriler!I428="",K428,IF(K428*Veriler!I428=0,"",K428*Veriler!I428))),K428)),0)</f>
        <v/>
      </c>
    </row>
    <row r="429" spans="1:21" s="134" customFormat="1" ht="27.75" customHeight="1" x14ac:dyDescent="0.25">
      <c r="A429" s="186">
        <f t="shared" si="138"/>
        <v>315</v>
      </c>
      <c r="B429" s="228"/>
      <c r="C429" s="229"/>
      <c r="D429" s="115"/>
      <c r="E429" s="116"/>
      <c r="F429" s="163" t="str">
        <f t="shared" si="133"/>
        <v/>
      </c>
      <c r="G429" s="117"/>
      <c r="H429" s="117"/>
      <c r="I429" s="117"/>
      <c r="J429" s="117"/>
      <c r="K429" s="118" t="str">
        <f t="shared" si="134"/>
        <v/>
      </c>
      <c r="L429" s="119" t="str">
        <f>IF(K429="", "", K429/Veriler!$T$1)</f>
        <v/>
      </c>
      <c r="M429" s="119" t="str">
        <f>IF(E429&lt;&gt;"", "İthal Girdi", IF(Veriler!P429="", "", IF(Veriler!O429="H", "%0,5 üzerindedir", IF(Veriler!P429&gt;0.1, "%10 sınırı aşılmıştır.", "Uygun"))))</f>
        <v>%0,5 üzerindedir</v>
      </c>
      <c r="N429" s="119" t="str">
        <f t="shared" si="135"/>
        <v xml:space="preserve"> </v>
      </c>
      <c r="O429" s="120"/>
      <c r="P429" s="121"/>
      <c r="Q429" s="122" t="str">
        <f t="shared" si="136"/>
        <v/>
      </c>
      <c r="R429" s="118">
        <f>IFERROR(IF(L429&lt;=0.005,IF(E429="",K429,0),IF(E429&lt;&gt;"",0,IF(O429="",0,IF(O429="H",0,IF(P429&lt;Veriler!$F$2,K429*Veriler!$F$2,K429*P429)))))," ")</f>
        <v>0</v>
      </c>
      <c r="S429" s="118">
        <f>IF(Veriler!P429&lt;=0.1, R429, IF(AND(Veriler!P429&gt;0.1, E429="", O429="E"), IF(P429&gt;Veriler!$F$2, P429*R429, IF(P429&lt;Veriler!$F$2, Veriler!$F$2*R429, P429*R429)), 0))</f>
        <v>0</v>
      </c>
      <c r="T429" s="118" t="str">
        <f t="shared" si="137"/>
        <v xml:space="preserve"> </v>
      </c>
      <c r="U429" s="123" t="str">
        <f>IFERROR(IF(N429="%10 sınırı aşılmıştır.",K429-S429,IFERROR(IF(E429="",IF(R429=1,0,IF(K429-R429=0,"",K429-R429)),IF(Veriler!I429="",K429,IF(K429*Veriler!I429=0,"",K429*Veriler!I429))),K429)),0)</f>
        <v/>
      </c>
    </row>
    <row r="430" spans="1:21" s="134" customFormat="1" ht="27.75" customHeight="1" x14ac:dyDescent="0.25">
      <c r="A430" s="186">
        <f t="shared" si="138"/>
        <v>316</v>
      </c>
      <c r="B430" s="228"/>
      <c r="C430" s="229"/>
      <c r="D430" s="115"/>
      <c r="E430" s="116"/>
      <c r="F430" s="163" t="str">
        <f t="shared" si="133"/>
        <v/>
      </c>
      <c r="G430" s="117"/>
      <c r="H430" s="117"/>
      <c r="I430" s="117"/>
      <c r="J430" s="117"/>
      <c r="K430" s="118" t="str">
        <f t="shared" si="134"/>
        <v/>
      </c>
      <c r="L430" s="119" t="str">
        <f>IF(K430="", "", K430/Veriler!$T$1)</f>
        <v/>
      </c>
      <c r="M430" s="119" t="str">
        <f>IF(E430&lt;&gt;"", "İthal Girdi", IF(Veriler!P430="", "", IF(Veriler!O430="H", "%0,5 üzerindedir", IF(Veriler!P430&gt;0.1, "%10 sınırı aşılmıştır.", "Uygun"))))</f>
        <v>%0,5 üzerindedir</v>
      </c>
      <c r="N430" s="119" t="str">
        <f t="shared" si="135"/>
        <v xml:space="preserve"> </v>
      </c>
      <c r="O430" s="120"/>
      <c r="P430" s="121"/>
      <c r="Q430" s="122" t="str">
        <f t="shared" si="136"/>
        <v/>
      </c>
      <c r="R430" s="118">
        <f>IFERROR(IF(L430&lt;=0.005,IF(E430="",K430,0),IF(E430&lt;&gt;"",0,IF(O430="",0,IF(O430="H",0,IF(P430&lt;Veriler!$F$2,K430*Veriler!$F$2,K430*P430)))))," ")</f>
        <v>0</v>
      </c>
      <c r="S430" s="118">
        <f>IF(Veriler!P430&lt;=0.1, R430, IF(AND(Veriler!P430&gt;0.1, E430="", O430="E"), IF(P430&gt;Veriler!$F$2, P430*R430, IF(P430&lt;Veriler!$F$2, Veriler!$F$2*R430, P430*R430)), 0))</f>
        <v>0</v>
      </c>
      <c r="T430" s="118" t="str">
        <f t="shared" si="137"/>
        <v xml:space="preserve"> </v>
      </c>
      <c r="U430" s="123" t="str">
        <f>IFERROR(IF(N430="%10 sınırı aşılmıştır.",K430-S430,IFERROR(IF(E430="",IF(R430=1,0,IF(K430-R430=0,"",K430-R430)),IF(Veriler!I430="",K430,IF(K430*Veriler!I430=0,"",K430*Veriler!I430))),K430)),0)</f>
        <v/>
      </c>
    </row>
    <row r="431" spans="1:21" s="134" customFormat="1" ht="27.75" customHeight="1" x14ac:dyDescent="0.25">
      <c r="A431" s="186">
        <f t="shared" si="138"/>
        <v>317</v>
      </c>
      <c r="B431" s="228"/>
      <c r="C431" s="229"/>
      <c r="D431" s="115"/>
      <c r="E431" s="116"/>
      <c r="F431" s="163" t="str">
        <f t="shared" si="133"/>
        <v/>
      </c>
      <c r="G431" s="117"/>
      <c r="H431" s="117"/>
      <c r="I431" s="117"/>
      <c r="J431" s="117"/>
      <c r="K431" s="118" t="str">
        <f t="shared" si="134"/>
        <v/>
      </c>
      <c r="L431" s="119" t="str">
        <f>IF(K431="", "", K431/Veriler!$T$1)</f>
        <v/>
      </c>
      <c r="M431" s="119" t="str">
        <f>IF(E431&lt;&gt;"", "İthal Girdi", IF(Veriler!P431="", "", IF(Veriler!O431="H", "%0,5 üzerindedir", IF(Veriler!P431&gt;0.1, "%10 sınırı aşılmıştır.", "Uygun"))))</f>
        <v>%0,5 üzerindedir</v>
      </c>
      <c r="N431" s="119" t="str">
        <f t="shared" si="135"/>
        <v xml:space="preserve"> </v>
      </c>
      <c r="O431" s="120"/>
      <c r="P431" s="121"/>
      <c r="Q431" s="122" t="str">
        <f t="shared" si="136"/>
        <v/>
      </c>
      <c r="R431" s="118">
        <f>IFERROR(IF(L431&lt;=0.005,IF(E431="",K431,0),IF(E431&lt;&gt;"",0,IF(O431="",0,IF(O431="H",0,IF(P431&lt;Veriler!$F$2,K431*Veriler!$F$2,K431*P431)))))," ")</f>
        <v>0</v>
      </c>
      <c r="S431" s="118">
        <f>IF(Veriler!P431&lt;=0.1, R431, IF(AND(Veriler!P431&gt;0.1, E431="", O431="E"), IF(P431&gt;Veriler!$F$2, P431*R431, IF(P431&lt;Veriler!$F$2, Veriler!$F$2*R431, P431*R431)), 0))</f>
        <v>0</v>
      </c>
      <c r="T431" s="118" t="str">
        <f t="shared" si="137"/>
        <v xml:space="preserve"> </v>
      </c>
      <c r="U431" s="123" t="str">
        <f>IFERROR(IF(N431="%10 sınırı aşılmıştır.",K431-S431,IFERROR(IF(E431="",IF(R431=1,0,IF(K431-R431=0,"",K431-R431)),IF(Veriler!I431="",K431,IF(K431*Veriler!I431=0,"",K431*Veriler!I431))),K431)),0)</f>
        <v/>
      </c>
    </row>
    <row r="432" spans="1:21" s="134" customFormat="1" ht="27.75" customHeight="1" x14ac:dyDescent="0.25">
      <c r="A432" s="186">
        <f t="shared" si="138"/>
        <v>318</v>
      </c>
      <c r="B432" s="228"/>
      <c r="C432" s="229"/>
      <c r="D432" s="115"/>
      <c r="E432" s="116"/>
      <c r="F432" s="163" t="str">
        <f t="shared" si="133"/>
        <v/>
      </c>
      <c r="G432" s="117"/>
      <c r="H432" s="117"/>
      <c r="I432" s="117"/>
      <c r="J432" s="117"/>
      <c r="K432" s="118" t="str">
        <f t="shared" si="134"/>
        <v/>
      </c>
      <c r="L432" s="119" t="str">
        <f>IF(K432="", "", K432/Veriler!$T$1)</f>
        <v/>
      </c>
      <c r="M432" s="119" t="str">
        <f>IF(E432&lt;&gt;"", "İthal Girdi", IF(Veriler!P432="", "", IF(Veriler!O432="H", "%0,5 üzerindedir", IF(Veriler!P432&gt;0.1, "%10 sınırı aşılmıştır.", "Uygun"))))</f>
        <v>%0,5 üzerindedir</v>
      </c>
      <c r="N432" s="119" t="str">
        <f t="shared" si="135"/>
        <v xml:space="preserve"> </v>
      </c>
      <c r="O432" s="120"/>
      <c r="P432" s="121"/>
      <c r="Q432" s="122" t="str">
        <f t="shared" si="136"/>
        <v/>
      </c>
      <c r="R432" s="118">
        <f>IFERROR(IF(L432&lt;=0.005,IF(E432="",K432,0),IF(E432&lt;&gt;"",0,IF(O432="",0,IF(O432="H",0,IF(P432&lt;Veriler!$F$2,K432*Veriler!$F$2,K432*P432)))))," ")</f>
        <v>0</v>
      </c>
      <c r="S432" s="118">
        <f>IF(Veriler!P432&lt;=0.1, R432, IF(AND(Veriler!P432&gt;0.1, E432="", O432="E"), IF(P432&gt;Veriler!$F$2, P432*R432, IF(P432&lt;Veriler!$F$2, Veriler!$F$2*R432, P432*R432)), 0))</f>
        <v>0</v>
      </c>
      <c r="T432" s="118" t="str">
        <f t="shared" si="137"/>
        <v xml:space="preserve"> </v>
      </c>
      <c r="U432" s="123" t="str">
        <f>IFERROR(IF(N432="%10 sınırı aşılmıştır.",K432-S432,IFERROR(IF(E432="",IF(R432=1,0,IF(K432-R432=0,"",K432-R432)),IF(Veriler!I432="",K432,IF(K432*Veriler!I432=0,"",K432*Veriler!I432))),K432)),0)</f>
        <v/>
      </c>
    </row>
    <row r="433" spans="1:21" s="134" customFormat="1" ht="27.75" customHeight="1" x14ac:dyDescent="0.25">
      <c r="A433" s="186">
        <f t="shared" si="138"/>
        <v>319</v>
      </c>
      <c r="B433" s="228"/>
      <c r="C433" s="229"/>
      <c r="D433" s="115"/>
      <c r="E433" s="116"/>
      <c r="F433" s="163" t="str">
        <f t="shared" si="133"/>
        <v/>
      </c>
      <c r="G433" s="117"/>
      <c r="H433" s="117"/>
      <c r="I433" s="117"/>
      <c r="J433" s="117"/>
      <c r="K433" s="118" t="str">
        <f t="shared" si="134"/>
        <v/>
      </c>
      <c r="L433" s="119" t="str">
        <f>IF(K433="", "", K433/Veriler!$T$1)</f>
        <v/>
      </c>
      <c r="M433" s="119" t="str">
        <f>IF(E433&lt;&gt;"", "İthal Girdi", IF(Veriler!P433="", "", IF(Veriler!O433="H", "%0,5 üzerindedir", IF(Veriler!P433&gt;0.1, "%10 sınırı aşılmıştır.", "Uygun"))))</f>
        <v>%0,5 üzerindedir</v>
      </c>
      <c r="N433" s="119" t="str">
        <f t="shared" si="135"/>
        <v xml:space="preserve"> </v>
      </c>
      <c r="O433" s="120"/>
      <c r="P433" s="121"/>
      <c r="Q433" s="122" t="str">
        <f t="shared" si="136"/>
        <v/>
      </c>
      <c r="R433" s="118">
        <f>IFERROR(IF(L433&lt;=0.005,IF(E433="",K433,0),IF(E433&lt;&gt;"",0,IF(O433="",0,IF(O433="H",0,IF(P433&lt;Veriler!$F$2,K433*Veriler!$F$2,K433*P433)))))," ")</f>
        <v>0</v>
      </c>
      <c r="S433" s="118">
        <f>IF(Veriler!P433&lt;=0.1, R433, IF(AND(Veriler!P433&gt;0.1, E433="", O433="E"), IF(P433&gt;Veriler!$F$2, P433*R433, IF(P433&lt;Veriler!$F$2, Veriler!$F$2*R433, P433*R433)), 0))</f>
        <v>0</v>
      </c>
      <c r="T433" s="118" t="str">
        <f t="shared" si="137"/>
        <v xml:space="preserve"> </v>
      </c>
      <c r="U433" s="123" t="str">
        <f>IFERROR(IF(N433="%10 sınırı aşılmıştır.",K433-S433,IFERROR(IF(E433="",IF(R433=1,0,IF(K433-R433=0,"",K433-R433)),IF(Veriler!I433="",K433,IF(K433*Veriler!I433=0,"",K433*Veriler!I433))),K433)),0)</f>
        <v/>
      </c>
    </row>
    <row r="434" spans="1:21" s="134" customFormat="1" ht="27.75" customHeight="1" x14ac:dyDescent="0.25">
      <c r="A434" s="186">
        <f t="shared" si="138"/>
        <v>320</v>
      </c>
      <c r="B434" s="228"/>
      <c r="C434" s="229"/>
      <c r="D434" s="115"/>
      <c r="E434" s="116"/>
      <c r="F434" s="163" t="str">
        <f t="shared" si="133"/>
        <v/>
      </c>
      <c r="G434" s="117"/>
      <c r="H434" s="117"/>
      <c r="I434" s="117"/>
      <c r="J434" s="117"/>
      <c r="K434" s="118" t="str">
        <f t="shared" si="134"/>
        <v/>
      </c>
      <c r="L434" s="119" t="str">
        <f>IF(K434="", "", K434/Veriler!$T$1)</f>
        <v/>
      </c>
      <c r="M434" s="119" t="str">
        <f>IF(E434&lt;&gt;"", "İthal Girdi", IF(Veriler!P434="", "", IF(Veriler!O434="H", "%0,5 üzerindedir", IF(Veriler!P434&gt;0.1, "%10 sınırı aşılmıştır.", "Uygun"))))</f>
        <v>%0,5 üzerindedir</v>
      </c>
      <c r="N434" s="119" t="str">
        <f t="shared" si="135"/>
        <v xml:space="preserve"> </v>
      </c>
      <c r="O434" s="120"/>
      <c r="P434" s="121"/>
      <c r="Q434" s="122" t="str">
        <f t="shared" si="136"/>
        <v/>
      </c>
      <c r="R434" s="118">
        <f>IFERROR(IF(L434&lt;=0.005,IF(E434="",K434,0),IF(E434&lt;&gt;"",0,IF(O434="",0,IF(O434="H",0,IF(P434&lt;Veriler!$F$2,K434*Veriler!$F$2,K434*P434)))))," ")</f>
        <v>0</v>
      </c>
      <c r="S434" s="118">
        <f>IF(Veriler!P434&lt;=0.1, R434, IF(AND(Veriler!P434&gt;0.1, E434="", O434="E"), IF(P434&gt;Veriler!$F$2, P434*R434, IF(P434&lt;Veriler!$F$2, Veriler!$F$2*R434, P434*R434)), 0))</f>
        <v>0</v>
      </c>
      <c r="T434" s="118" t="str">
        <f t="shared" si="137"/>
        <v xml:space="preserve"> </v>
      </c>
      <c r="U434" s="123" t="str">
        <f>IFERROR(IF(N434="%10 sınırı aşılmıştır.",K434-S434,IFERROR(IF(E434="",IF(R434=1,0,IF(K434-R434=0,"",K434-R434)),IF(Veriler!I434="",K434,IF(K434*Veriler!I434=0,"",K434*Veriler!I434))),K434)),0)</f>
        <v/>
      </c>
    </row>
    <row r="435" spans="1:21" s="134" customFormat="1" ht="27.75" customHeight="1" x14ac:dyDescent="0.25">
      <c r="A435" s="186">
        <f t="shared" si="138"/>
        <v>321</v>
      </c>
      <c r="B435" s="228"/>
      <c r="C435" s="229"/>
      <c r="D435" s="115"/>
      <c r="E435" s="116"/>
      <c r="F435" s="163" t="str">
        <f t="shared" si="133"/>
        <v/>
      </c>
      <c r="G435" s="117"/>
      <c r="H435" s="117"/>
      <c r="I435" s="117"/>
      <c r="J435" s="117"/>
      <c r="K435" s="118" t="str">
        <f t="shared" si="134"/>
        <v/>
      </c>
      <c r="L435" s="119" t="str">
        <f>IF(K435="", "", K435/Veriler!$T$1)</f>
        <v/>
      </c>
      <c r="M435" s="119" t="str">
        <f>IF(E435&lt;&gt;"", "İthal Girdi", IF(Veriler!P435="", "", IF(Veriler!O435="H", "%0,5 üzerindedir", IF(Veriler!P435&gt;0.1, "%10 sınırı aşılmıştır.", "Uygun"))))</f>
        <v>%0,5 üzerindedir</v>
      </c>
      <c r="N435" s="119" t="str">
        <f t="shared" si="135"/>
        <v xml:space="preserve"> </v>
      </c>
      <c r="O435" s="120"/>
      <c r="P435" s="121"/>
      <c r="Q435" s="122" t="str">
        <f t="shared" si="136"/>
        <v/>
      </c>
      <c r="R435" s="118">
        <f>IFERROR(IF(L435&lt;=0.005,IF(E435="",K435,0),IF(E435&lt;&gt;"",0,IF(O435="",0,IF(O435="H",0,IF(P435&lt;Veriler!$F$2,K435*Veriler!$F$2,K435*P435)))))," ")</f>
        <v>0</v>
      </c>
      <c r="S435" s="118">
        <f>IF(Veriler!P435&lt;=0.1, R435, IF(AND(Veriler!P435&gt;0.1, E435="", O435="E"), IF(P435&gt;Veriler!$F$2, P435*R435, IF(P435&lt;Veriler!$F$2, Veriler!$F$2*R435, P435*R435)), 0))</f>
        <v>0</v>
      </c>
      <c r="T435" s="118" t="str">
        <f t="shared" si="137"/>
        <v xml:space="preserve"> </v>
      </c>
      <c r="U435" s="123" t="str">
        <f>IFERROR(IF(N435="%10 sınırı aşılmıştır.",K435-S435,IFERROR(IF(E435="",IF(R435=1,0,IF(K435-R435=0,"",K435-R435)),IF(Veriler!I435="",K435,IF(K435*Veriler!I435=0,"",K435*Veriler!I435))),K435)),0)</f>
        <v/>
      </c>
    </row>
    <row r="436" spans="1:21" s="134" customFormat="1" ht="27.75" customHeight="1" x14ac:dyDescent="0.25">
      <c r="A436" s="186">
        <f t="shared" si="138"/>
        <v>322</v>
      </c>
      <c r="B436" s="228"/>
      <c r="C436" s="229"/>
      <c r="D436" s="115"/>
      <c r="E436" s="116"/>
      <c r="F436" s="163" t="str">
        <f t="shared" si="133"/>
        <v/>
      </c>
      <c r="G436" s="117"/>
      <c r="H436" s="117"/>
      <c r="I436" s="117"/>
      <c r="J436" s="117"/>
      <c r="K436" s="118" t="str">
        <f t="shared" si="134"/>
        <v/>
      </c>
      <c r="L436" s="119" t="str">
        <f>IF(K436="", "", K436/Veriler!$T$1)</f>
        <v/>
      </c>
      <c r="M436" s="119" t="str">
        <f>IF(E436&lt;&gt;"", "İthal Girdi", IF(Veriler!P436="", "", IF(Veriler!O436="H", "%0,5 üzerindedir", IF(Veriler!P436&gt;0.1, "%10 sınırı aşılmıştır.", "Uygun"))))</f>
        <v>%0,5 üzerindedir</v>
      </c>
      <c r="N436" s="119" t="str">
        <f t="shared" si="135"/>
        <v xml:space="preserve"> </v>
      </c>
      <c r="O436" s="120"/>
      <c r="P436" s="121"/>
      <c r="Q436" s="122" t="str">
        <f t="shared" si="136"/>
        <v/>
      </c>
      <c r="R436" s="118">
        <f>IFERROR(IF(L436&lt;=0.005,IF(E436="",K436,0),IF(E436&lt;&gt;"",0,IF(O436="",0,IF(O436="H",0,IF(P436&lt;Veriler!$F$2,K436*Veriler!$F$2,K436*P436)))))," ")</f>
        <v>0</v>
      </c>
      <c r="S436" s="118">
        <f>IF(Veriler!P436&lt;=0.1, R436, IF(AND(Veriler!P436&gt;0.1, E436="", O436="E"), IF(P436&gt;Veriler!$F$2, P436*R436, IF(P436&lt;Veriler!$F$2, Veriler!$F$2*R436, P436*R436)), 0))</f>
        <v>0</v>
      </c>
      <c r="T436" s="118" t="str">
        <f t="shared" si="137"/>
        <v xml:space="preserve"> </v>
      </c>
      <c r="U436" s="123" t="str">
        <f>IFERROR(IF(N436="%10 sınırı aşılmıştır.",K436-S436,IFERROR(IF(E436="",IF(R436=1,0,IF(K436-R436=0,"",K436-R436)),IF(Veriler!I436="",K436,IF(K436*Veriler!I436=0,"",K436*Veriler!I436))),K436)),0)</f>
        <v/>
      </c>
    </row>
    <row r="437" spans="1:21" s="134" customFormat="1" ht="27" hidden="1" customHeight="1" x14ac:dyDescent="0.25">
      <c r="A437" s="187"/>
      <c r="B437" s="231" t="s">
        <v>13</v>
      </c>
      <c r="C437" s="231"/>
      <c r="D437" s="142"/>
      <c r="E437" s="142"/>
      <c r="F437" s="114"/>
      <c r="G437" s="142"/>
      <c r="H437" s="142"/>
      <c r="I437" s="142"/>
      <c r="J437" s="142"/>
      <c r="K437" s="114"/>
      <c r="L437" s="114"/>
      <c r="M437" s="114"/>
      <c r="N437" s="114"/>
      <c r="O437" s="142"/>
      <c r="P437" s="142"/>
      <c r="Q437" s="232"/>
      <c r="R437" s="232"/>
      <c r="S437" s="114"/>
      <c r="T437" s="114"/>
      <c r="U437" s="114"/>
    </row>
    <row r="438" spans="1:21" s="134" customFormat="1" ht="27.75" customHeight="1" x14ac:dyDescent="0.25">
      <c r="A438" s="186">
        <f>A436+1</f>
        <v>323</v>
      </c>
      <c r="B438" s="228"/>
      <c r="C438" s="229"/>
      <c r="D438" s="115"/>
      <c r="E438" s="116"/>
      <c r="F438" s="163" t="str">
        <f t="shared" ref="F438:F451" si="139">IF(AND(E438&lt;&gt;"",U438&lt;&gt;"",K438&lt;&gt;0),U438/K438,"")</f>
        <v/>
      </c>
      <c r="G438" s="117"/>
      <c r="H438" s="117"/>
      <c r="I438" s="117"/>
      <c r="J438" s="117"/>
      <c r="K438" s="118" t="str">
        <f t="shared" ref="K438:K451" si="140">IF(AND(G438&lt;&gt;0, I438&lt;&gt;0, J438&lt;&gt;0), G438*I438*J438, "")</f>
        <v/>
      </c>
      <c r="L438" s="119" t="str">
        <f>IF(K438="", "", K438/Veriler!$T$1)</f>
        <v/>
      </c>
      <c r="M438" s="119" t="str">
        <f>IF(E438&lt;&gt;"", "İthal Girdi", IF(Veriler!P438="", "", IF(Veriler!O438="H", "%0,5 üzerindedir", IF(Veriler!P438&gt;0.1, "%10 sınırı aşılmıştır.", "Uygun"))))</f>
        <v>%0,5 üzerindedir</v>
      </c>
      <c r="N438" s="119" t="str">
        <f t="shared" ref="N438:N451" si="141">IF(L438=""," ",M438)</f>
        <v xml:space="preserve"> </v>
      </c>
      <c r="O438" s="120"/>
      <c r="P438" s="121"/>
      <c r="Q438" s="122" t="str">
        <f t="shared" ref="Q438:Q451" si="142">IFERROR(IF(AND(S438&lt;&gt;"",K438&lt;&gt;"",K438&lt;&gt;0,S438&lt;&gt;0),S438/K438,"")," ")</f>
        <v/>
      </c>
      <c r="R438" s="118">
        <f>IFERROR(IF(L438&lt;=0.005,IF(E438="",K438,0),IF(E438&lt;&gt;"",0,IF(O438="",0,IF(O438="H",0,IF(P438&lt;Veriler!$F$2,K438*Veriler!$F$2,K438*P438)))))," ")</f>
        <v>0</v>
      </c>
      <c r="S438" s="118">
        <f>IF(Veriler!P438&lt;=0.1, R438, IF(AND(Veriler!P438&gt;0.1, E438="", O438="E"), IF(P438&gt;Veriler!$F$2, P438*R438, IF(P438&lt;Veriler!$F$2, Veriler!$F$2*R438, P438*R438)), 0))</f>
        <v>0</v>
      </c>
      <c r="T438" s="118" t="str">
        <f t="shared" ref="T438:T451" si="143">IF(S438=0," ",S438)</f>
        <v xml:space="preserve"> </v>
      </c>
      <c r="U438" s="123" t="str">
        <f>IFERROR(IF(N438="%10 sınırı aşılmıştır.",K438-S438,IFERROR(IF(E438="",IF(R438=1,0,IF(K438-R438=0,"",K438-R438)),IF(Veriler!I438="",K438,IF(K438*Veriler!I438=0,"",K438*Veriler!I438))),K438)),0)</f>
        <v/>
      </c>
    </row>
    <row r="439" spans="1:21" s="134" customFormat="1" ht="27.75" customHeight="1" x14ac:dyDescent="0.25">
      <c r="A439" s="186">
        <f>A438+1</f>
        <v>324</v>
      </c>
      <c r="B439" s="228"/>
      <c r="C439" s="229"/>
      <c r="D439" s="115"/>
      <c r="E439" s="116"/>
      <c r="F439" s="163" t="str">
        <f t="shared" si="139"/>
        <v/>
      </c>
      <c r="G439" s="117"/>
      <c r="H439" s="117"/>
      <c r="I439" s="117"/>
      <c r="J439" s="117"/>
      <c r="K439" s="118" t="str">
        <f t="shared" si="140"/>
        <v/>
      </c>
      <c r="L439" s="119" t="str">
        <f>IF(K439="", "", K439/Veriler!$T$1)</f>
        <v/>
      </c>
      <c r="M439" s="119" t="str">
        <f>IF(E439&lt;&gt;"", "İthal Girdi", IF(Veriler!P439="", "", IF(Veriler!O439="H", "%0,5 üzerindedir", IF(Veriler!P439&gt;0.1, "%10 sınırı aşılmıştır.", "Uygun"))))</f>
        <v>%0,5 üzerindedir</v>
      </c>
      <c r="N439" s="119" t="str">
        <f t="shared" si="141"/>
        <v xml:space="preserve"> </v>
      </c>
      <c r="O439" s="120"/>
      <c r="P439" s="121"/>
      <c r="Q439" s="122" t="str">
        <f t="shared" si="142"/>
        <v/>
      </c>
      <c r="R439" s="118">
        <f>IFERROR(IF(L439&lt;=0.005,IF(E439="",K439,0),IF(E439&lt;&gt;"",0,IF(O439="",0,IF(O439="H",0,IF(P439&lt;Veriler!$F$2,K439*Veriler!$F$2,K439*P439)))))," ")</f>
        <v>0</v>
      </c>
      <c r="S439" s="118">
        <f>IF(Veriler!P439&lt;=0.1, R439, IF(AND(Veriler!P439&gt;0.1, E439="", O439="E"), IF(P439&gt;Veriler!$F$2, P439*R439, IF(P439&lt;Veriler!$F$2, Veriler!$F$2*R439, P439*R439)), 0))</f>
        <v>0</v>
      </c>
      <c r="T439" s="118" t="str">
        <f t="shared" si="143"/>
        <v xml:space="preserve"> </v>
      </c>
      <c r="U439" s="123" t="str">
        <f>IFERROR(IF(N439="%10 sınırı aşılmıştır.",K439-S439,IFERROR(IF(E439="",IF(R439=1,0,IF(K439-R439=0,"",K439-R439)),IF(Veriler!I439="",K439,IF(K439*Veriler!I439=0,"",K439*Veriler!I439))),K439)),0)</f>
        <v/>
      </c>
    </row>
    <row r="440" spans="1:21" s="134" customFormat="1" ht="27.75" customHeight="1" x14ac:dyDescent="0.25">
      <c r="A440" s="186">
        <f t="shared" ref="A440:A451" si="144">A439+1</f>
        <v>325</v>
      </c>
      <c r="B440" s="228"/>
      <c r="C440" s="229"/>
      <c r="D440" s="115"/>
      <c r="E440" s="116"/>
      <c r="F440" s="163" t="str">
        <f t="shared" si="139"/>
        <v/>
      </c>
      <c r="G440" s="117"/>
      <c r="H440" s="117"/>
      <c r="I440" s="117"/>
      <c r="J440" s="117"/>
      <c r="K440" s="118" t="str">
        <f t="shared" si="140"/>
        <v/>
      </c>
      <c r="L440" s="119" t="str">
        <f>IF(K440="", "", K440/Veriler!$T$1)</f>
        <v/>
      </c>
      <c r="M440" s="119" t="str">
        <f>IF(E440&lt;&gt;"", "İthal Girdi", IF(Veriler!P440="", "", IF(Veriler!O440="H", "%0,5 üzerindedir", IF(Veriler!P440&gt;0.1, "%10 sınırı aşılmıştır.", "Uygun"))))</f>
        <v>%0,5 üzerindedir</v>
      </c>
      <c r="N440" s="119" t="str">
        <f t="shared" si="141"/>
        <v xml:space="preserve"> </v>
      </c>
      <c r="O440" s="120"/>
      <c r="P440" s="121"/>
      <c r="Q440" s="122" t="str">
        <f t="shared" si="142"/>
        <v/>
      </c>
      <c r="R440" s="118">
        <f>IFERROR(IF(L440&lt;=0.005,IF(E440="",K440,0),IF(E440&lt;&gt;"",0,IF(O440="",0,IF(O440="H",0,IF(P440&lt;Veriler!$F$2,K440*Veriler!$F$2,K440*P440)))))," ")</f>
        <v>0</v>
      </c>
      <c r="S440" s="118">
        <f>IF(Veriler!P440&lt;=0.1, R440, IF(AND(Veriler!P440&gt;0.1, E440="", O440="E"), IF(P440&gt;Veriler!$F$2, P440*R440, IF(P440&lt;Veriler!$F$2, Veriler!$F$2*R440, P440*R440)), 0))</f>
        <v>0</v>
      </c>
      <c r="T440" s="118" t="str">
        <f t="shared" si="143"/>
        <v xml:space="preserve"> </v>
      </c>
      <c r="U440" s="123" t="str">
        <f>IFERROR(IF(N440="%10 sınırı aşılmıştır.",K440-S440,IFERROR(IF(E440="",IF(R440=1,0,IF(K440-R440=0,"",K440-R440)),IF(Veriler!I440="",K440,IF(K440*Veriler!I440=0,"",K440*Veriler!I440))),K440)),0)</f>
        <v/>
      </c>
    </row>
    <row r="441" spans="1:21" s="134" customFormat="1" ht="27.75" customHeight="1" x14ac:dyDescent="0.25">
      <c r="A441" s="186">
        <f t="shared" si="144"/>
        <v>326</v>
      </c>
      <c r="B441" s="228"/>
      <c r="C441" s="229"/>
      <c r="D441" s="115"/>
      <c r="E441" s="116"/>
      <c r="F441" s="163" t="str">
        <f t="shared" si="139"/>
        <v/>
      </c>
      <c r="G441" s="117"/>
      <c r="H441" s="117"/>
      <c r="I441" s="117"/>
      <c r="J441" s="117"/>
      <c r="K441" s="118" t="str">
        <f t="shared" si="140"/>
        <v/>
      </c>
      <c r="L441" s="119" t="str">
        <f>IF(K441="", "", K441/Veriler!$T$1)</f>
        <v/>
      </c>
      <c r="M441" s="119" t="str">
        <f>IF(E441&lt;&gt;"", "İthal Girdi", IF(Veriler!P441="", "", IF(Veriler!O441="H", "%0,5 üzerindedir", IF(Veriler!P441&gt;0.1, "%10 sınırı aşılmıştır.", "Uygun"))))</f>
        <v>%0,5 üzerindedir</v>
      </c>
      <c r="N441" s="119" t="str">
        <f t="shared" si="141"/>
        <v xml:space="preserve"> </v>
      </c>
      <c r="O441" s="120"/>
      <c r="P441" s="121"/>
      <c r="Q441" s="122" t="str">
        <f t="shared" si="142"/>
        <v/>
      </c>
      <c r="R441" s="118">
        <f>IFERROR(IF(L441&lt;=0.005,IF(E441="",K441,0),IF(E441&lt;&gt;"",0,IF(O441="",0,IF(O441="H",0,IF(P441&lt;Veriler!$F$2,K441*Veriler!$F$2,K441*P441)))))," ")</f>
        <v>0</v>
      </c>
      <c r="S441" s="118">
        <f>IF(Veriler!P441&lt;=0.1, R441, IF(AND(Veriler!P441&gt;0.1, E441="", O441="E"), IF(P441&gt;Veriler!$F$2, P441*R441, IF(P441&lt;Veriler!$F$2, Veriler!$F$2*R441, P441*R441)), 0))</f>
        <v>0</v>
      </c>
      <c r="T441" s="118" t="str">
        <f t="shared" si="143"/>
        <v xml:space="preserve"> </v>
      </c>
      <c r="U441" s="123" t="str">
        <f>IFERROR(IF(N441="%10 sınırı aşılmıştır.",K441-S441,IFERROR(IF(E441="",IF(R441=1,0,IF(K441-R441=0,"",K441-R441)),IF(Veriler!I441="",K441,IF(K441*Veriler!I441=0,"",K441*Veriler!I441))),K441)),0)</f>
        <v/>
      </c>
    </row>
    <row r="442" spans="1:21" s="134" customFormat="1" ht="27.75" customHeight="1" x14ac:dyDescent="0.25">
      <c r="A442" s="186">
        <f t="shared" si="144"/>
        <v>327</v>
      </c>
      <c r="B442" s="228"/>
      <c r="C442" s="229"/>
      <c r="D442" s="115"/>
      <c r="E442" s="116"/>
      <c r="F442" s="163" t="str">
        <f t="shared" si="139"/>
        <v/>
      </c>
      <c r="G442" s="117"/>
      <c r="H442" s="117"/>
      <c r="I442" s="117"/>
      <c r="J442" s="117"/>
      <c r="K442" s="118" t="str">
        <f t="shared" si="140"/>
        <v/>
      </c>
      <c r="L442" s="119" t="str">
        <f>IF(K442="", "", K442/Veriler!$T$1)</f>
        <v/>
      </c>
      <c r="M442" s="119" t="str">
        <f>IF(E442&lt;&gt;"", "İthal Girdi", IF(Veriler!P442="", "", IF(Veriler!O442="H", "%0,5 üzerindedir", IF(Veriler!P442&gt;0.1, "%10 sınırı aşılmıştır.", "Uygun"))))</f>
        <v>%0,5 üzerindedir</v>
      </c>
      <c r="N442" s="119" t="str">
        <f t="shared" si="141"/>
        <v xml:space="preserve"> </v>
      </c>
      <c r="O442" s="120"/>
      <c r="P442" s="121"/>
      <c r="Q442" s="122" t="str">
        <f t="shared" si="142"/>
        <v/>
      </c>
      <c r="R442" s="118">
        <f>IFERROR(IF(L442&lt;=0.005,IF(E442="",K442,0),IF(E442&lt;&gt;"",0,IF(O442="",0,IF(O442="H",0,IF(P442&lt;Veriler!$F$2,K442*Veriler!$F$2,K442*P442)))))," ")</f>
        <v>0</v>
      </c>
      <c r="S442" s="118">
        <f>IF(Veriler!P442&lt;=0.1, R442, IF(AND(Veriler!P442&gt;0.1, E442="", O442="E"), IF(P442&gt;Veriler!$F$2, P442*R442, IF(P442&lt;Veriler!$F$2, Veriler!$F$2*R442, P442*R442)), 0))</f>
        <v>0</v>
      </c>
      <c r="T442" s="118" t="str">
        <f t="shared" si="143"/>
        <v xml:space="preserve"> </v>
      </c>
      <c r="U442" s="123" t="str">
        <f>IFERROR(IF(N442="%10 sınırı aşılmıştır.",K442-S442,IFERROR(IF(E442="",IF(R442=1,0,IF(K442-R442=0,"",K442-R442)),IF(Veriler!I442="",K442,IF(K442*Veriler!I442=0,"",K442*Veriler!I442))),K442)),0)</f>
        <v/>
      </c>
    </row>
    <row r="443" spans="1:21" s="134" customFormat="1" ht="27.75" customHeight="1" x14ac:dyDescent="0.25">
      <c r="A443" s="186">
        <f t="shared" si="144"/>
        <v>328</v>
      </c>
      <c r="B443" s="228"/>
      <c r="C443" s="229"/>
      <c r="D443" s="115"/>
      <c r="E443" s="116"/>
      <c r="F443" s="163" t="str">
        <f t="shared" si="139"/>
        <v/>
      </c>
      <c r="G443" s="117"/>
      <c r="H443" s="117"/>
      <c r="I443" s="117"/>
      <c r="J443" s="117"/>
      <c r="K443" s="118" t="str">
        <f t="shared" si="140"/>
        <v/>
      </c>
      <c r="L443" s="119" t="str">
        <f>IF(K443="", "", K443/Veriler!$T$1)</f>
        <v/>
      </c>
      <c r="M443" s="119" t="str">
        <f>IF(E443&lt;&gt;"", "İthal Girdi", IF(Veriler!P443="", "", IF(Veriler!O443="H", "%0,5 üzerindedir", IF(Veriler!P443&gt;0.1, "%10 sınırı aşılmıştır.", "Uygun"))))</f>
        <v>%0,5 üzerindedir</v>
      </c>
      <c r="N443" s="119" t="str">
        <f t="shared" si="141"/>
        <v xml:space="preserve"> </v>
      </c>
      <c r="O443" s="120"/>
      <c r="P443" s="121"/>
      <c r="Q443" s="122" t="str">
        <f t="shared" si="142"/>
        <v/>
      </c>
      <c r="R443" s="118">
        <f>IFERROR(IF(L443&lt;=0.005,IF(E443="",K443,0),IF(E443&lt;&gt;"",0,IF(O443="",0,IF(O443="H",0,IF(P443&lt;Veriler!$F$2,K443*Veriler!$F$2,K443*P443)))))," ")</f>
        <v>0</v>
      </c>
      <c r="S443" s="118">
        <f>IF(Veriler!P443&lt;=0.1, R443, IF(AND(Veriler!P443&gt;0.1, E443="", O443="E"), IF(P443&gt;Veriler!$F$2, P443*R443, IF(P443&lt;Veriler!$F$2, Veriler!$F$2*R443, P443*R443)), 0))</f>
        <v>0</v>
      </c>
      <c r="T443" s="118" t="str">
        <f t="shared" si="143"/>
        <v xml:space="preserve"> </v>
      </c>
      <c r="U443" s="123" t="str">
        <f>IFERROR(IF(N443="%10 sınırı aşılmıştır.",K443-S443,IFERROR(IF(E443="",IF(R443=1,0,IF(K443-R443=0,"",K443-R443)),IF(Veriler!I443="",K443,IF(K443*Veriler!I443=0,"",K443*Veriler!I443))),K443)),0)</f>
        <v/>
      </c>
    </row>
    <row r="444" spans="1:21" s="134" customFormat="1" ht="27.75" customHeight="1" x14ac:dyDescent="0.25">
      <c r="A444" s="186">
        <f t="shared" si="144"/>
        <v>329</v>
      </c>
      <c r="B444" s="228"/>
      <c r="C444" s="229"/>
      <c r="D444" s="115"/>
      <c r="E444" s="116"/>
      <c r="F444" s="163" t="str">
        <f t="shared" si="139"/>
        <v/>
      </c>
      <c r="G444" s="117"/>
      <c r="H444" s="117"/>
      <c r="I444" s="117"/>
      <c r="J444" s="117"/>
      <c r="K444" s="118" t="str">
        <f t="shared" si="140"/>
        <v/>
      </c>
      <c r="L444" s="119" t="str">
        <f>IF(K444="", "", K444/Veriler!$T$1)</f>
        <v/>
      </c>
      <c r="M444" s="119" t="str">
        <f>IF(E444&lt;&gt;"", "İthal Girdi", IF(Veriler!P444="", "", IF(Veriler!O444="H", "%0,5 üzerindedir", IF(Veriler!P444&gt;0.1, "%10 sınırı aşılmıştır.", "Uygun"))))</f>
        <v>%0,5 üzerindedir</v>
      </c>
      <c r="N444" s="119" t="str">
        <f t="shared" si="141"/>
        <v xml:space="preserve"> </v>
      </c>
      <c r="O444" s="120"/>
      <c r="P444" s="121"/>
      <c r="Q444" s="122" t="str">
        <f t="shared" si="142"/>
        <v/>
      </c>
      <c r="R444" s="118">
        <f>IFERROR(IF(L444&lt;=0.005,IF(E444="",K444,0),IF(E444&lt;&gt;"",0,IF(O444="",0,IF(O444="H",0,IF(P444&lt;Veriler!$F$2,K444*Veriler!$F$2,K444*P444)))))," ")</f>
        <v>0</v>
      </c>
      <c r="S444" s="118">
        <f>IF(Veriler!P444&lt;=0.1, R444, IF(AND(Veriler!P444&gt;0.1, E444="", O444="E"), IF(P444&gt;Veriler!$F$2, P444*R444, IF(P444&lt;Veriler!$F$2, Veriler!$F$2*R444, P444*R444)), 0))</f>
        <v>0</v>
      </c>
      <c r="T444" s="118" t="str">
        <f t="shared" si="143"/>
        <v xml:space="preserve"> </v>
      </c>
      <c r="U444" s="123" t="str">
        <f>IFERROR(IF(N444="%10 sınırı aşılmıştır.",K444-S444,IFERROR(IF(E444="",IF(R444=1,0,IF(K444-R444=0,"",K444-R444)),IF(Veriler!I444="",K444,IF(K444*Veriler!I444=0,"",K444*Veriler!I444))),K444)),0)</f>
        <v/>
      </c>
    </row>
    <row r="445" spans="1:21" s="134" customFormat="1" ht="27.75" customHeight="1" x14ac:dyDescent="0.25">
      <c r="A445" s="186">
        <f t="shared" si="144"/>
        <v>330</v>
      </c>
      <c r="B445" s="228"/>
      <c r="C445" s="229"/>
      <c r="D445" s="115"/>
      <c r="E445" s="116"/>
      <c r="F445" s="163" t="str">
        <f t="shared" si="139"/>
        <v/>
      </c>
      <c r="G445" s="117"/>
      <c r="H445" s="117"/>
      <c r="I445" s="117"/>
      <c r="J445" s="117"/>
      <c r="K445" s="118" t="str">
        <f t="shared" si="140"/>
        <v/>
      </c>
      <c r="L445" s="119" t="str">
        <f>IF(K445="", "", K445/Veriler!$T$1)</f>
        <v/>
      </c>
      <c r="M445" s="119" t="str">
        <f>IF(E445&lt;&gt;"", "İthal Girdi", IF(Veriler!P445="", "", IF(Veriler!O445="H", "%0,5 üzerindedir", IF(Veriler!P445&gt;0.1, "%10 sınırı aşılmıştır.", "Uygun"))))</f>
        <v>%0,5 üzerindedir</v>
      </c>
      <c r="N445" s="119" t="str">
        <f t="shared" si="141"/>
        <v xml:space="preserve"> </v>
      </c>
      <c r="O445" s="120"/>
      <c r="P445" s="121"/>
      <c r="Q445" s="122" t="str">
        <f t="shared" si="142"/>
        <v/>
      </c>
      <c r="R445" s="118">
        <f>IFERROR(IF(L445&lt;=0.005,IF(E445="",K445,0),IF(E445&lt;&gt;"",0,IF(O445="",0,IF(O445="H",0,IF(P445&lt;Veriler!$F$2,K445*Veriler!$F$2,K445*P445)))))," ")</f>
        <v>0</v>
      </c>
      <c r="S445" s="118">
        <f>IF(Veriler!P445&lt;=0.1, R445, IF(AND(Veriler!P445&gt;0.1, E445="", O445="E"), IF(P445&gt;Veriler!$F$2, P445*R445, IF(P445&lt;Veriler!$F$2, Veriler!$F$2*R445, P445*R445)), 0))</f>
        <v>0</v>
      </c>
      <c r="T445" s="118" t="str">
        <f t="shared" si="143"/>
        <v xml:space="preserve"> </v>
      </c>
      <c r="U445" s="123" t="str">
        <f>IFERROR(IF(N445="%10 sınırı aşılmıştır.",K445-S445,IFERROR(IF(E445="",IF(R445=1,0,IF(K445-R445=0,"",K445-R445)),IF(Veriler!I445="",K445,IF(K445*Veriler!I445=0,"",K445*Veriler!I445))),K445)),0)</f>
        <v/>
      </c>
    </row>
    <row r="446" spans="1:21" s="134" customFormat="1" ht="27.75" customHeight="1" x14ac:dyDescent="0.25">
      <c r="A446" s="186">
        <f t="shared" si="144"/>
        <v>331</v>
      </c>
      <c r="B446" s="228"/>
      <c r="C446" s="229"/>
      <c r="D446" s="115"/>
      <c r="E446" s="116"/>
      <c r="F446" s="163" t="str">
        <f t="shared" si="139"/>
        <v/>
      </c>
      <c r="G446" s="117"/>
      <c r="H446" s="117"/>
      <c r="I446" s="117"/>
      <c r="J446" s="117"/>
      <c r="K446" s="118" t="str">
        <f t="shared" si="140"/>
        <v/>
      </c>
      <c r="L446" s="119" t="str">
        <f>IF(K446="", "", K446/Veriler!$T$1)</f>
        <v/>
      </c>
      <c r="M446" s="119" t="str">
        <f>IF(E446&lt;&gt;"", "İthal Girdi", IF(Veriler!P446="", "", IF(Veriler!O446="H", "%0,5 üzerindedir", IF(Veriler!P446&gt;0.1, "%10 sınırı aşılmıştır.", "Uygun"))))</f>
        <v>%0,5 üzerindedir</v>
      </c>
      <c r="N446" s="119" t="str">
        <f t="shared" si="141"/>
        <v xml:space="preserve"> </v>
      </c>
      <c r="O446" s="120"/>
      <c r="P446" s="121"/>
      <c r="Q446" s="122" t="str">
        <f t="shared" si="142"/>
        <v/>
      </c>
      <c r="R446" s="118">
        <f>IFERROR(IF(L446&lt;=0.005,IF(E446="",K446,0),IF(E446&lt;&gt;"",0,IF(O446="",0,IF(O446="H",0,IF(P446&lt;Veriler!$F$2,K446*Veriler!$F$2,K446*P446)))))," ")</f>
        <v>0</v>
      </c>
      <c r="S446" s="118">
        <f>IF(Veriler!P446&lt;=0.1, R446, IF(AND(Veriler!P446&gt;0.1, E446="", O446="E"), IF(P446&gt;Veriler!$F$2, P446*R446, IF(P446&lt;Veriler!$F$2, Veriler!$F$2*R446, P446*R446)), 0))</f>
        <v>0</v>
      </c>
      <c r="T446" s="118" t="str">
        <f t="shared" si="143"/>
        <v xml:space="preserve"> </v>
      </c>
      <c r="U446" s="123" t="str">
        <f>IFERROR(IF(N446="%10 sınırı aşılmıştır.",K446-S446,IFERROR(IF(E446="",IF(R446=1,0,IF(K446-R446=0,"",K446-R446)),IF(Veriler!I446="",K446,IF(K446*Veriler!I446=0,"",K446*Veriler!I446))),K446)),0)</f>
        <v/>
      </c>
    </row>
    <row r="447" spans="1:21" s="134" customFormat="1" ht="27.75" customHeight="1" x14ac:dyDescent="0.25">
      <c r="A447" s="186">
        <f t="shared" si="144"/>
        <v>332</v>
      </c>
      <c r="B447" s="228"/>
      <c r="C447" s="229"/>
      <c r="D447" s="115"/>
      <c r="E447" s="116"/>
      <c r="F447" s="163" t="str">
        <f t="shared" si="139"/>
        <v/>
      </c>
      <c r="G447" s="117"/>
      <c r="H447" s="117"/>
      <c r="I447" s="117"/>
      <c r="J447" s="117"/>
      <c r="K447" s="118" t="str">
        <f t="shared" si="140"/>
        <v/>
      </c>
      <c r="L447" s="119" t="str">
        <f>IF(K447="", "", K447/Veriler!$T$1)</f>
        <v/>
      </c>
      <c r="M447" s="119" t="str">
        <f>IF(E447&lt;&gt;"", "İthal Girdi", IF(Veriler!P447="", "", IF(Veriler!O447="H", "%0,5 üzerindedir", IF(Veriler!P447&gt;0.1, "%10 sınırı aşılmıştır.", "Uygun"))))</f>
        <v>%0,5 üzerindedir</v>
      </c>
      <c r="N447" s="119" t="str">
        <f t="shared" si="141"/>
        <v xml:space="preserve"> </v>
      </c>
      <c r="O447" s="120"/>
      <c r="P447" s="121"/>
      <c r="Q447" s="122" t="str">
        <f t="shared" si="142"/>
        <v/>
      </c>
      <c r="R447" s="118">
        <f>IFERROR(IF(L447&lt;=0.005,IF(E447="",K447,0),IF(E447&lt;&gt;"",0,IF(O447="",0,IF(O447="H",0,IF(P447&lt;Veriler!$F$2,K447*Veriler!$F$2,K447*P447)))))," ")</f>
        <v>0</v>
      </c>
      <c r="S447" s="118">
        <f>IF(Veriler!P447&lt;=0.1, R447, IF(AND(Veriler!P447&gt;0.1, E447="", O447="E"), IF(P447&gt;Veriler!$F$2, P447*R447, IF(P447&lt;Veriler!$F$2, Veriler!$F$2*R447, P447*R447)), 0))</f>
        <v>0</v>
      </c>
      <c r="T447" s="118" t="str">
        <f t="shared" si="143"/>
        <v xml:space="preserve"> </v>
      </c>
      <c r="U447" s="123" t="str">
        <f>IFERROR(IF(N447="%10 sınırı aşılmıştır.",K447-S447,IFERROR(IF(E447="",IF(R447=1,0,IF(K447-R447=0,"",K447-R447)),IF(Veriler!I447="",K447,IF(K447*Veriler!I447=0,"",K447*Veriler!I447))),K447)),0)</f>
        <v/>
      </c>
    </row>
    <row r="448" spans="1:21" s="134" customFormat="1" ht="27.75" customHeight="1" x14ac:dyDescent="0.25">
      <c r="A448" s="186">
        <f t="shared" si="144"/>
        <v>333</v>
      </c>
      <c r="B448" s="228"/>
      <c r="C448" s="229"/>
      <c r="D448" s="115"/>
      <c r="E448" s="116"/>
      <c r="F448" s="163" t="str">
        <f t="shared" si="139"/>
        <v/>
      </c>
      <c r="G448" s="117"/>
      <c r="H448" s="117"/>
      <c r="I448" s="117"/>
      <c r="J448" s="117"/>
      <c r="K448" s="118" t="str">
        <f t="shared" si="140"/>
        <v/>
      </c>
      <c r="L448" s="119" t="str">
        <f>IF(K448="", "", K448/Veriler!$T$1)</f>
        <v/>
      </c>
      <c r="M448" s="119" t="str">
        <f>IF(E448&lt;&gt;"", "İthal Girdi", IF(Veriler!P448="", "", IF(Veriler!O448="H", "%0,5 üzerindedir", IF(Veriler!P448&gt;0.1, "%10 sınırı aşılmıştır.", "Uygun"))))</f>
        <v>%0,5 üzerindedir</v>
      </c>
      <c r="N448" s="119" t="str">
        <f t="shared" si="141"/>
        <v xml:space="preserve"> </v>
      </c>
      <c r="O448" s="120"/>
      <c r="P448" s="121"/>
      <c r="Q448" s="122" t="str">
        <f t="shared" si="142"/>
        <v/>
      </c>
      <c r="R448" s="118">
        <f>IFERROR(IF(L448&lt;=0.005,IF(E448="",K448,0),IF(E448&lt;&gt;"",0,IF(O448="",0,IF(O448="H",0,IF(P448&lt;Veriler!$F$2,K448*Veriler!$F$2,K448*P448)))))," ")</f>
        <v>0</v>
      </c>
      <c r="S448" s="118">
        <f>IF(Veriler!P448&lt;=0.1, R448, IF(AND(Veriler!P448&gt;0.1, E448="", O448="E"), IF(P448&gt;Veriler!$F$2, P448*R448, IF(P448&lt;Veriler!$F$2, Veriler!$F$2*R448, P448*R448)), 0))</f>
        <v>0</v>
      </c>
      <c r="T448" s="118" t="str">
        <f t="shared" si="143"/>
        <v xml:space="preserve"> </v>
      </c>
      <c r="U448" s="123" t="str">
        <f>IFERROR(IF(N448="%10 sınırı aşılmıştır.",K448-S448,IFERROR(IF(E448="",IF(R448=1,0,IF(K448-R448=0,"",K448-R448)),IF(Veriler!I448="",K448,IF(K448*Veriler!I448=0,"",K448*Veriler!I448))),K448)),0)</f>
        <v/>
      </c>
    </row>
    <row r="449" spans="1:21" s="134" customFormat="1" ht="27.75" customHeight="1" x14ac:dyDescent="0.25">
      <c r="A449" s="186">
        <f t="shared" si="144"/>
        <v>334</v>
      </c>
      <c r="B449" s="228"/>
      <c r="C449" s="229"/>
      <c r="D449" s="115"/>
      <c r="E449" s="116"/>
      <c r="F449" s="163" t="str">
        <f t="shared" si="139"/>
        <v/>
      </c>
      <c r="G449" s="117"/>
      <c r="H449" s="117"/>
      <c r="I449" s="117"/>
      <c r="J449" s="117"/>
      <c r="K449" s="118" t="str">
        <f t="shared" si="140"/>
        <v/>
      </c>
      <c r="L449" s="119" t="str">
        <f>IF(K449="", "", K449/Veriler!$T$1)</f>
        <v/>
      </c>
      <c r="M449" s="119" t="str">
        <f>IF(E449&lt;&gt;"", "İthal Girdi", IF(Veriler!P449="", "", IF(Veriler!O449="H", "%0,5 üzerindedir", IF(Veriler!P449&gt;0.1, "%10 sınırı aşılmıştır.", "Uygun"))))</f>
        <v>%0,5 üzerindedir</v>
      </c>
      <c r="N449" s="119" t="str">
        <f t="shared" si="141"/>
        <v xml:space="preserve"> </v>
      </c>
      <c r="O449" s="120"/>
      <c r="P449" s="121"/>
      <c r="Q449" s="122" t="str">
        <f t="shared" si="142"/>
        <v/>
      </c>
      <c r="R449" s="118">
        <f>IFERROR(IF(L449&lt;=0.005,IF(E449="",K449,0),IF(E449&lt;&gt;"",0,IF(O449="",0,IF(O449="H",0,IF(P449&lt;Veriler!$F$2,K449*Veriler!$F$2,K449*P449)))))," ")</f>
        <v>0</v>
      </c>
      <c r="S449" s="118">
        <f>IF(Veriler!P449&lt;=0.1, R449, IF(AND(Veriler!P449&gt;0.1, E449="", O449="E"), IF(P449&gt;Veriler!$F$2, P449*R449, IF(P449&lt;Veriler!$F$2, Veriler!$F$2*R449, P449*R449)), 0))</f>
        <v>0</v>
      </c>
      <c r="T449" s="118" t="str">
        <f t="shared" si="143"/>
        <v xml:space="preserve"> </v>
      </c>
      <c r="U449" s="123" t="str">
        <f>IFERROR(IF(N449="%10 sınırı aşılmıştır.",K449-S449,IFERROR(IF(E449="",IF(R449=1,0,IF(K449-R449=0,"",K449-R449)),IF(Veriler!I449="",K449,IF(K449*Veriler!I449=0,"",K449*Veriler!I449))),K449)),0)</f>
        <v/>
      </c>
    </row>
    <row r="450" spans="1:21" s="134" customFormat="1" ht="27.75" customHeight="1" x14ac:dyDescent="0.25">
      <c r="A450" s="186">
        <f t="shared" si="144"/>
        <v>335</v>
      </c>
      <c r="B450" s="228"/>
      <c r="C450" s="229"/>
      <c r="D450" s="115"/>
      <c r="E450" s="116"/>
      <c r="F450" s="163" t="str">
        <f t="shared" si="139"/>
        <v/>
      </c>
      <c r="G450" s="117"/>
      <c r="H450" s="117"/>
      <c r="I450" s="117"/>
      <c r="J450" s="117"/>
      <c r="K450" s="118" t="str">
        <f t="shared" si="140"/>
        <v/>
      </c>
      <c r="L450" s="119" t="str">
        <f>IF(K450="", "", K450/Veriler!$T$1)</f>
        <v/>
      </c>
      <c r="M450" s="119" t="str">
        <f>IF(E450&lt;&gt;"", "İthal Girdi", IF(Veriler!P450="", "", IF(Veriler!O450="H", "%0,5 üzerindedir", IF(Veriler!P450&gt;0.1, "%10 sınırı aşılmıştır.", "Uygun"))))</f>
        <v>%0,5 üzerindedir</v>
      </c>
      <c r="N450" s="119" t="str">
        <f t="shared" si="141"/>
        <v xml:space="preserve"> </v>
      </c>
      <c r="O450" s="120"/>
      <c r="P450" s="121"/>
      <c r="Q450" s="122" t="str">
        <f t="shared" si="142"/>
        <v/>
      </c>
      <c r="R450" s="118">
        <f>IFERROR(IF(L450&lt;=0.005,IF(E450="",K450,0),IF(E450&lt;&gt;"",0,IF(O450="",0,IF(O450="H",0,IF(P450&lt;Veriler!$F$2,K450*Veriler!$F$2,K450*P450)))))," ")</f>
        <v>0</v>
      </c>
      <c r="S450" s="118">
        <f>IF(Veriler!P450&lt;=0.1, R450, IF(AND(Veriler!P450&gt;0.1, E450="", O450="E"), IF(P450&gt;Veriler!$F$2, P450*R450, IF(P450&lt;Veriler!$F$2, Veriler!$F$2*R450, P450*R450)), 0))</f>
        <v>0</v>
      </c>
      <c r="T450" s="118" t="str">
        <f t="shared" si="143"/>
        <v xml:space="preserve"> </v>
      </c>
      <c r="U450" s="123" t="str">
        <f>IFERROR(IF(N450="%10 sınırı aşılmıştır.",K450-S450,IFERROR(IF(E450="",IF(R450=1,0,IF(K450-R450=0,"",K450-R450)),IF(Veriler!I450="",K450,IF(K450*Veriler!I450=0,"",K450*Veriler!I450))),K450)),0)</f>
        <v/>
      </c>
    </row>
    <row r="451" spans="1:21" s="134" customFormat="1" ht="27.75" customHeight="1" x14ac:dyDescent="0.25">
      <c r="A451" s="186">
        <f t="shared" si="144"/>
        <v>336</v>
      </c>
      <c r="B451" s="228"/>
      <c r="C451" s="229"/>
      <c r="D451" s="115"/>
      <c r="E451" s="116"/>
      <c r="F451" s="163" t="str">
        <f t="shared" si="139"/>
        <v/>
      </c>
      <c r="G451" s="117"/>
      <c r="H451" s="117"/>
      <c r="I451" s="117"/>
      <c r="J451" s="117"/>
      <c r="K451" s="118" t="str">
        <f t="shared" si="140"/>
        <v/>
      </c>
      <c r="L451" s="119" t="str">
        <f>IF(K451="", "", K451/Veriler!$T$1)</f>
        <v/>
      </c>
      <c r="M451" s="119" t="str">
        <f>IF(E451&lt;&gt;"", "İthal Girdi", IF(Veriler!P451="", "", IF(Veriler!O451="H", "%0,5 üzerindedir", IF(Veriler!P451&gt;0.1, "%10 sınırı aşılmıştır.", "Uygun"))))</f>
        <v>%0,5 üzerindedir</v>
      </c>
      <c r="N451" s="119" t="str">
        <f t="shared" si="141"/>
        <v xml:space="preserve"> </v>
      </c>
      <c r="O451" s="120"/>
      <c r="P451" s="121"/>
      <c r="Q451" s="122" t="str">
        <f t="shared" si="142"/>
        <v/>
      </c>
      <c r="R451" s="118">
        <f>IFERROR(IF(L451&lt;=0.005,IF(E451="",K451,0),IF(E451&lt;&gt;"",0,IF(O451="",0,IF(O451="H",0,IF(P451&lt;Veriler!$F$2,K451*Veriler!$F$2,K451*P451)))))," ")</f>
        <v>0</v>
      </c>
      <c r="S451" s="118">
        <f>IF(Veriler!P451&lt;=0.1, R451, IF(AND(Veriler!P451&gt;0.1, E451="", O451="E"), IF(P451&gt;Veriler!$F$2, P451*R451, IF(P451&lt;Veriler!$F$2, Veriler!$F$2*R451, P451*R451)), 0))</f>
        <v>0</v>
      </c>
      <c r="T451" s="118" t="str">
        <f t="shared" si="143"/>
        <v xml:space="preserve"> </v>
      </c>
      <c r="U451" s="123" t="str">
        <f>IFERROR(IF(N451="%10 sınırı aşılmıştır.",K451-S451,IFERROR(IF(E451="",IF(R451=1,0,IF(K451-R451=0,"",K451-R451)),IF(Veriler!I451="",K451,IF(K451*Veriler!I451=0,"",K451*Veriler!I451))),K451)),0)</f>
        <v/>
      </c>
    </row>
    <row r="452" spans="1:21" s="134" customFormat="1" ht="24" customHeight="1" x14ac:dyDescent="0.25">
      <c r="A452" s="147"/>
      <c r="B452" s="148"/>
      <c r="C452" s="148"/>
      <c r="D452" s="148"/>
      <c r="E452" s="149"/>
      <c r="F452" s="149"/>
      <c r="G452" s="147"/>
      <c r="H452" s="147"/>
      <c r="I452" s="147"/>
      <c r="J452" s="147"/>
      <c r="K452" s="133">
        <f>SUM(K423:K436,K438:K451)</f>
        <v>0</v>
      </c>
      <c r="L452" s="150"/>
      <c r="M452" s="150"/>
      <c r="N452" s="150"/>
      <c r="O452" s="151"/>
      <c r="P452" s="152"/>
      <c r="Q452" s="152"/>
      <c r="R452" s="147"/>
      <c r="S452" s="147"/>
      <c r="T452" s="147"/>
      <c r="U452" s="147"/>
    </row>
    <row r="453" spans="1:21" s="134" customFormat="1" ht="24" customHeight="1" x14ac:dyDescent="0.25">
      <c r="A453" s="147"/>
      <c r="B453" s="148"/>
      <c r="C453" s="148"/>
      <c r="D453" s="148"/>
      <c r="E453" s="149"/>
      <c r="F453" s="149"/>
      <c r="G453" s="147"/>
      <c r="H453" s="147"/>
      <c r="I453" s="147"/>
      <c r="J453" s="147"/>
      <c r="K453" s="153"/>
      <c r="L453" s="150"/>
      <c r="M453" s="150"/>
      <c r="N453" s="150"/>
      <c r="O453" s="151"/>
      <c r="P453" s="152"/>
      <c r="Q453" s="152"/>
      <c r="R453" s="154" t="s">
        <v>14</v>
      </c>
      <c r="S453" s="154" t="s">
        <v>14</v>
      </c>
      <c r="T453" s="154" t="s">
        <v>14</v>
      </c>
      <c r="U453" s="155" t="s">
        <v>15</v>
      </c>
    </row>
    <row r="454" spans="1:21" s="134" customFormat="1" ht="27" customHeight="1" x14ac:dyDescent="0.25">
      <c r="A454" s="230" t="s">
        <v>140</v>
      </c>
      <c r="B454" s="230"/>
      <c r="C454" s="230"/>
      <c r="D454" s="230"/>
      <c r="E454" s="230"/>
      <c r="F454" s="230"/>
      <c r="G454" s="230"/>
      <c r="H454" s="230"/>
      <c r="I454" s="230"/>
      <c r="J454" s="230"/>
      <c r="K454" s="230"/>
      <c r="L454" s="230"/>
      <c r="M454" s="230"/>
      <c r="N454" s="230"/>
      <c r="O454" s="230"/>
      <c r="P454" s="230"/>
      <c r="Q454" s="230"/>
      <c r="R454" s="160" t="e">
        <f>IF(SUM(#REF!,R423:R436,R438:R451)=0,"",SUM(#REF!,R423:R436,R438:R451))</f>
        <v>#REF!</v>
      </c>
      <c r="S454" s="156" t="str">
        <f>IF(SUM(S423:S436,S438:S451)=0," ",SUM(S423:S436,S438:S451))</f>
        <v xml:space="preserve"> </v>
      </c>
      <c r="T454" s="124" t="str">
        <f>IF(SUM(T423:T436,T438:T451)=0," ",SUM(T423:T436,T438:T451))</f>
        <v xml:space="preserve"> </v>
      </c>
      <c r="U454" s="124" t="str">
        <f>IF(SUM(U423:U436,U438:U451)=0," ",SUM(U423:U436,U438:U451))</f>
        <v xml:space="preserve"> </v>
      </c>
    </row>
    <row r="456" spans="1:21" x14ac:dyDescent="0.3">
      <c r="A456" s="225" t="str">
        <f>A494</f>
        <v>R02</v>
      </c>
      <c r="B456" s="225"/>
      <c r="C456" s="225"/>
      <c r="D456" s="225"/>
      <c r="E456" s="225"/>
      <c r="F456" s="225"/>
      <c r="G456" s="225"/>
      <c r="H456" s="225"/>
      <c r="I456" s="225"/>
      <c r="J456" s="225"/>
      <c r="K456" s="225"/>
      <c r="L456" s="226"/>
      <c r="M456" s="226"/>
      <c r="N456" s="226"/>
      <c r="O456" s="227"/>
      <c r="P456" s="227"/>
      <c r="Q456" s="227"/>
      <c r="R456" s="225"/>
      <c r="S456" s="225"/>
      <c r="T456" s="225"/>
      <c r="U456" s="225"/>
    </row>
    <row r="457" spans="1:21" s="134" customFormat="1" ht="31.5" customHeight="1" x14ac:dyDescent="0.25">
      <c r="A457" s="233" t="s">
        <v>0</v>
      </c>
      <c r="B457" s="233"/>
      <c r="C457" s="233"/>
      <c r="D457" s="233"/>
      <c r="E457" s="233"/>
      <c r="F457" s="233"/>
      <c r="G457" s="233"/>
      <c r="H457" s="233"/>
      <c r="I457" s="233"/>
      <c r="J457" s="233"/>
      <c r="K457" s="233"/>
      <c r="L457" s="233"/>
      <c r="M457" s="233"/>
      <c r="N457" s="233"/>
      <c r="O457" s="233" t="b">
        <v>0</v>
      </c>
      <c r="P457" s="233"/>
      <c r="Q457" s="233"/>
      <c r="R457" s="233"/>
      <c r="S457" s="233"/>
      <c r="T457" s="233"/>
      <c r="U457" s="233"/>
    </row>
    <row r="458" spans="1:21" s="139" customFormat="1" ht="28.5" customHeight="1" x14ac:dyDescent="0.25">
      <c r="A458" s="234" t="s">
        <v>115</v>
      </c>
      <c r="B458" s="235"/>
      <c r="C458" s="235"/>
      <c r="D458" s="235"/>
      <c r="E458" s="235"/>
      <c r="F458" s="235"/>
      <c r="G458" s="235"/>
      <c r="H458" s="235"/>
      <c r="I458" s="235"/>
      <c r="J458" s="235"/>
      <c r="K458" s="235"/>
      <c r="L458" s="235"/>
      <c r="M458" s="235"/>
      <c r="N458" s="235"/>
      <c r="O458" s="235"/>
      <c r="P458" s="235"/>
      <c r="Q458" s="236"/>
      <c r="R458" s="135"/>
      <c r="S458" s="136"/>
      <c r="T458" s="137" t="s">
        <v>116</v>
      </c>
      <c r="U458" s="138">
        <f>U420+1</f>
        <v>13</v>
      </c>
    </row>
    <row r="459" spans="1:21" s="134" customFormat="1" ht="87" customHeight="1" x14ac:dyDescent="0.25">
      <c r="A459" s="164" t="s">
        <v>1</v>
      </c>
      <c r="B459" s="237" t="s">
        <v>2</v>
      </c>
      <c r="C459" s="238"/>
      <c r="D459" s="165" t="s">
        <v>3</v>
      </c>
      <c r="E459" s="165" t="s">
        <v>136</v>
      </c>
      <c r="F459" s="166" t="s">
        <v>143</v>
      </c>
      <c r="G459" s="164" t="s">
        <v>4</v>
      </c>
      <c r="H459" s="164" t="s">
        <v>5</v>
      </c>
      <c r="I459" s="164" t="s">
        <v>6</v>
      </c>
      <c r="J459" s="164" t="s">
        <v>7</v>
      </c>
      <c r="K459" s="164" t="s">
        <v>8</v>
      </c>
      <c r="L459" s="167" t="s">
        <v>9</v>
      </c>
      <c r="M459" s="168" t="s">
        <v>86</v>
      </c>
      <c r="N459" s="168" t="s">
        <v>86</v>
      </c>
      <c r="O459" s="166" t="s">
        <v>137</v>
      </c>
      <c r="P459" s="164" t="s">
        <v>10</v>
      </c>
      <c r="Q459" s="140" t="s">
        <v>142</v>
      </c>
      <c r="R459" s="125" t="s">
        <v>141</v>
      </c>
      <c r="S459" s="125" t="s">
        <v>138</v>
      </c>
      <c r="T459" s="164" t="s">
        <v>138</v>
      </c>
      <c r="U459" s="164" t="s">
        <v>139</v>
      </c>
    </row>
    <row r="460" spans="1:21" s="134" customFormat="1" ht="54" customHeight="1" x14ac:dyDescent="0.25">
      <c r="A460" s="141"/>
      <c r="B460" s="241" t="s">
        <v>146</v>
      </c>
      <c r="C460" s="231"/>
      <c r="D460" s="142"/>
      <c r="E460" s="142"/>
      <c r="F460" s="114"/>
      <c r="G460" s="142"/>
      <c r="H460" s="142"/>
      <c r="I460" s="142"/>
      <c r="J460" s="142"/>
      <c r="K460" s="114"/>
      <c r="L460" s="114"/>
      <c r="M460" s="142"/>
      <c r="N460" s="114"/>
      <c r="O460" s="142"/>
      <c r="P460" s="142"/>
      <c r="Q460" s="232"/>
      <c r="R460" s="232"/>
      <c r="S460" s="142"/>
      <c r="T460" s="114"/>
      <c r="U460" s="114"/>
    </row>
    <row r="461" spans="1:21" s="134" customFormat="1" ht="27.75" customHeight="1" x14ac:dyDescent="0.25">
      <c r="A461" s="186">
        <f>A451+1</f>
        <v>337</v>
      </c>
      <c r="B461" s="228"/>
      <c r="C461" s="229"/>
      <c r="D461" s="115"/>
      <c r="E461" s="116"/>
      <c r="F461" s="163" t="str">
        <f t="shared" ref="F461:F474" si="145">IF(AND(E461&lt;&gt;"",U461&lt;&gt;"",K461&lt;&gt;0),U461/K461,"")</f>
        <v/>
      </c>
      <c r="G461" s="117"/>
      <c r="H461" s="117"/>
      <c r="I461" s="117"/>
      <c r="J461" s="117"/>
      <c r="K461" s="118" t="str">
        <f t="shared" ref="K461:K474" si="146">IF(AND(G461&lt;&gt;0, I461&lt;&gt;0, J461&lt;&gt;0), G461*I461*J461, "")</f>
        <v/>
      </c>
      <c r="L461" s="119" t="str">
        <f>IF(K461="", "", K461/Veriler!$T$1)</f>
        <v/>
      </c>
      <c r="M461" s="119" t="str">
        <f>IF(E461&lt;&gt;"", "İthal Girdi", IF(Veriler!P461="", "", IF(Veriler!O461="H", "%0,5 üzerindedir", IF(Veriler!P461&gt;0.1, "%10 sınırı aşılmıştır.", "Uygun"))))</f>
        <v>%0,5 üzerindedir</v>
      </c>
      <c r="N461" s="119" t="str">
        <f t="shared" ref="N461:N474" si="147">IF(L461=""," ",M461)</f>
        <v xml:space="preserve"> </v>
      </c>
      <c r="O461" s="120"/>
      <c r="P461" s="121"/>
      <c r="Q461" s="122" t="str">
        <f t="shared" ref="Q461:Q474" si="148">IFERROR(IF(AND(S461&lt;&gt;"",K461&lt;&gt;"",K461&lt;&gt;0,S461&lt;&gt;0),S461/K461,"")," ")</f>
        <v/>
      </c>
      <c r="R461" s="118">
        <f>IFERROR(IF(L461&lt;=0.005,IF(E461="",K461,0),IF(E461&lt;&gt;"",0,IF(O461="",0,IF(O461="H",0,IF(P461&lt;Veriler!$F$2,K461*Veriler!$F$2,K461*P461)))))," ")</f>
        <v>0</v>
      </c>
      <c r="S461" s="118">
        <f>IF(Veriler!P461&lt;=0.1, R461, IF(AND(Veriler!P461&gt;0.1, E461="", O461="E"), IF(P461&gt;Veriler!$F$2, P461*R461, IF(P461&lt;Veriler!$F$2, Veriler!$F$2*R461, P461*R461)), 0))</f>
        <v>0</v>
      </c>
      <c r="T461" s="118" t="str">
        <f t="shared" ref="T461:T474" si="149">IF(S461=0," ",S461)</f>
        <v xml:space="preserve"> </v>
      </c>
      <c r="U461" s="123" t="str">
        <f>IFERROR(IF(N461="%10 sınırı aşılmıştır.",K461-S461,IFERROR(IF(E461="",IF(R461=1,0,IF(K461-R461=0,"",K461-R461)),IF(Veriler!I461="",K461,IF(K461*Veriler!I461=0,"",K461*Veriler!I461))),K461)),0)</f>
        <v/>
      </c>
    </row>
    <row r="462" spans="1:21" s="134" customFormat="1" ht="27.75" customHeight="1" x14ac:dyDescent="0.25">
      <c r="A462" s="186">
        <f>A461+1</f>
        <v>338</v>
      </c>
      <c r="B462" s="228"/>
      <c r="C462" s="229"/>
      <c r="D462" s="115"/>
      <c r="E462" s="116"/>
      <c r="F462" s="163" t="str">
        <f t="shared" si="145"/>
        <v/>
      </c>
      <c r="G462" s="117"/>
      <c r="H462" s="117"/>
      <c r="I462" s="117"/>
      <c r="J462" s="117"/>
      <c r="K462" s="118" t="str">
        <f t="shared" si="146"/>
        <v/>
      </c>
      <c r="L462" s="119" t="str">
        <f>IF(K462="", "", K462/Veriler!$T$1)</f>
        <v/>
      </c>
      <c r="M462" s="119" t="str">
        <f>IF(E462&lt;&gt;"", "İthal Girdi", IF(Veriler!P462="", "", IF(Veriler!O462="H", "%0,5 üzerindedir", IF(Veriler!P462&gt;0.1, "%10 sınırı aşılmıştır.", "Uygun"))))</f>
        <v>%0,5 üzerindedir</v>
      </c>
      <c r="N462" s="119" t="str">
        <f t="shared" si="147"/>
        <v xml:space="preserve"> </v>
      </c>
      <c r="O462" s="120"/>
      <c r="P462" s="121"/>
      <c r="Q462" s="122" t="str">
        <f t="shared" si="148"/>
        <v/>
      </c>
      <c r="R462" s="118">
        <f>IFERROR(IF(L462&lt;=0.005,IF(E462="",K462,0),IF(E462&lt;&gt;"",0,IF(O462="",0,IF(O462="H",0,IF(P462&lt;Veriler!$F$2,K462*Veriler!$F$2,K462*P462)))))," ")</f>
        <v>0</v>
      </c>
      <c r="S462" s="118">
        <f>IF(Veriler!P462&lt;=0.1, R462, IF(AND(Veriler!P462&gt;0.1, E462="", O462="E"), IF(P462&gt;Veriler!$F$2, P462*R462, IF(P462&lt;Veriler!$F$2, Veriler!$F$2*R462, P462*R462)), 0))</f>
        <v>0</v>
      </c>
      <c r="T462" s="118" t="str">
        <f t="shared" si="149"/>
        <v xml:space="preserve"> </v>
      </c>
      <c r="U462" s="123" t="str">
        <f>IFERROR(IF(N462="%10 sınırı aşılmıştır.",K462-S462,IFERROR(IF(E462="",IF(R462=1,0,IF(K462-R462=0,"",K462-R462)),IF(Veriler!I462="",K462,IF(K462*Veriler!I462=0,"",K462*Veriler!I462))),K462)),0)</f>
        <v/>
      </c>
    </row>
    <row r="463" spans="1:21" s="134" customFormat="1" ht="27.75" customHeight="1" x14ac:dyDescent="0.25">
      <c r="A463" s="186">
        <f t="shared" ref="A463:A474" si="150">A462+1</f>
        <v>339</v>
      </c>
      <c r="B463" s="228"/>
      <c r="C463" s="229"/>
      <c r="D463" s="115"/>
      <c r="E463" s="116"/>
      <c r="F463" s="163" t="str">
        <f t="shared" si="145"/>
        <v/>
      </c>
      <c r="G463" s="117"/>
      <c r="H463" s="117"/>
      <c r="I463" s="117"/>
      <c r="J463" s="117"/>
      <c r="K463" s="118" t="str">
        <f t="shared" si="146"/>
        <v/>
      </c>
      <c r="L463" s="119" t="str">
        <f>IF(K463="", "", K463/Veriler!$T$1)</f>
        <v/>
      </c>
      <c r="M463" s="119" t="str">
        <f>IF(E463&lt;&gt;"", "İthal Girdi", IF(Veriler!P463="", "", IF(Veriler!O463="H", "%0,5 üzerindedir", IF(Veriler!P463&gt;0.1, "%10 sınırı aşılmıştır.", "Uygun"))))</f>
        <v>%0,5 üzerindedir</v>
      </c>
      <c r="N463" s="119" t="str">
        <f t="shared" si="147"/>
        <v xml:space="preserve"> </v>
      </c>
      <c r="O463" s="120"/>
      <c r="P463" s="121"/>
      <c r="Q463" s="122" t="str">
        <f t="shared" si="148"/>
        <v/>
      </c>
      <c r="R463" s="118">
        <f>IFERROR(IF(L463&lt;=0.005,IF(E463="",K463,0),IF(E463&lt;&gt;"",0,IF(O463="",0,IF(O463="H",0,IF(P463&lt;Veriler!$F$2,K463*Veriler!$F$2,K463*P463)))))," ")</f>
        <v>0</v>
      </c>
      <c r="S463" s="118">
        <f>IF(Veriler!P463&lt;=0.1, R463, IF(AND(Veriler!P463&gt;0.1, E463="", O463="E"), IF(P463&gt;Veriler!$F$2, P463*R463, IF(P463&lt;Veriler!$F$2, Veriler!$F$2*R463, P463*R463)), 0))</f>
        <v>0</v>
      </c>
      <c r="T463" s="118" t="str">
        <f t="shared" si="149"/>
        <v xml:space="preserve"> </v>
      </c>
      <c r="U463" s="123" t="str">
        <f>IFERROR(IF(N463="%10 sınırı aşılmıştır.",K463-S463,IFERROR(IF(E463="",IF(R463=1,0,IF(K463-R463=0,"",K463-R463)),IF(Veriler!I463="",K463,IF(K463*Veriler!I463=0,"",K463*Veriler!I463))),K463)),0)</f>
        <v/>
      </c>
    </row>
    <row r="464" spans="1:21" s="134" customFormat="1" ht="27.75" customHeight="1" x14ac:dyDescent="0.25">
      <c r="A464" s="186">
        <f t="shared" si="150"/>
        <v>340</v>
      </c>
      <c r="B464" s="228"/>
      <c r="C464" s="229"/>
      <c r="D464" s="115"/>
      <c r="E464" s="116"/>
      <c r="F464" s="163" t="str">
        <f t="shared" si="145"/>
        <v/>
      </c>
      <c r="G464" s="117"/>
      <c r="H464" s="117"/>
      <c r="I464" s="117"/>
      <c r="J464" s="117"/>
      <c r="K464" s="118" t="str">
        <f t="shared" si="146"/>
        <v/>
      </c>
      <c r="L464" s="119" t="str">
        <f>IF(K464="", "", K464/Veriler!$T$1)</f>
        <v/>
      </c>
      <c r="M464" s="119" t="str">
        <f>IF(E464&lt;&gt;"", "İthal Girdi", IF(Veriler!P464="", "", IF(Veriler!O464="H", "%0,5 üzerindedir", IF(Veriler!P464&gt;0.1, "%10 sınırı aşılmıştır.", "Uygun"))))</f>
        <v>%0,5 üzerindedir</v>
      </c>
      <c r="N464" s="119" t="str">
        <f t="shared" si="147"/>
        <v xml:space="preserve"> </v>
      </c>
      <c r="O464" s="120"/>
      <c r="P464" s="121"/>
      <c r="Q464" s="122" t="str">
        <f t="shared" si="148"/>
        <v/>
      </c>
      <c r="R464" s="118">
        <f>IFERROR(IF(L464&lt;=0.005,IF(E464="",K464,0),IF(E464&lt;&gt;"",0,IF(O464="",0,IF(O464="H",0,IF(P464&lt;Veriler!$F$2,K464*Veriler!$F$2,K464*P464)))))," ")</f>
        <v>0</v>
      </c>
      <c r="S464" s="118">
        <f>IF(Veriler!P464&lt;=0.1, R464, IF(AND(Veriler!P464&gt;0.1, E464="", O464="E"), IF(P464&gt;Veriler!$F$2, P464*R464, IF(P464&lt;Veriler!$F$2, Veriler!$F$2*R464, P464*R464)), 0))</f>
        <v>0</v>
      </c>
      <c r="T464" s="118" t="str">
        <f t="shared" si="149"/>
        <v xml:space="preserve"> </v>
      </c>
      <c r="U464" s="123" t="str">
        <f>IFERROR(IF(N464="%10 sınırı aşılmıştır.",K464-S464,IFERROR(IF(E464="",IF(R464=1,0,IF(K464-R464=0,"",K464-R464)),IF(Veriler!I464="",K464,IF(K464*Veriler!I464=0,"",K464*Veriler!I464))),K464)),0)</f>
        <v/>
      </c>
    </row>
    <row r="465" spans="1:21" s="134" customFormat="1" ht="27.75" customHeight="1" x14ac:dyDescent="0.25">
      <c r="A465" s="186">
        <f t="shared" si="150"/>
        <v>341</v>
      </c>
      <c r="B465" s="228"/>
      <c r="C465" s="229"/>
      <c r="D465" s="115"/>
      <c r="E465" s="116"/>
      <c r="F465" s="163" t="str">
        <f t="shared" si="145"/>
        <v/>
      </c>
      <c r="G465" s="117"/>
      <c r="H465" s="117"/>
      <c r="I465" s="117"/>
      <c r="J465" s="117"/>
      <c r="K465" s="118" t="str">
        <f t="shared" si="146"/>
        <v/>
      </c>
      <c r="L465" s="119" t="str">
        <f>IF(K465="", "", K465/Veriler!$T$1)</f>
        <v/>
      </c>
      <c r="M465" s="119" t="str">
        <f>IF(E465&lt;&gt;"", "İthal Girdi", IF(Veriler!P465="", "", IF(Veriler!O465="H", "%0,5 üzerindedir", IF(Veriler!P465&gt;0.1, "%10 sınırı aşılmıştır.", "Uygun"))))</f>
        <v>%0,5 üzerindedir</v>
      </c>
      <c r="N465" s="119" t="str">
        <f t="shared" si="147"/>
        <v xml:space="preserve"> </v>
      </c>
      <c r="O465" s="120"/>
      <c r="P465" s="121"/>
      <c r="Q465" s="122" t="str">
        <f t="shared" si="148"/>
        <v/>
      </c>
      <c r="R465" s="118">
        <f>IFERROR(IF(L465&lt;=0.005,IF(E465="",K465,0),IF(E465&lt;&gt;"",0,IF(O465="",0,IF(O465="H",0,IF(P465&lt;Veriler!$F$2,K465*Veriler!$F$2,K465*P465)))))," ")</f>
        <v>0</v>
      </c>
      <c r="S465" s="118">
        <f>IF(Veriler!P465&lt;=0.1, R465, IF(AND(Veriler!P465&gt;0.1, E465="", O465="E"), IF(P465&gt;Veriler!$F$2, P465*R465, IF(P465&lt;Veriler!$F$2, Veriler!$F$2*R465, P465*R465)), 0))</f>
        <v>0</v>
      </c>
      <c r="T465" s="118" t="str">
        <f t="shared" si="149"/>
        <v xml:space="preserve"> </v>
      </c>
      <c r="U465" s="123" t="str">
        <f>IFERROR(IF(N465="%10 sınırı aşılmıştır.",K465-S465,IFERROR(IF(E465="",IF(R465=1,0,IF(K465-R465=0,"",K465-R465)),IF(Veriler!I465="",K465,IF(K465*Veriler!I465=0,"",K465*Veriler!I465))),K465)),0)</f>
        <v/>
      </c>
    </row>
    <row r="466" spans="1:21" s="134" customFormat="1" ht="27.75" customHeight="1" x14ac:dyDescent="0.25">
      <c r="A466" s="186">
        <f t="shared" si="150"/>
        <v>342</v>
      </c>
      <c r="B466" s="228"/>
      <c r="C466" s="229"/>
      <c r="D466" s="115"/>
      <c r="E466" s="116"/>
      <c r="F466" s="163" t="str">
        <f t="shared" si="145"/>
        <v/>
      </c>
      <c r="G466" s="117"/>
      <c r="H466" s="117"/>
      <c r="I466" s="117"/>
      <c r="J466" s="117"/>
      <c r="K466" s="118" t="str">
        <f t="shared" si="146"/>
        <v/>
      </c>
      <c r="L466" s="119" t="str">
        <f>IF(K466="", "", K466/Veriler!$T$1)</f>
        <v/>
      </c>
      <c r="M466" s="119" t="str">
        <f>IF(E466&lt;&gt;"", "İthal Girdi", IF(Veriler!P466="", "", IF(Veriler!O466="H", "%0,5 üzerindedir", IF(Veriler!P466&gt;0.1, "%10 sınırı aşılmıştır.", "Uygun"))))</f>
        <v>%0,5 üzerindedir</v>
      </c>
      <c r="N466" s="119" t="str">
        <f t="shared" si="147"/>
        <v xml:space="preserve"> </v>
      </c>
      <c r="O466" s="120"/>
      <c r="P466" s="121"/>
      <c r="Q466" s="122" t="str">
        <f t="shared" si="148"/>
        <v/>
      </c>
      <c r="R466" s="118">
        <f>IFERROR(IF(L466&lt;=0.005,IF(E466="",K466,0),IF(E466&lt;&gt;"",0,IF(O466="",0,IF(O466="H",0,IF(P466&lt;Veriler!$F$2,K466*Veriler!$F$2,K466*P466)))))," ")</f>
        <v>0</v>
      </c>
      <c r="S466" s="118">
        <f>IF(Veriler!P466&lt;=0.1, R466, IF(AND(Veriler!P466&gt;0.1, E466="", O466="E"), IF(P466&gt;Veriler!$F$2, P466*R466, IF(P466&lt;Veriler!$F$2, Veriler!$F$2*R466, P466*R466)), 0))</f>
        <v>0</v>
      </c>
      <c r="T466" s="118" t="str">
        <f t="shared" si="149"/>
        <v xml:space="preserve"> </v>
      </c>
      <c r="U466" s="123" t="str">
        <f>IFERROR(IF(N466="%10 sınırı aşılmıştır.",K466-S466,IFERROR(IF(E466="",IF(R466=1,0,IF(K466-R466=0,"",K466-R466)),IF(Veriler!I466="",K466,IF(K466*Veriler!I466=0,"",K466*Veriler!I466))),K466)),0)</f>
        <v/>
      </c>
    </row>
    <row r="467" spans="1:21" s="134" customFormat="1" ht="27.75" customHeight="1" x14ac:dyDescent="0.25">
      <c r="A467" s="186">
        <f t="shared" si="150"/>
        <v>343</v>
      </c>
      <c r="B467" s="228"/>
      <c r="C467" s="229"/>
      <c r="D467" s="115"/>
      <c r="E467" s="116"/>
      <c r="F467" s="163" t="str">
        <f t="shared" si="145"/>
        <v/>
      </c>
      <c r="G467" s="117"/>
      <c r="H467" s="117"/>
      <c r="I467" s="117"/>
      <c r="J467" s="117"/>
      <c r="K467" s="118" t="str">
        <f t="shared" si="146"/>
        <v/>
      </c>
      <c r="L467" s="119" t="str">
        <f>IF(K467="", "", K467/Veriler!$T$1)</f>
        <v/>
      </c>
      <c r="M467" s="119" t="str">
        <f>IF(E467&lt;&gt;"", "İthal Girdi", IF(Veriler!P467="", "", IF(Veriler!O467="H", "%0,5 üzerindedir", IF(Veriler!P467&gt;0.1, "%10 sınırı aşılmıştır.", "Uygun"))))</f>
        <v>%0,5 üzerindedir</v>
      </c>
      <c r="N467" s="119" t="str">
        <f t="shared" si="147"/>
        <v xml:space="preserve"> </v>
      </c>
      <c r="O467" s="120"/>
      <c r="P467" s="121"/>
      <c r="Q467" s="122" t="str">
        <f t="shared" si="148"/>
        <v/>
      </c>
      <c r="R467" s="118">
        <f>IFERROR(IF(L467&lt;=0.005,IF(E467="",K467,0),IF(E467&lt;&gt;"",0,IF(O467="",0,IF(O467="H",0,IF(P467&lt;Veriler!$F$2,K467*Veriler!$F$2,K467*P467)))))," ")</f>
        <v>0</v>
      </c>
      <c r="S467" s="118">
        <f>IF(Veriler!P467&lt;=0.1, R467, IF(AND(Veriler!P467&gt;0.1, E467="", O467="E"), IF(P467&gt;Veriler!$F$2, P467*R467, IF(P467&lt;Veriler!$F$2, Veriler!$F$2*R467, P467*R467)), 0))</f>
        <v>0</v>
      </c>
      <c r="T467" s="118" t="str">
        <f t="shared" si="149"/>
        <v xml:space="preserve"> </v>
      </c>
      <c r="U467" s="123" t="str">
        <f>IFERROR(IF(N467="%10 sınırı aşılmıştır.",K467-S467,IFERROR(IF(E467="",IF(R467=1,0,IF(K467-R467=0,"",K467-R467)),IF(Veriler!I467="",K467,IF(K467*Veriler!I467=0,"",K467*Veriler!I467))),K467)),0)</f>
        <v/>
      </c>
    </row>
    <row r="468" spans="1:21" s="134" customFormat="1" ht="27.75" customHeight="1" x14ac:dyDescent="0.25">
      <c r="A468" s="186">
        <f t="shared" si="150"/>
        <v>344</v>
      </c>
      <c r="B468" s="228"/>
      <c r="C468" s="229"/>
      <c r="D468" s="115"/>
      <c r="E468" s="116"/>
      <c r="F468" s="163" t="str">
        <f t="shared" si="145"/>
        <v/>
      </c>
      <c r="G468" s="117"/>
      <c r="H468" s="117"/>
      <c r="I468" s="117"/>
      <c r="J468" s="117"/>
      <c r="K468" s="118" t="str">
        <f t="shared" si="146"/>
        <v/>
      </c>
      <c r="L468" s="119" t="str">
        <f>IF(K468="", "", K468/Veriler!$T$1)</f>
        <v/>
      </c>
      <c r="M468" s="119" t="str">
        <f>IF(E468&lt;&gt;"", "İthal Girdi", IF(Veriler!P468="", "", IF(Veriler!O468="H", "%0,5 üzerindedir", IF(Veriler!P468&gt;0.1, "%10 sınırı aşılmıştır.", "Uygun"))))</f>
        <v>%0,5 üzerindedir</v>
      </c>
      <c r="N468" s="119" t="str">
        <f t="shared" si="147"/>
        <v xml:space="preserve"> </v>
      </c>
      <c r="O468" s="120"/>
      <c r="P468" s="121"/>
      <c r="Q468" s="122" t="str">
        <f t="shared" si="148"/>
        <v/>
      </c>
      <c r="R468" s="118">
        <f>IFERROR(IF(L468&lt;=0.005,IF(E468="",K468,0),IF(E468&lt;&gt;"",0,IF(O468="",0,IF(O468="H",0,IF(P468&lt;Veriler!$F$2,K468*Veriler!$F$2,K468*P468)))))," ")</f>
        <v>0</v>
      </c>
      <c r="S468" s="118">
        <f>IF(Veriler!P468&lt;=0.1, R468, IF(AND(Veriler!P468&gt;0.1, E468="", O468="E"), IF(P468&gt;Veriler!$F$2, P468*R468, IF(P468&lt;Veriler!$F$2, Veriler!$F$2*R468, P468*R468)), 0))</f>
        <v>0</v>
      </c>
      <c r="T468" s="118" t="str">
        <f t="shared" si="149"/>
        <v xml:space="preserve"> </v>
      </c>
      <c r="U468" s="123" t="str">
        <f>IFERROR(IF(N468="%10 sınırı aşılmıştır.",K468-S468,IFERROR(IF(E468="",IF(R468=1,0,IF(K468-R468=0,"",K468-R468)),IF(Veriler!I468="",K468,IF(K468*Veriler!I468=0,"",K468*Veriler!I468))),K468)),0)</f>
        <v/>
      </c>
    </row>
    <row r="469" spans="1:21" s="134" customFormat="1" ht="27.75" customHeight="1" x14ac:dyDescent="0.25">
      <c r="A469" s="186">
        <f t="shared" si="150"/>
        <v>345</v>
      </c>
      <c r="B469" s="228"/>
      <c r="C469" s="229"/>
      <c r="D469" s="115"/>
      <c r="E469" s="116"/>
      <c r="F469" s="163" t="str">
        <f t="shared" si="145"/>
        <v/>
      </c>
      <c r="G469" s="117"/>
      <c r="H469" s="117"/>
      <c r="I469" s="117"/>
      <c r="J469" s="117"/>
      <c r="K469" s="118" t="str">
        <f t="shared" si="146"/>
        <v/>
      </c>
      <c r="L469" s="119" t="str">
        <f>IF(K469="", "", K469/Veriler!$T$1)</f>
        <v/>
      </c>
      <c r="M469" s="119" t="str">
        <f>IF(E469&lt;&gt;"", "İthal Girdi", IF(Veriler!P469="", "", IF(Veriler!O469="H", "%0,5 üzerindedir", IF(Veriler!P469&gt;0.1, "%10 sınırı aşılmıştır.", "Uygun"))))</f>
        <v>%0,5 üzerindedir</v>
      </c>
      <c r="N469" s="119" t="str">
        <f t="shared" si="147"/>
        <v xml:space="preserve"> </v>
      </c>
      <c r="O469" s="120"/>
      <c r="P469" s="121"/>
      <c r="Q469" s="122" t="str">
        <f t="shared" si="148"/>
        <v/>
      </c>
      <c r="R469" s="118">
        <f>IFERROR(IF(L469&lt;=0.005,IF(E469="",K469,0),IF(E469&lt;&gt;"",0,IF(O469="",0,IF(O469="H",0,IF(P469&lt;Veriler!$F$2,K469*Veriler!$F$2,K469*P469)))))," ")</f>
        <v>0</v>
      </c>
      <c r="S469" s="118">
        <f>IF(Veriler!P469&lt;=0.1, R469, IF(AND(Veriler!P469&gt;0.1, E469="", O469="E"), IF(P469&gt;Veriler!$F$2, P469*R469, IF(P469&lt;Veriler!$F$2, Veriler!$F$2*R469, P469*R469)), 0))</f>
        <v>0</v>
      </c>
      <c r="T469" s="118" t="str">
        <f t="shared" si="149"/>
        <v xml:space="preserve"> </v>
      </c>
      <c r="U469" s="123" t="str">
        <f>IFERROR(IF(N469="%10 sınırı aşılmıştır.",K469-S469,IFERROR(IF(E469="",IF(R469=1,0,IF(K469-R469=0,"",K469-R469)),IF(Veriler!I469="",K469,IF(K469*Veriler!I469=0,"",K469*Veriler!I469))),K469)),0)</f>
        <v/>
      </c>
    </row>
    <row r="470" spans="1:21" s="134" customFormat="1" ht="27.75" customHeight="1" x14ac:dyDescent="0.25">
      <c r="A470" s="186">
        <f t="shared" si="150"/>
        <v>346</v>
      </c>
      <c r="B470" s="228"/>
      <c r="C470" s="229"/>
      <c r="D470" s="115"/>
      <c r="E470" s="116"/>
      <c r="F470" s="163" t="str">
        <f t="shared" si="145"/>
        <v/>
      </c>
      <c r="G470" s="117"/>
      <c r="H470" s="117"/>
      <c r="I470" s="117"/>
      <c r="J470" s="117"/>
      <c r="K470" s="118" t="str">
        <f t="shared" si="146"/>
        <v/>
      </c>
      <c r="L470" s="119" t="str">
        <f>IF(K470="", "", K470/Veriler!$T$1)</f>
        <v/>
      </c>
      <c r="M470" s="119" t="str">
        <f>IF(E470&lt;&gt;"", "İthal Girdi", IF(Veriler!P470="", "", IF(Veriler!O470="H", "%0,5 üzerindedir", IF(Veriler!P470&gt;0.1, "%10 sınırı aşılmıştır.", "Uygun"))))</f>
        <v>%0,5 üzerindedir</v>
      </c>
      <c r="N470" s="119" t="str">
        <f t="shared" si="147"/>
        <v xml:space="preserve"> </v>
      </c>
      <c r="O470" s="120"/>
      <c r="P470" s="121"/>
      <c r="Q470" s="122" t="str">
        <f t="shared" si="148"/>
        <v/>
      </c>
      <c r="R470" s="118">
        <f>IFERROR(IF(L470&lt;=0.005,IF(E470="",K470,0),IF(E470&lt;&gt;"",0,IF(O470="",0,IF(O470="H",0,IF(P470&lt;Veriler!$F$2,K470*Veriler!$F$2,K470*P470)))))," ")</f>
        <v>0</v>
      </c>
      <c r="S470" s="118">
        <f>IF(Veriler!P470&lt;=0.1, R470, IF(AND(Veriler!P470&gt;0.1, E470="", O470="E"), IF(P470&gt;Veriler!$F$2, P470*R470, IF(P470&lt;Veriler!$F$2, Veriler!$F$2*R470, P470*R470)), 0))</f>
        <v>0</v>
      </c>
      <c r="T470" s="118" t="str">
        <f t="shared" si="149"/>
        <v xml:space="preserve"> </v>
      </c>
      <c r="U470" s="123" t="str">
        <f>IFERROR(IF(N470="%10 sınırı aşılmıştır.",K470-S470,IFERROR(IF(E470="",IF(R470=1,0,IF(K470-R470=0,"",K470-R470)),IF(Veriler!I470="",K470,IF(K470*Veriler!I470=0,"",K470*Veriler!I470))),K470)),0)</f>
        <v/>
      </c>
    </row>
    <row r="471" spans="1:21" s="134" customFormat="1" ht="27.75" customHeight="1" x14ac:dyDescent="0.25">
      <c r="A471" s="186">
        <f t="shared" si="150"/>
        <v>347</v>
      </c>
      <c r="B471" s="228"/>
      <c r="C471" s="229"/>
      <c r="D471" s="115"/>
      <c r="E471" s="116"/>
      <c r="F471" s="163" t="str">
        <f t="shared" si="145"/>
        <v/>
      </c>
      <c r="G471" s="117"/>
      <c r="H471" s="117"/>
      <c r="I471" s="117"/>
      <c r="J471" s="117"/>
      <c r="K471" s="118" t="str">
        <f t="shared" si="146"/>
        <v/>
      </c>
      <c r="L471" s="119" t="str">
        <f>IF(K471="", "", K471/Veriler!$T$1)</f>
        <v/>
      </c>
      <c r="M471" s="119" t="str">
        <f>IF(E471&lt;&gt;"", "İthal Girdi", IF(Veriler!P471="", "", IF(Veriler!O471="H", "%0,5 üzerindedir", IF(Veriler!P471&gt;0.1, "%10 sınırı aşılmıştır.", "Uygun"))))</f>
        <v>%0,5 üzerindedir</v>
      </c>
      <c r="N471" s="119" t="str">
        <f t="shared" si="147"/>
        <v xml:space="preserve"> </v>
      </c>
      <c r="O471" s="120"/>
      <c r="P471" s="121"/>
      <c r="Q471" s="122" t="str">
        <f t="shared" si="148"/>
        <v/>
      </c>
      <c r="R471" s="118">
        <f>IFERROR(IF(L471&lt;=0.005,IF(E471="",K471,0),IF(E471&lt;&gt;"",0,IF(O471="",0,IF(O471="H",0,IF(P471&lt;Veriler!$F$2,K471*Veriler!$F$2,K471*P471)))))," ")</f>
        <v>0</v>
      </c>
      <c r="S471" s="118">
        <f>IF(Veriler!P471&lt;=0.1, R471, IF(AND(Veriler!P471&gt;0.1, E471="", O471="E"), IF(P471&gt;Veriler!$F$2, P471*R471, IF(P471&lt;Veriler!$F$2, Veriler!$F$2*R471, P471*R471)), 0))</f>
        <v>0</v>
      </c>
      <c r="T471" s="118" t="str">
        <f t="shared" si="149"/>
        <v xml:space="preserve"> </v>
      </c>
      <c r="U471" s="123" t="str">
        <f>IFERROR(IF(N471="%10 sınırı aşılmıştır.",K471-S471,IFERROR(IF(E471="",IF(R471=1,0,IF(K471-R471=0,"",K471-R471)),IF(Veriler!I471="",K471,IF(K471*Veriler!I471=0,"",K471*Veriler!I471))),K471)),0)</f>
        <v/>
      </c>
    </row>
    <row r="472" spans="1:21" s="134" customFormat="1" ht="27.75" customHeight="1" x14ac:dyDescent="0.25">
      <c r="A472" s="186">
        <f t="shared" si="150"/>
        <v>348</v>
      </c>
      <c r="B472" s="228"/>
      <c r="C472" s="229"/>
      <c r="D472" s="115"/>
      <c r="E472" s="116"/>
      <c r="F472" s="163" t="str">
        <f t="shared" si="145"/>
        <v/>
      </c>
      <c r="G472" s="117"/>
      <c r="H472" s="117"/>
      <c r="I472" s="117"/>
      <c r="J472" s="117"/>
      <c r="K472" s="118" t="str">
        <f t="shared" si="146"/>
        <v/>
      </c>
      <c r="L472" s="119" t="str">
        <f>IF(K472="", "", K472/Veriler!$T$1)</f>
        <v/>
      </c>
      <c r="M472" s="119" t="str">
        <f>IF(E472&lt;&gt;"", "İthal Girdi", IF(Veriler!P472="", "", IF(Veriler!O472="H", "%0,5 üzerindedir", IF(Veriler!P472&gt;0.1, "%10 sınırı aşılmıştır.", "Uygun"))))</f>
        <v>%0,5 üzerindedir</v>
      </c>
      <c r="N472" s="119" t="str">
        <f t="shared" si="147"/>
        <v xml:space="preserve"> </v>
      </c>
      <c r="O472" s="120"/>
      <c r="P472" s="121"/>
      <c r="Q472" s="122" t="str">
        <f t="shared" si="148"/>
        <v/>
      </c>
      <c r="R472" s="118">
        <f>IFERROR(IF(L472&lt;=0.005,IF(E472="",K472,0),IF(E472&lt;&gt;"",0,IF(O472="",0,IF(O472="H",0,IF(P472&lt;Veriler!$F$2,K472*Veriler!$F$2,K472*P472)))))," ")</f>
        <v>0</v>
      </c>
      <c r="S472" s="118">
        <f>IF(Veriler!P472&lt;=0.1, R472, IF(AND(Veriler!P472&gt;0.1, E472="", O472="E"), IF(P472&gt;Veriler!$F$2, P472*R472, IF(P472&lt;Veriler!$F$2, Veriler!$F$2*R472, P472*R472)), 0))</f>
        <v>0</v>
      </c>
      <c r="T472" s="118" t="str">
        <f t="shared" si="149"/>
        <v xml:space="preserve"> </v>
      </c>
      <c r="U472" s="123" t="str">
        <f>IFERROR(IF(N472="%10 sınırı aşılmıştır.",K472-S472,IFERROR(IF(E472="",IF(R472=1,0,IF(K472-R472=0,"",K472-R472)),IF(Veriler!I472="",K472,IF(K472*Veriler!I472=0,"",K472*Veriler!I472))),K472)),0)</f>
        <v/>
      </c>
    </row>
    <row r="473" spans="1:21" s="134" customFormat="1" ht="27.75" customHeight="1" x14ac:dyDescent="0.25">
      <c r="A473" s="186">
        <f t="shared" si="150"/>
        <v>349</v>
      </c>
      <c r="B473" s="228"/>
      <c r="C473" s="229"/>
      <c r="D473" s="115"/>
      <c r="E473" s="116"/>
      <c r="F473" s="163" t="str">
        <f t="shared" si="145"/>
        <v/>
      </c>
      <c r="G473" s="117"/>
      <c r="H473" s="117"/>
      <c r="I473" s="117"/>
      <c r="J473" s="117"/>
      <c r="K473" s="118" t="str">
        <f t="shared" si="146"/>
        <v/>
      </c>
      <c r="L473" s="119" t="str">
        <f>IF(K473="", "", K473/Veriler!$T$1)</f>
        <v/>
      </c>
      <c r="M473" s="119" t="str">
        <f>IF(E473&lt;&gt;"", "İthal Girdi", IF(Veriler!P473="", "", IF(Veriler!O473="H", "%0,5 üzerindedir", IF(Veriler!P473&gt;0.1, "%10 sınırı aşılmıştır.", "Uygun"))))</f>
        <v>%0,5 üzerindedir</v>
      </c>
      <c r="N473" s="119" t="str">
        <f t="shared" si="147"/>
        <v xml:space="preserve"> </v>
      </c>
      <c r="O473" s="120"/>
      <c r="P473" s="121"/>
      <c r="Q473" s="122" t="str">
        <f t="shared" si="148"/>
        <v/>
      </c>
      <c r="R473" s="118">
        <f>IFERROR(IF(L473&lt;=0.005,IF(E473="",K473,0),IF(E473&lt;&gt;"",0,IF(O473="",0,IF(O473="H",0,IF(P473&lt;Veriler!$F$2,K473*Veriler!$F$2,K473*P473)))))," ")</f>
        <v>0</v>
      </c>
      <c r="S473" s="118">
        <f>IF(Veriler!P473&lt;=0.1, R473, IF(AND(Veriler!P473&gt;0.1, E473="", O473="E"), IF(P473&gt;Veriler!$F$2, P473*R473, IF(P473&lt;Veriler!$F$2, Veriler!$F$2*R473, P473*R473)), 0))</f>
        <v>0</v>
      </c>
      <c r="T473" s="118" t="str">
        <f t="shared" si="149"/>
        <v xml:space="preserve"> </v>
      </c>
      <c r="U473" s="123" t="str">
        <f>IFERROR(IF(N473="%10 sınırı aşılmıştır.",K473-S473,IFERROR(IF(E473="",IF(R473=1,0,IF(K473-R473=0,"",K473-R473)),IF(Veriler!I473="",K473,IF(K473*Veriler!I473=0,"",K473*Veriler!I473))),K473)),0)</f>
        <v/>
      </c>
    </row>
    <row r="474" spans="1:21" s="134" customFormat="1" ht="27.75" customHeight="1" x14ac:dyDescent="0.25">
      <c r="A474" s="186">
        <f t="shared" si="150"/>
        <v>350</v>
      </c>
      <c r="B474" s="228"/>
      <c r="C474" s="229"/>
      <c r="D474" s="115"/>
      <c r="E474" s="116"/>
      <c r="F474" s="163" t="str">
        <f t="shared" si="145"/>
        <v/>
      </c>
      <c r="G474" s="117"/>
      <c r="H474" s="117"/>
      <c r="I474" s="117"/>
      <c r="J474" s="117"/>
      <c r="K474" s="118" t="str">
        <f t="shared" si="146"/>
        <v/>
      </c>
      <c r="L474" s="119" t="str">
        <f>IF(K474="", "", K474/Veriler!$T$1)</f>
        <v/>
      </c>
      <c r="M474" s="119" t="str">
        <f>IF(E474&lt;&gt;"", "İthal Girdi", IF(Veriler!P474="", "", IF(Veriler!O474="H", "%0,5 üzerindedir", IF(Veriler!P474&gt;0.1, "%10 sınırı aşılmıştır.", "Uygun"))))</f>
        <v>%0,5 üzerindedir</v>
      </c>
      <c r="N474" s="119" t="str">
        <f t="shared" si="147"/>
        <v xml:space="preserve"> </v>
      </c>
      <c r="O474" s="120"/>
      <c r="P474" s="121"/>
      <c r="Q474" s="122" t="str">
        <f t="shared" si="148"/>
        <v/>
      </c>
      <c r="R474" s="118">
        <f>IFERROR(IF(L474&lt;=0.005,IF(E474="",K474,0),IF(E474&lt;&gt;"",0,IF(O474="",0,IF(O474="H",0,IF(P474&lt;Veriler!$F$2,K474*Veriler!$F$2,K474*P474)))))," ")</f>
        <v>0</v>
      </c>
      <c r="S474" s="118">
        <f>IF(Veriler!P474&lt;=0.1, R474, IF(AND(Veriler!P474&gt;0.1, E474="", O474="E"), IF(P474&gt;Veriler!$F$2, P474*R474, IF(P474&lt;Veriler!$F$2, Veriler!$F$2*R474, P474*R474)), 0))</f>
        <v>0</v>
      </c>
      <c r="T474" s="118" t="str">
        <f t="shared" si="149"/>
        <v xml:space="preserve"> </v>
      </c>
      <c r="U474" s="123" t="str">
        <f>IFERROR(IF(N474="%10 sınırı aşılmıştır.",K474-S474,IFERROR(IF(E474="",IF(R474=1,0,IF(K474-R474=0,"",K474-R474)),IF(Veriler!I474="",K474,IF(K474*Veriler!I474=0,"",K474*Veriler!I474))),K474)),0)</f>
        <v/>
      </c>
    </row>
    <row r="475" spans="1:21" s="134" customFormat="1" ht="27" hidden="1" customHeight="1" x14ac:dyDescent="0.25">
      <c r="A475" s="187"/>
      <c r="B475" s="231" t="s">
        <v>13</v>
      </c>
      <c r="C475" s="231"/>
      <c r="D475" s="142"/>
      <c r="E475" s="142"/>
      <c r="F475" s="114"/>
      <c r="G475" s="142"/>
      <c r="H475" s="142"/>
      <c r="I475" s="142"/>
      <c r="J475" s="142"/>
      <c r="K475" s="114"/>
      <c r="L475" s="114"/>
      <c r="M475" s="114"/>
      <c r="N475" s="114"/>
      <c r="O475" s="142"/>
      <c r="P475" s="142"/>
      <c r="Q475" s="232"/>
      <c r="R475" s="232"/>
      <c r="S475" s="114"/>
      <c r="T475" s="114"/>
      <c r="U475" s="114"/>
    </row>
    <row r="476" spans="1:21" s="134" customFormat="1" ht="27.75" customHeight="1" x14ac:dyDescent="0.25">
      <c r="A476" s="186">
        <f>A474+1</f>
        <v>351</v>
      </c>
      <c r="B476" s="228"/>
      <c r="C476" s="229"/>
      <c r="D476" s="115"/>
      <c r="E476" s="116"/>
      <c r="F476" s="163" t="str">
        <f t="shared" ref="F476:F489" si="151">IF(AND(E476&lt;&gt;"",U476&lt;&gt;"",K476&lt;&gt;0),U476/K476,"")</f>
        <v/>
      </c>
      <c r="G476" s="117"/>
      <c r="H476" s="117"/>
      <c r="I476" s="117"/>
      <c r="J476" s="117"/>
      <c r="K476" s="118" t="str">
        <f t="shared" ref="K476:K489" si="152">IF(AND(G476&lt;&gt;0, I476&lt;&gt;0, J476&lt;&gt;0), G476*I476*J476, "")</f>
        <v/>
      </c>
      <c r="L476" s="119" t="str">
        <f>IF(K476="", "", K476/Veriler!$T$1)</f>
        <v/>
      </c>
      <c r="M476" s="119" t="str">
        <f>IF(E476&lt;&gt;"", "İthal Girdi", IF(Veriler!P476="", "", IF(Veriler!O476="H", "%0,5 üzerindedir", IF(Veriler!P476&gt;0.1, "%10 sınırı aşılmıştır.", "Uygun"))))</f>
        <v>%0,5 üzerindedir</v>
      </c>
      <c r="N476" s="119" t="str">
        <f t="shared" ref="N476:N489" si="153">IF(L476=""," ",M476)</f>
        <v xml:space="preserve"> </v>
      </c>
      <c r="O476" s="120"/>
      <c r="P476" s="121"/>
      <c r="Q476" s="122" t="str">
        <f t="shared" ref="Q476:Q489" si="154">IFERROR(IF(AND(S476&lt;&gt;"",K476&lt;&gt;"",K476&lt;&gt;0,S476&lt;&gt;0),S476/K476,"")," ")</f>
        <v/>
      </c>
      <c r="R476" s="118">
        <f>IFERROR(IF(L476&lt;=0.005,IF(E476="",K476,0),IF(E476&lt;&gt;"",0,IF(O476="",0,IF(O476="H",0,IF(P476&lt;Veriler!$F$2,K476*Veriler!$F$2,K476*P476)))))," ")</f>
        <v>0</v>
      </c>
      <c r="S476" s="118">
        <f>IF(Veriler!P476&lt;=0.1, R476, IF(AND(Veriler!P476&gt;0.1, E476="", O476="E"), IF(P476&gt;Veriler!$F$2, P476*R476, IF(P476&lt;Veriler!$F$2, Veriler!$F$2*R476, P476*R476)), 0))</f>
        <v>0</v>
      </c>
      <c r="T476" s="118" t="str">
        <f t="shared" ref="T476:T489" si="155">IF(S476=0," ",S476)</f>
        <v xml:space="preserve"> </v>
      </c>
      <c r="U476" s="123" t="str">
        <f>IFERROR(IF(N476="%10 sınırı aşılmıştır.",K476-S476,IFERROR(IF(E476="",IF(R476=1,0,IF(K476-R476=0,"",K476-R476)),IF(Veriler!I476="",K476,IF(K476*Veriler!I476=0,"",K476*Veriler!I476))),K476)),0)</f>
        <v/>
      </c>
    </row>
    <row r="477" spans="1:21" s="134" customFormat="1" ht="27.75" customHeight="1" x14ac:dyDescent="0.25">
      <c r="A477" s="186">
        <f>A476+1</f>
        <v>352</v>
      </c>
      <c r="B477" s="228"/>
      <c r="C477" s="229"/>
      <c r="D477" s="115"/>
      <c r="E477" s="116"/>
      <c r="F477" s="163" t="str">
        <f t="shared" si="151"/>
        <v/>
      </c>
      <c r="G477" s="117"/>
      <c r="H477" s="117"/>
      <c r="I477" s="117"/>
      <c r="J477" s="117"/>
      <c r="K477" s="118" t="str">
        <f t="shared" si="152"/>
        <v/>
      </c>
      <c r="L477" s="119" t="str">
        <f>IF(K477="", "", K477/Veriler!$T$1)</f>
        <v/>
      </c>
      <c r="M477" s="119" t="str">
        <f>IF(E477&lt;&gt;"", "İthal Girdi", IF(Veriler!P477="", "", IF(Veriler!O477="H", "%0,5 üzerindedir", IF(Veriler!P477&gt;0.1, "%10 sınırı aşılmıştır.", "Uygun"))))</f>
        <v>%0,5 üzerindedir</v>
      </c>
      <c r="N477" s="119" t="str">
        <f t="shared" si="153"/>
        <v xml:space="preserve"> </v>
      </c>
      <c r="O477" s="120"/>
      <c r="P477" s="121"/>
      <c r="Q477" s="122" t="str">
        <f t="shared" si="154"/>
        <v/>
      </c>
      <c r="R477" s="118">
        <f>IFERROR(IF(L477&lt;=0.005,IF(E477="",K477,0),IF(E477&lt;&gt;"",0,IF(O477="",0,IF(O477="H",0,IF(P477&lt;Veriler!$F$2,K477*Veriler!$F$2,K477*P477)))))," ")</f>
        <v>0</v>
      </c>
      <c r="S477" s="118">
        <f>IF(Veriler!P477&lt;=0.1, R477, IF(AND(Veriler!P477&gt;0.1, E477="", O477="E"), IF(P477&gt;Veriler!$F$2, P477*R477, IF(P477&lt;Veriler!$F$2, Veriler!$F$2*R477, P477*R477)), 0))</f>
        <v>0</v>
      </c>
      <c r="T477" s="118" t="str">
        <f t="shared" si="155"/>
        <v xml:space="preserve"> </v>
      </c>
      <c r="U477" s="123" t="str">
        <f>IFERROR(IF(N477="%10 sınırı aşılmıştır.",K477-S477,IFERROR(IF(E477="",IF(R477=1,0,IF(K477-R477=0,"",K477-R477)),IF(Veriler!I477="",K477,IF(K477*Veriler!I477=0,"",K477*Veriler!I477))),K477)),0)</f>
        <v/>
      </c>
    </row>
    <row r="478" spans="1:21" s="134" customFormat="1" ht="27.75" customHeight="1" x14ac:dyDescent="0.25">
      <c r="A478" s="186">
        <f t="shared" ref="A478:A489" si="156">A477+1</f>
        <v>353</v>
      </c>
      <c r="B478" s="228"/>
      <c r="C478" s="229"/>
      <c r="D478" s="115"/>
      <c r="E478" s="116"/>
      <c r="F478" s="163" t="str">
        <f t="shared" si="151"/>
        <v/>
      </c>
      <c r="G478" s="117"/>
      <c r="H478" s="117"/>
      <c r="I478" s="117"/>
      <c r="J478" s="117"/>
      <c r="K478" s="118" t="str">
        <f t="shared" si="152"/>
        <v/>
      </c>
      <c r="L478" s="119" t="str">
        <f>IF(K478="", "", K478/Veriler!$T$1)</f>
        <v/>
      </c>
      <c r="M478" s="119" t="str">
        <f>IF(E478&lt;&gt;"", "İthal Girdi", IF(Veriler!P478="", "", IF(Veriler!O478="H", "%0,5 üzerindedir", IF(Veriler!P478&gt;0.1, "%10 sınırı aşılmıştır.", "Uygun"))))</f>
        <v>%0,5 üzerindedir</v>
      </c>
      <c r="N478" s="119" t="str">
        <f t="shared" si="153"/>
        <v xml:space="preserve"> </v>
      </c>
      <c r="O478" s="120"/>
      <c r="P478" s="121"/>
      <c r="Q478" s="122" t="str">
        <f t="shared" si="154"/>
        <v/>
      </c>
      <c r="R478" s="118">
        <f>IFERROR(IF(L478&lt;=0.005,IF(E478="",K478,0),IF(E478&lt;&gt;"",0,IF(O478="",0,IF(O478="H",0,IF(P478&lt;Veriler!$F$2,K478*Veriler!$F$2,K478*P478)))))," ")</f>
        <v>0</v>
      </c>
      <c r="S478" s="118">
        <f>IF(Veriler!P478&lt;=0.1, R478, IF(AND(Veriler!P478&gt;0.1, E478="", O478="E"), IF(P478&gt;Veriler!$F$2, P478*R478, IF(P478&lt;Veriler!$F$2, Veriler!$F$2*R478, P478*R478)), 0))</f>
        <v>0</v>
      </c>
      <c r="T478" s="118" t="str">
        <f t="shared" si="155"/>
        <v xml:space="preserve"> </v>
      </c>
      <c r="U478" s="123" t="str">
        <f>IFERROR(IF(N478="%10 sınırı aşılmıştır.",K478-S478,IFERROR(IF(E478="",IF(R478=1,0,IF(K478-R478=0,"",K478-R478)),IF(Veriler!I478="",K478,IF(K478*Veriler!I478=0,"",K478*Veriler!I478))),K478)),0)</f>
        <v/>
      </c>
    </row>
    <row r="479" spans="1:21" s="134" customFormat="1" ht="27.75" customHeight="1" x14ac:dyDescent="0.25">
      <c r="A479" s="186">
        <f t="shared" si="156"/>
        <v>354</v>
      </c>
      <c r="B479" s="228"/>
      <c r="C479" s="229"/>
      <c r="D479" s="115"/>
      <c r="E479" s="116"/>
      <c r="F479" s="163" t="str">
        <f t="shared" si="151"/>
        <v/>
      </c>
      <c r="G479" s="117"/>
      <c r="H479" s="117"/>
      <c r="I479" s="117"/>
      <c r="J479" s="117"/>
      <c r="K479" s="118" t="str">
        <f t="shared" si="152"/>
        <v/>
      </c>
      <c r="L479" s="119" t="str">
        <f>IF(K479="", "", K479/Veriler!$T$1)</f>
        <v/>
      </c>
      <c r="M479" s="119" t="str">
        <f>IF(E479&lt;&gt;"", "İthal Girdi", IF(Veriler!P479="", "", IF(Veriler!O479="H", "%0,5 üzerindedir", IF(Veriler!P479&gt;0.1, "%10 sınırı aşılmıştır.", "Uygun"))))</f>
        <v>%0,5 üzerindedir</v>
      </c>
      <c r="N479" s="119" t="str">
        <f t="shared" si="153"/>
        <v xml:space="preserve"> </v>
      </c>
      <c r="O479" s="120"/>
      <c r="P479" s="121"/>
      <c r="Q479" s="122" t="str">
        <f t="shared" si="154"/>
        <v/>
      </c>
      <c r="R479" s="118">
        <f>IFERROR(IF(L479&lt;=0.005,IF(E479="",K479,0),IF(E479&lt;&gt;"",0,IF(O479="",0,IF(O479="H",0,IF(P479&lt;Veriler!$F$2,K479*Veriler!$F$2,K479*P479)))))," ")</f>
        <v>0</v>
      </c>
      <c r="S479" s="118">
        <f>IF(Veriler!P479&lt;=0.1, R479, IF(AND(Veriler!P479&gt;0.1, E479="", O479="E"), IF(P479&gt;Veriler!$F$2, P479*R479, IF(P479&lt;Veriler!$F$2, Veriler!$F$2*R479, P479*R479)), 0))</f>
        <v>0</v>
      </c>
      <c r="T479" s="118" t="str">
        <f t="shared" si="155"/>
        <v xml:space="preserve"> </v>
      </c>
      <c r="U479" s="123" t="str">
        <f>IFERROR(IF(N479="%10 sınırı aşılmıştır.",K479-S479,IFERROR(IF(E479="",IF(R479=1,0,IF(K479-R479=0,"",K479-R479)),IF(Veriler!I479="",K479,IF(K479*Veriler!I479=0,"",K479*Veriler!I479))),K479)),0)</f>
        <v/>
      </c>
    </row>
    <row r="480" spans="1:21" s="134" customFormat="1" ht="27.75" customHeight="1" x14ac:dyDescent="0.25">
      <c r="A480" s="186">
        <f t="shared" si="156"/>
        <v>355</v>
      </c>
      <c r="B480" s="228"/>
      <c r="C480" s="229"/>
      <c r="D480" s="115"/>
      <c r="E480" s="116"/>
      <c r="F480" s="163" t="str">
        <f t="shared" si="151"/>
        <v/>
      </c>
      <c r="G480" s="117"/>
      <c r="H480" s="117"/>
      <c r="I480" s="117"/>
      <c r="J480" s="117"/>
      <c r="K480" s="118" t="str">
        <f t="shared" si="152"/>
        <v/>
      </c>
      <c r="L480" s="119" t="str">
        <f>IF(K480="", "", K480/Veriler!$T$1)</f>
        <v/>
      </c>
      <c r="M480" s="119" t="str">
        <f>IF(E480&lt;&gt;"", "İthal Girdi", IF(Veriler!P480="", "", IF(Veriler!O480="H", "%0,5 üzerindedir", IF(Veriler!P480&gt;0.1, "%10 sınırı aşılmıştır.", "Uygun"))))</f>
        <v>%0,5 üzerindedir</v>
      </c>
      <c r="N480" s="119" t="str">
        <f t="shared" si="153"/>
        <v xml:space="preserve"> </v>
      </c>
      <c r="O480" s="120"/>
      <c r="P480" s="121"/>
      <c r="Q480" s="122" t="str">
        <f t="shared" si="154"/>
        <v/>
      </c>
      <c r="R480" s="118">
        <f>IFERROR(IF(L480&lt;=0.005,IF(E480="",K480,0),IF(E480&lt;&gt;"",0,IF(O480="",0,IF(O480="H",0,IF(P480&lt;Veriler!$F$2,K480*Veriler!$F$2,K480*P480)))))," ")</f>
        <v>0</v>
      </c>
      <c r="S480" s="118">
        <f>IF(Veriler!P480&lt;=0.1, R480, IF(AND(Veriler!P480&gt;0.1, E480="", O480="E"), IF(P480&gt;Veriler!$F$2, P480*R480, IF(P480&lt;Veriler!$F$2, Veriler!$F$2*R480, P480*R480)), 0))</f>
        <v>0</v>
      </c>
      <c r="T480" s="118" t="str">
        <f t="shared" si="155"/>
        <v xml:space="preserve"> </v>
      </c>
      <c r="U480" s="123" t="str">
        <f>IFERROR(IF(N480="%10 sınırı aşılmıştır.",K480-S480,IFERROR(IF(E480="",IF(R480=1,0,IF(K480-R480=0,"",K480-R480)),IF(Veriler!I480="",K480,IF(K480*Veriler!I480=0,"",K480*Veriler!I480))),K480)),0)</f>
        <v/>
      </c>
    </row>
    <row r="481" spans="1:21" s="134" customFormat="1" ht="27.75" customHeight="1" x14ac:dyDescent="0.25">
      <c r="A481" s="186">
        <f t="shared" si="156"/>
        <v>356</v>
      </c>
      <c r="B481" s="228"/>
      <c r="C481" s="229"/>
      <c r="D481" s="115"/>
      <c r="E481" s="116"/>
      <c r="F481" s="163" t="str">
        <f t="shared" si="151"/>
        <v/>
      </c>
      <c r="G481" s="117"/>
      <c r="H481" s="117"/>
      <c r="I481" s="117"/>
      <c r="J481" s="117"/>
      <c r="K481" s="118" t="str">
        <f t="shared" si="152"/>
        <v/>
      </c>
      <c r="L481" s="119" t="str">
        <f>IF(K481="", "", K481/Veriler!$T$1)</f>
        <v/>
      </c>
      <c r="M481" s="119" t="str">
        <f>IF(E481&lt;&gt;"", "İthal Girdi", IF(Veriler!P481="", "", IF(Veriler!O481="H", "%0,5 üzerindedir", IF(Veriler!P481&gt;0.1, "%10 sınırı aşılmıştır.", "Uygun"))))</f>
        <v>%0,5 üzerindedir</v>
      </c>
      <c r="N481" s="119" t="str">
        <f t="shared" si="153"/>
        <v xml:space="preserve"> </v>
      </c>
      <c r="O481" s="120"/>
      <c r="P481" s="121"/>
      <c r="Q481" s="122" t="str">
        <f t="shared" si="154"/>
        <v/>
      </c>
      <c r="R481" s="118">
        <f>IFERROR(IF(L481&lt;=0.005,IF(E481="",K481,0),IF(E481&lt;&gt;"",0,IF(O481="",0,IF(O481="H",0,IF(P481&lt;Veriler!$F$2,K481*Veriler!$F$2,K481*P481)))))," ")</f>
        <v>0</v>
      </c>
      <c r="S481" s="118">
        <f>IF(Veriler!P481&lt;=0.1, R481, IF(AND(Veriler!P481&gt;0.1, E481="", O481="E"), IF(P481&gt;Veriler!$F$2, P481*R481, IF(P481&lt;Veriler!$F$2, Veriler!$F$2*R481, P481*R481)), 0))</f>
        <v>0</v>
      </c>
      <c r="T481" s="118" t="str">
        <f t="shared" si="155"/>
        <v xml:space="preserve"> </v>
      </c>
      <c r="U481" s="123" t="str">
        <f>IFERROR(IF(N481="%10 sınırı aşılmıştır.",K481-S481,IFERROR(IF(E481="",IF(R481=1,0,IF(K481-R481=0,"",K481-R481)),IF(Veriler!I481="",K481,IF(K481*Veriler!I481=0,"",K481*Veriler!I481))),K481)),0)</f>
        <v/>
      </c>
    </row>
    <row r="482" spans="1:21" s="134" customFormat="1" ht="27.75" customHeight="1" x14ac:dyDescent="0.25">
      <c r="A482" s="186">
        <f t="shared" si="156"/>
        <v>357</v>
      </c>
      <c r="B482" s="228"/>
      <c r="C482" s="229"/>
      <c r="D482" s="115"/>
      <c r="E482" s="116"/>
      <c r="F482" s="163" t="str">
        <f t="shared" si="151"/>
        <v/>
      </c>
      <c r="G482" s="117"/>
      <c r="H482" s="117"/>
      <c r="I482" s="117"/>
      <c r="J482" s="117"/>
      <c r="K482" s="118" t="str">
        <f t="shared" si="152"/>
        <v/>
      </c>
      <c r="L482" s="119" t="str">
        <f>IF(K482="", "", K482/Veriler!$T$1)</f>
        <v/>
      </c>
      <c r="M482" s="119" t="str">
        <f>IF(E482&lt;&gt;"", "İthal Girdi", IF(Veriler!P482="", "", IF(Veriler!O482="H", "%0,5 üzerindedir", IF(Veriler!P482&gt;0.1, "%10 sınırı aşılmıştır.", "Uygun"))))</f>
        <v>%0,5 üzerindedir</v>
      </c>
      <c r="N482" s="119" t="str">
        <f t="shared" si="153"/>
        <v xml:space="preserve"> </v>
      </c>
      <c r="O482" s="120"/>
      <c r="P482" s="121"/>
      <c r="Q482" s="122" t="str">
        <f t="shared" si="154"/>
        <v/>
      </c>
      <c r="R482" s="118">
        <f>IFERROR(IF(L482&lt;=0.005,IF(E482="",K482,0),IF(E482&lt;&gt;"",0,IF(O482="",0,IF(O482="H",0,IF(P482&lt;Veriler!$F$2,K482*Veriler!$F$2,K482*P482)))))," ")</f>
        <v>0</v>
      </c>
      <c r="S482" s="118">
        <f>IF(Veriler!P482&lt;=0.1, R482, IF(AND(Veriler!P482&gt;0.1, E482="", O482="E"), IF(P482&gt;Veriler!$F$2, P482*R482, IF(P482&lt;Veriler!$F$2, Veriler!$F$2*R482, P482*R482)), 0))</f>
        <v>0</v>
      </c>
      <c r="T482" s="118" t="str">
        <f t="shared" si="155"/>
        <v xml:space="preserve"> </v>
      </c>
      <c r="U482" s="123" t="str">
        <f>IFERROR(IF(N482="%10 sınırı aşılmıştır.",K482-S482,IFERROR(IF(E482="",IF(R482=1,0,IF(K482-R482=0,"",K482-R482)),IF(Veriler!I482="",K482,IF(K482*Veriler!I482=0,"",K482*Veriler!I482))),K482)),0)</f>
        <v/>
      </c>
    </row>
    <row r="483" spans="1:21" s="134" customFormat="1" ht="27.75" customHeight="1" x14ac:dyDescent="0.25">
      <c r="A483" s="186">
        <f t="shared" si="156"/>
        <v>358</v>
      </c>
      <c r="B483" s="228"/>
      <c r="C483" s="229"/>
      <c r="D483" s="115"/>
      <c r="E483" s="116"/>
      <c r="F483" s="163" t="str">
        <f t="shared" si="151"/>
        <v/>
      </c>
      <c r="G483" s="117"/>
      <c r="H483" s="117"/>
      <c r="I483" s="117"/>
      <c r="J483" s="117"/>
      <c r="K483" s="118" t="str">
        <f t="shared" si="152"/>
        <v/>
      </c>
      <c r="L483" s="119" t="str">
        <f>IF(K483="", "", K483/Veriler!$T$1)</f>
        <v/>
      </c>
      <c r="M483" s="119" t="str">
        <f>IF(E483&lt;&gt;"", "İthal Girdi", IF(Veriler!P483="", "", IF(Veriler!O483="H", "%0,5 üzerindedir", IF(Veriler!P483&gt;0.1, "%10 sınırı aşılmıştır.", "Uygun"))))</f>
        <v>%0,5 üzerindedir</v>
      </c>
      <c r="N483" s="119" t="str">
        <f t="shared" si="153"/>
        <v xml:space="preserve"> </v>
      </c>
      <c r="O483" s="120"/>
      <c r="P483" s="121"/>
      <c r="Q483" s="122" t="str">
        <f t="shared" si="154"/>
        <v/>
      </c>
      <c r="R483" s="118">
        <f>IFERROR(IF(L483&lt;=0.005,IF(E483="",K483,0),IF(E483&lt;&gt;"",0,IF(O483="",0,IF(O483="H",0,IF(P483&lt;Veriler!$F$2,K483*Veriler!$F$2,K483*P483)))))," ")</f>
        <v>0</v>
      </c>
      <c r="S483" s="118">
        <f>IF(Veriler!P483&lt;=0.1, R483, IF(AND(Veriler!P483&gt;0.1, E483="", O483="E"), IF(P483&gt;Veriler!$F$2, P483*R483, IF(P483&lt;Veriler!$F$2, Veriler!$F$2*R483, P483*R483)), 0))</f>
        <v>0</v>
      </c>
      <c r="T483" s="118" t="str">
        <f t="shared" si="155"/>
        <v xml:space="preserve"> </v>
      </c>
      <c r="U483" s="123" t="str">
        <f>IFERROR(IF(N483="%10 sınırı aşılmıştır.",K483-S483,IFERROR(IF(E483="",IF(R483=1,0,IF(K483-R483=0,"",K483-R483)),IF(Veriler!I483="",K483,IF(K483*Veriler!I483=0,"",K483*Veriler!I483))),K483)),0)</f>
        <v/>
      </c>
    </row>
    <row r="484" spans="1:21" s="134" customFormat="1" ht="27.75" customHeight="1" x14ac:dyDescent="0.25">
      <c r="A484" s="186">
        <f t="shared" si="156"/>
        <v>359</v>
      </c>
      <c r="B484" s="228"/>
      <c r="C484" s="229"/>
      <c r="D484" s="115"/>
      <c r="E484" s="116"/>
      <c r="F484" s="163" t="str">
        <f t="shared" si="151"/>
        <v/>
      </c>
      <c r="G484" s="117"/>
      <c r="H484" s="117"/>
      <c r="I484" s="117"/>
      <c r="J484" s="117"/>
      <c r="K484" s="118" t="str">
        <f t="shared" si="152"/>
        <v/>
      </c>
      <c r="L484" s="119" t="str">
        <f>IF(K484="", "", K484/Veriler!$T$1)</f>
        <v/>
      </c>
      <c r="M484" s="119" t="str">
        <f>IF(E484&lt;&gt;"", "İthal Girdi", IF(Veriler!P484="", "", IF(Veriler!O484="H", "%0,5 üzerindedir", IF(Veriler!P484&gt;0.1, "%10 sınırı aşılmıştır.", "Uygun"))))</f>
        <v>%0,5 üzerindedir</v>
      </c>
      <c r="N484" s="119" t="str">
        <f t="shared" si="153"/>
        <v xml:space="preserve"> </v>
      </c>
      <c r="O484" s="120"/>
      <c r="P484" s="121"/>
      <c r="Q484" s="122" t="str">
        <f t="shared" si="154"/>
        <v/>
      </c>
      <c r="R484" s="118">
        <f>IFERROR(IF(L484&lt;=0.005,IF(E484="",K484,0),IF(E484&lt;&gt;"",0,IF(O484="",0,IF(O484="H",0,IF(P484&lt;Veriler!$F$2,K484*Veriler!$F$2,K484*P484)))))," ")</f>
        <v>0</v>
      </c>
      <c r="S484" s="118">
        <f>IF(Veriler!P484&lt;=0.1, R484, IF(AND(Veriler!P484&gt;0.1, E484="", O484="E"), IF(P484&gt;Veriler!$F$2, P484*R484, IF(P484&lt;Veriler!$F$2, Veriler!$F$2*R484, P484*R484)), 0))</f>
        <v>0</v>
      </c>
      <c r="T484" s="118" t="str">
        <f t="shared" si="155"/>
        <v xml:space="preserve"> </v>
      </c>
      <c r="U484" s="123" t="str">
        <f>IFERROR(IF(N484="%10 sınırı aşılmıştır.",K484-S484,IFERROR(IF(E484="",IF(R484=1,0,IF(K484-R484=0,"",K484-R484)),IF(Veriler!I484="",K484,IF(K484*Veriler!I484=0,"",K484*Veriler!I484))),K484)),0)</f>
        <v/>
      </c>
    </row>
    <row r="485" spans="1:21" s="134" customFormat="1" ht="27.75" customHeight="1" x14ac:dyDescent="0.25">
      <c r="A485" s="186">
        <f t="shared" si="156"/>
        <v>360</v>
      </c>
      <c r="B485" s="228"/>
      <c r="C485" s="229"/>
      <c r="D485" s="115"/>
      <c r="E485" s="116"/>
      <c r="F485" s="163" t="str">
        <f t="shared" si="151"/>
        <v/>
      </c>
      <c r="G485" s="117"/>
      <c r="H485" s="117"/>
      <c r="I485" s="117"/>
      <c r="J485" s="117"/>
      <c r="K485" s="118" t="str">
        <f t="shared" si="152"/>
        <v/>
      </c>
      <c r="L485" s="119" t="str">
        <f>IF(K485="", "", K485/Veriler!$T$1)</f>
        <v/>
      </c>
      <c r="M485" s="119" t="str">
        <f>IF(E485&lt;&gt;"", "İthal Girdi", IF(Veriler!P485="", "", IF(Veriler!O485="H", "%0,5 üzerindedir", IF(Veriler!P485&gt;0.1, "%10 sınırı aşılmıştır.", "Uygun"))))</f>
        <v>%0,5 üzerindedir</v>
      </c>
      <c r="N485" s="119" t="str">
        <f t="shared" si="153"/>
        <v xml:space="preserve"> </v>
      </c>
      <c r="O485" s="120"/>
      <c r="P485" s="121"/>
      <c r="Q485" s="122" t="str">
        <f t="shared" si="154"/>
        <v/>
      </c>
      <c r="R485" s="118">
        <f>IFERROR(IF(L485&lt;=0.005,IF(E485="",K485,0),IF(E485&lt;&gt;"",0,IF(O485="",0,IF(O485="H",0,IF(P485&lt;Veriler!$F$2,K485*Veriler!$F$2,K485*P485)))))," ")</f>
        <v>0</v>
      </c>
      <c r="S485" s="118">
        <f>IF(Veriler!P485&lt;=0.1, R485, IF(AND(Veriler!P485&gt;0.1, E485="", O485="E"), IF(P485&gt;Veriler!$F$2, P485*R485, IF(P485&lt;Veriler!$F$2, Veriler!$F$2*R485, P485*R485)), 0))</f>
        <v>0</v>
      </c>
      <c r="T485" s="118" t="str">
        <f t="shared" si="155"/>
        <v xml:space="preserve"> </v>
      </c>
      <c r="U485" s="123" t="str">
        <f>IFERROR(IF(N485="%10 sınırı aşılmıştır.",K485-S485,IFERROR(IF(E485="",IF(R485=1,0,IF(K485-R485=0,"",K485-R485)),IF(Veriler!I485="",K485,IF(K485*Veriler!I485=0,"",K485*Veriler!I485))),K485)),0)</f>
        <v/>
      </c>
    </row>
    <row r="486" spans="1:21" s="134" customFormat="1" ht="27.75" customHeight="1" x14ac:dyDescent="0.25">
      <c r="A486" s="186">
        <f t="shared" si="156"/>
        <v>361</v>
      </c>
      <c r="B486" s="228"/>
      <c r="C486" s="229"/>
      <c r="D486" s="115"/>
      <c r="E486" s="116"/>
      <c r="F486" s="163" t="str">
        <f t="shared" si="151"/>
        <v/>
      </c>
      <c r="G486" s="117"/>
      <c r="H486" s="117"/>
      <c r="I486" s="117"/>
      <c r="J486" s="117"/>
      <c r="K486" s="118" t="str">
        <f t="shared" si="152"/>
        <v/>
      </c>
      <c r="L486" s="119" t="str">
        <f>IF(K486="", "", K486/Veriler!$T$1)</f>
        <v/>
      </c>
      <c r="M486" s="119" t="str">
        <f>IF(E486&lt;&gt;"", "İthal Girdi", IF(Veriler!P486="", "", IF(Veriler!O486="H", "%0,5 üzerindedir", IF(Veriler!P486&gt;0.1, "%10 sınırı aşılmıştır.", "Uygun"))))</f>
        <v>%0,5 üzerindedir</v>
      </c>
      <c r="N486" s="119" t="str">
        <f t="shared" si="153"/>
        <v xml:space="preserve"> </v>
      </c>
      <c r="O486" s="120"/>
      <c r="P486" s="121"/>
      <c r="Q486" s="122" t="str">
        <f t="shared" si="154"/>
        <v/>
      </c>
      <c r="R486" s="118">
        <f>IFERROR(IF(L486&lt;=0.005,IF(E486="",K486,0),IF(E486&lt;&gt;"",0,IF(O486="",0,IF(O486="H",0,IF(P486&lt;Veriler!$F$2,K486*Veriler!$F$2,K486*P486)))))," ")</f>
        <v>0</v>
      </c>
      <c r="S486" s="118">
        <f>IF(Veriler!P486&lt;=0.1, R486, IF(AND(Veriler!P486&gt;0.1, E486="", O486="E"), IF(P486&gt;Veriler!$F$2, P486*R486, IF(P486&lt;Veriler!$F$2, Veriler!$F$2*R486, P486*R486)), 0))</f>
        <v>0</v>
      </c>
      <c r="T486" s="118" t="str">
        <f t="shared" si="155"/>
        <v xml:space="preserve"> </v>
      </c>
      <c r="U486" s="123" t="str">
        <f>IFERROR(IF(N486="%10 sınırı aşılmıştır.",K486-S486,IFERROR(IF(E486="",IF(R486=1,0,IF(K486-R486=0,"",K486-R486)),IF(Veriler!I486="",K486,IF(K486*Veriler!I486=0,"",K486*Veriler!I486))),K486)),0)</f>
        <v/>
      </c>
    </row>
    <row r="487" spans="1:21" s="134" customFormat="1" ht="27.75" customHeight="1" x14ac:dyDescent="0.25">
      <c r="A487" s="186">
        <f t="shared" si="156"/>
        <v>362</v>
      </c>
      <c r="B487" s="228"/>
      <c r="C487" s="229"/>
      <c r="D487" s="115"/>
      <c r="E487" s="116"/>
      <c r="F487" s="163" t="str">
        <f t="shared" si="151"/>
        <v/>
      </c>
      <c r="G487" s="117"/>
      <c r="H487" s="117"/>
      <c r="I487" s="117"/>
      <c r="J487" s="117"/>
      <c r="K487" s="118" t="str">
        <f t="shared" si="152"/>
        <v/>
      </c>
      <c r="L487" s="119" t="str">
        <f>IF(K487="", "", K487/Veriler!$T$1)</f>
        <v/>
      </c>
      <c r="M487" s="119" t="str">
        <f>IF(E487&lt;&gt;"", "İthal Girdi", IF(Veriler!P487="", "", IF(Veriler!O487="H", "%0,5 üzerindedir", IF(Veriler!P487&gt;0.1, "%10 sınırı aşılmıştır.", "Uygun"))))</f>
        <v>%0,5 üzerindedir</v>
      </c>
      <c r="N487" s="119" t="str">
        <f t="shared" si="153"/>
        <v xml:space="preserve"> </v>
      </c>
      <c r="O487" s="120"/>
      <c r="P487" s="121"/>
      <c r="Q487" s="122" t="str">
        <f t="shared" si="154"/>
        <v/>
      </c>
      <c r="R487" s="118">
        <f>IFERROR(IF(L487&lt;=0.005,IF(E487="",K487,0),IF(E487&lt;&gt;"",0,IF(O487="",0,IF(O487="H",0,IF(P487&lt;Veriler!$F$2,K487*Veriler!$F$2,K487*P487)))))," ")</f>
        <v>0</v>
      </c>
      <c r="S487" s="118">
        <f>IF(Veriler!P487&lt;=0.1, R487, IF(AND(Veriler!P487&gt;0.1, E487="", O487="E"), IF(P487&gt;Veriler!$F$2, P487*R487, IF(P487&lt;Veriler!$F$2, Veriler!$F$2*R487, P487*R487)), 0))</f>
        <v>0</v>
      </c>
      <c r="T487" s="118" t="str">
        <f t="shared" si="155"/>
        <v xml:space="preserve"> </v>
      </c>
      <c r="U487" s="123" t="str">
        <f>IFERROR(IF(N487="%10 sınırı aşılmıştır.",K487-S487,IFERROR(IF(E487="",IF(R487=1,0,IF(K487-R487=0,"",K487-R487)),IF(Veriler!I487="",K487,IF(K487*Veriler!I487=0,"",K487*Veriler!I487))),K487)),0)</f>
        <v/>
      </c>
    </row>
    <row r="488" spans="1:21" s="134" customFormat="1" ht="27.75" customHeight="1" x14ac:dyDescent="0.25">
      <c r="A488" s="186">
        <f t="shared" si="156"/>
        <v>363</v>
      </c>
      <c r="B488" s="228"/>
      <c r="C488" s="229"/>
      <c r="D488" s="115"/>
      <c r="E488" s="116"/>
      <c r="F488" s="163" t="str">
        <f t="shared" si="151"/>
        <v/>
      </c>
      <c r="G488" s="117"/>
      <c r="H488" s="117"/>
      <c r="I488" s="117"/>
      <c r="J488" s="117"/>
      <c r="K488" s="118" t="str">
        <f t="shared" si="152"/>
        <v/>
      </c>
      <c r="L488" s="119" t="str">
        <f>IF(K488="", "", K488/Veriler!$T$1)</f>
        <v/>
      </c>
      <c r="M488" s="119" t="str">
        <f>IF(E488&lt;&gt;"", "İthal Girdi", IF(Veriler!P488="", "", IF(Veriler!O488="H", "%0,5 üzerindedir", IF(Veriler!P488&gt;0.1, "%10 sınırı aşılmıştır.", "Uygun"))))</f>
        <v>%0,5 üzerindedir</v>
      </c>
      <c r="N488" s="119" t="str">
        <f t="shared" si="153"/>
        <v xml:space="preserve"> </v>
      </c>
      <c r="O488" s="120"/>
      <c r="P488" s="121"/>
      <c r="Q488" s="122" t="str">
        <f t="shared" si="154"/>
        <v/>
      </c>
      <c r="R488" s="118">
        <f>IFERROR(IF(L488&lt;=0.005,IF(E488="",K488,0),IF(E488&lt;&gt;"",0,IF(O488="",0,IF(O488="H",0,IF(P488&lt;Veriler!$F$2,K488*Veriler!$F$2,K488*P488)))))," ")</f>
        <v>0</v>
      </c>
      <c r="S488" s="118">
        <f>IF(Veriler!P488&lt;=0.1, R488, IF(AND(Veriler!P488&gt;0.1, E488="", O488="E"), IF(P488&gt;Veriler!$F$2, P488*R488, IF(P488&lt;Veriler!$F$2, Veriler!$F$2*R488, P488*R488)), 0))</f>
        <v>0</v>
      </c>
      <c r="T488" s="118" t="str">
        <f t="shared" si="155"/>
        <v xml:space="preserve"> </v>
      </c>
      <c r="U488" s="123" t="str">
        <f>IFERROR(IF(N488="%10 sınırı aşılmıştır.",K488-S488,IFERROR(IF(E488="",IF(R488=1,0,IF(K488-R488=0,"",K488-R488)),IF(Veriler!I488="",K488,IF(K488*Veriler!I488=0,"",K488*Veriler!I488))),K488)),0)</f>
        <v/>
      </c>
    </row>
    <row r="489" spans="1:21" s="134" customFormat="1" ht="27.75" customHeight="1" x14ac:dyDescent="0.25">
      <c r="A489" s="186">
        <f t="shared" si="156"/>
        <v>364</v>
      </c>
      <c r="B489" s="228"/>
      <c r="C489" s="229"/>
      <c r="D489" s="115"/>
      <c r="E489" s="116"/>
      <c r="F489" s="163" t="str">
        <f t="shared" si="151"/>
        <v/>
      </c>
      <c r="G489" s="117"/>
      <c r="H489" s="117"/>
      <c r="I489" s="117"/>
      <c r="J489" s="117"/>
      <c r="K489" s="118" t="str">
        <f t="shared" si="152"/>
        <v/>
      </c>
      <c r="L489" s="119" t="str">
        <f>IF(K489="", "", K489/Veriler!$T$1)</f>
        <v/>
      </c>
      <c r="M489" s="119" t="str">
        <f>IF(E489&lt;&gt;"", "İthal Girdi", IF(Veriler!P489="", "", IF(Veriler!O489="H", "%0,5 üzerindedir", IF(Veriler!P489&gt;0.1, "%10 sınırı aşılmıştır.", "Uygun"))))</f>
        <v>%0,5 üzerindedir</v>
      </c>
      <c r="N489" s="119" t="str">
        <f t="shared" si="153"/>
        <v xml:space="preserve"> </v>
      </c>
      <c r="O489" s="120"/>
      <c r="P489" s="121"/>
      <c r="Q489" s="122" t="str">
        <f t="shared" si="154"/>
        <v/>
      </c>
      <c r="R489" s="118">
        <f>IFERROR(IF(L489&lt;=0.005,IF(E489="",K489,0),IF(E489&lt;&gt;"",0,IF(O489="",0,IF(O489="H",0,IF(P489&lt;Veriler!$F$2,K489*Veriler!$F$2,K489*P489)))))," ")</f>
        <v>0</v>
      </c>
      <c r="S489" s="118">
        <f>IF(Veriler!P489&lt;=0.1, R489, IF(AND(Veriler!P489&gt;0.1, E489="", O489="E"), IF(P489&gt;Veriler!$F$2, P489*R489, IF(P489&lt;Veriler!$F$2, Veriler!$F$2*R489, P489*R489)), 0))</f>
        <v>0</v>
      </c>
      <c r="T489" s="118" t="str">
        <f t="shared" si="155"/>
        <v xml:space="preserve"> </v>
      </c>
      <c r="U489" s="123" t="str">
        <f>IFERROR(IF(N489="%10 sınırı aşılmıştır.",K489-S489,IFERROR(IF(E489="",IF(R489=1,0,IF(K489-R489=0,"",K489-R489)),IF(Veriler!I489="",K489,IF(K489*Veriler!I489=0,"",K489*Veriler!I489))),K489)),0)</f>
        <v/>
      </c>
    </row>
    <row r="490" spans="1:21" s="134" customFormat="1" ht="24" customHeight="1" x14ac:dyDescent="0.25">
      <c r="A490" s="147"/>
      <c r="B490" s="148"/>
      <c r="C490" s="148"/>
      <c r="D490" s="148"/>
      <c r="E490" s="149"/>
      <c r="F490" s="149"/>
      <c r="G490" s="147"/>
      <c r="H490" s="147"/>
      <c r="I490" s="147"/>
      <c r="J490" s="147"/>
      <c r="K490" s="133">
        <f>SUM(K461:K474,K476:K489)</f>
        <v>0</v>
      </c>
      <c r="L490" s="150"/>
      <c r="M490" s="150"/>
      <c r="N490" s="150"/>
      <c r="O490" s="151"/>
      <c r="P490" s="152"/>
      <c r="Q490" s="152"/>
      <c r="R490" s="147"/>
      <c r="S490" s="147"/>
      <c r="T490" s="147"/>
      <c r="U490" s="147"/>
    </row>
    <row r="491" spans="1:21" s="134" customFormat="1" ht="24" customHeight="1" x14ac:dyDescent="0.25">
      <c r="A491" s="147"/>
      <c r="B491" s="148"/>
      <c r="C491" s="148"/>
      <c r="D491" s="148"/>
      <c r="E491" s="149"/>
      <c r="F491" s="149"/>
      <c r="G491" s="147"/>
      <c r="H491" s="147"/>
      <c r="I491" s="147"/>
      <c r="J491" s="147"/>
      <c r="K491" s="153"/>
      <c r="L491" s="150"/>
      <c r="M491" s="150"/>
      <c r="N491" s="150"/>
      <c r="O491" s="151"/>
      <c r="P491" s="152"/>
      <c r="Q491" s="152"/>
      <c r="R491" s="154" t="s">
        <v>14</v>
      </c>
      <c r="S491" s="154" t="s">
        <v>14</v>
      </c>
      <c r="T491" s="154" t="s">
        <v>14</v>
      </c>
      <c r="U491" s="155" t="s">
        <v>15</v>
      </c>
    </row>
    <row r="492" spans="1:21" s="134" customFormat="1" ht="27" customHeight="1" x14ac:dyDescent="0.25">
      <c r="A492" s="230" t="s">
        <v>140</v>
      </c>
      <c r="B492" s="230"/>
      <c r="C492" s="230"/>
      <c r="D492" s="230"/>
      <c r="E492" s="230"/>
      <c r="F492" s="230"/>
      <c r="G492" s="230"/>
      <c r="H492" s="230"/>
      <c r="I492" s="230"/>
      <c r="J492" s="230"/>
      <c r="K492" s="230"/>
      <c r="L492" s="230"/>
      <c r="M492" s="230"/>
      <c r="N492" s="230"/>
      <c r="O492" s="230"/>
      <c r="P492" s="230"/>
      <c r="Q492" s="230"/>
      <c r="R492" s="160" t="str">
        <f>IF(SUM(R455,R461:R474,R476:R489)=0,"",SUM(R455,R461:R474,R476:R489))</f>
        <v/>
      </c>
      <c r="S492" s="156" t="str">
        <f>IF(SUM(S461:S474,S476:S489)=0," ",SUM(S461:S474,S476:S489))</f>
        <v xml:space="preserve"> </v>
      </c>
      <c r="T492" s="124" t="str">
        <f>IF(SUM(T461:T474,T476:T489)=0," ",SUM(T461:T474,T476:T489))</f>
        <v xml:space="preserve"> </v>
      </c>
      <c r="U492" s="124" t="str">
        <f>IF(SUM(U461:U474,U476:U489)=0," ",SUM(U461:U474,U476:U489))</f>
        <v xml:space="preserve"> </v>
      </c>
    </row>
    <row r="494" spans="1:21" x14ac:dyDescent="0.3">
      <c r="A494" s="225" t="str">
        <f>A532</f>
        <v>R02</v>
      </c>
      <c r="B494" s="225"/>
      <c r="C494" s="225"/>
      <c r="D494" s="225"/>
      <c r="E494" s="225"/>
      <c r="F494" s="225"/>
      <c r="G494" s="225"/>
      <c r="H494" s="225"/>
      <c r="I494" s="225"/>
      <c r="J494" s="225"/>
      <c r="K494" s="225"/>
      <c r="L494" s="226"/>
      <c r="M494" s="226"/>
      <c r="N494" s="226"/>
      <c r="O494" s="227"/>
      <c r="P494" s="227"/>
      <c r="Q494" s="227"/>
      <c r="R494" s="225"/>
      <c r="S494" s="225"/>
      <c r="T494" s="225"/>
      <c r="U494" s="225"/>
    </row>
    <row r="495" spans="1:21" s="134" customFormat="1" ht="31.5" customHeight="1" x14ac:dyDescent="0.25">
      <c r="A495" s="233" t="s">
        <v>0</v>
      </c>
      <c r="B495" s="233"/>
      <c r="C495" s="233"/>
      <c r="D495" s="233"/>
      <c r="E495" s="233"/>
      <c r="F495" s="233"/>
      <c r="G495" s="233"/>
      <c r="H495" s="233"/>
      <c r="I495" s="233"/>
      <c r="J495" s="233"/>
      <c r="K495" s="233"/>
      <c r="L495" s="233"/>
      <c r="M495" s="233"/>
      <c r="N495" s="233"/>
      <c r="O495" s="233" t="b">
        <v>0</v>
      </c>
      <c r="P495" s="233"/>
      <c r="Q495" s="233"/>
      <c r="R495" s="233"/>
      <c r="S495" s="233"/>
      <c r="T495" s="233"/>
      <c r="U495" s="233"/>
    </row>
    <row r="496" spans="1:21" s="139" customFormat="1" ht="28.5" customHeight="1" x14ac:dyDescent="0.25">
      <c r="A496" s="234" t="s">
        <v>115</v>
      </c>
      <c r="B496" s="235"/>
      <c r="C496" s="235"/>
      <c r="D496" s="235"/>
      <c r="E496" s="235"/>
      <c r="F496" s="235"/>
      <c r="G496" s="235"/>
      <c r="H496" s="235"/>
      <c r="I496" s="235"/>
      <c r="J496" s="235"/>
      <c r="K496" s="235"/>
      <c r="L496" s="235"/>
      <c r="M496" s="235"/>
      <c r="N496" s="235"/>
      <c r="O496" s="235"/>
      <c r="P496" s="235"/>
      <c r="Q496" s="236"/>
      <c r="R496" s="135"/>
      <c r="S496" s="136"/>
      <c r="T496" s="137" t="s">
        <v>116</v>
      </c>
      <c r="U496" s="138">
        <f>U458+1</f>
        <v>14</v>
      </c>
    </row>
    <row r="497" spans="1:21" s="134" customFormat="1" ht="87" customHeight="1" x14ac:dyDescent="0.25">
      <c r="A497" s="164" t="s">
        <v>1</v>
      </c>
      <c r="B497" s="237" t="s">
        <v>2</v>
      </c>
      <c r="C497" s="238"/>
      <c r="D497" s="165" t="s">
        <v>3</v>
      </c>
      <c r="E497" s="165" t="s">
        <v>136</v>
      </c>
      <c r="F497" s="166" t="s">
        <v>143</v>
      </c>
      <c r="G497" s="164" t="s">
        <v>4</v>
      </c>
      <c r="H497" s="164" t="s">
        <v>5</v>
      </c>
      <c r="I497" s="164" t="s">
        <v>6</v>
      </c>
      <c r="J497" s="164" t="s">
        <v>7</v>
      </c>
      <c r="K497" s="164" t="s">
        <v>8</v>
      </c>
      <c r="L497" s="167" t="s">
        <v>9</v>
      </c>
      <c r="M497" s="168" t="s">
        <v>86</v>
      </c>
      <c r="N497" s="168" t="s">
        <v>86</v>
      </c>
      <c r="O497" s="166" t="s">
        <v>137</v>
      </c>
      <c r="P497" s="164" t="s">
        <v>10</v>
      </c>
      <c r="Q497" s="140" t="s">
        <v>142</v>
      </c>
      <c r="R497" s="125" t="s">
        <v>141</v>
      </c>
      <c r="S497" s="125" t="s">
        <v>138</v>
      </c>
      <c r="T497" s="164" t="s">
        <v>138</v>
      </c>
      <c r="U497" s="164" t="s">
        <v>139</v>
      </c>
    </row>
    <row r="498" spans="1:21" s="134" customFormat="1" ht="54" customHeight="1" x14ac:dyDescent="0.25">
      <c r="A498" s="141"/>
      <c r="B498" s="241" t="s">
        <v>146</v>
      </c>
      <c r="C498" s="231"/>
      <c r="D498" s="142"/>
      <c r="E498" s="142"/>
      <c r="F498" s="114"/>
      <c r="G498" s="142"/>
      <c r="H498" s="142"/>
      <c r="I498" s="142"/>
      <c r="J498" s="142"/>
      <c r="K498" s="114"/>
      <c r="L498" s="114"/>
      <c r="M498" s="142"/>
      <c r="N498" s="114"/>
      <c r="O498" s="142"/>
      <c r="P498" s="142"/>
      <c r="Q498" s="232"/>
      <c r="R498" s="232"/>
      <c r="S498" s="142"/>
      <c r="T498" s="114"/>
      <c r="U498" s="114"/>
    </row>
    <row r="499" spans="1:21" s="134" customFormat="1" ht="27.75" customHeight="1" x14ac:dyDescent="0.25">
      <c r="A499" s="186">
        <f>A489+1</f>
        <v>365</v>
      </c>
      <c r="B499" s="228"/>
      <c r="C499" s="229"/>
      <c r="D499" s="115"/>
      <c r="E499" s="144"/>
      <c r="F499" s="163" t="str">
        <f t="shared" ref="F499:F512" si="157">IF(AND(E499&lt;&gt;"",U499&lt;&gt;"",K499&lt;&gt;0),U499/K499,"")</f>
        <v/>
      </c>
      <c r="G499" s="117"/>
      <c r="H499" s="117"/>
      <c r="I499" s="117"/>
      <c r="J499" s="117"/>
      <c r="K499" s="118" t="str">
        <f t="shared" ref="K499:K512" si="158">IF(AND(G499&lt;&gt;0, I499&lt;&gt;0, J499&lt;&gt;0), G499*I499*J499, "")</f>
        <v/>
      </c>
      <c r="L499" s="119" t="str">
        <f>IF(K499="", "", K499/Veriler!$T$1)</f>
        <v/>
      </c>
      <c r="M499" s="119" t="str">
        <f>IF(E499&lt;&gt;"", "İthal Girdi", IF(Veriler!P499="", "", IF(Veriler!O499="H", "%0,5 üzerindedir", IF(Veriler!P499&gt;0.1, "%10 sınırı aşılmıştır.", "Uygun"))))</f>
        <v>%0,5 üzerindedir</v>
      </c>
      <c r="N499" s="119" t="str">
        <f t="shared" ref="N499:N512" si="159">IF(L499=""," ",M499)</f>
        <v xml:space="preserve"> </v>
      </c>
      <c r="O499" s="120"/>
      <c r="P499" s="121"/>
      <c r="Q499" s="122" t="str">
        <f t="shared" ref="Q499:Q512" si="160">IFERROR(IF(AND(S499&lt;&gt;"",K499&lt;&gt;"",K499&lt;&gt;0,S499&lt;&gt;0),S499/K499,"")," ")</f>
        <v/>
      </c>
      <c r="R499" s="118">
        <f>IFERROR(IF(L499&lt;=0.005,IF(E499="",K499,0),IF(E499&lt;&gt;"",0,IF(O499="",0,IF(O499="H",0,IF(P499&lt;Veriler!$F$2,K499*Veriler!$F$2,K499*P499)))))," ")</f>
        <v>0</v>
      </c>
      <c r="S499" s="118">
        <f>IF(Veriler!P499&lt;=0.1, R499, IF(AND(Veriler!P499&gt;0.1, E499="", O499="E"), IF(P499&gt;Veriler!$F$2, P499*R499, IF(P499&lt;Veriler!$F$2, Veriler!$F$2*R499, P499*R499)), 0))</f>
        <v>0</v>
      </c>
      <c r="T499" s="118" t="str">
        <f t="shared" ref="T499:T512" si="161">IF(S499=0," ",S499)</f>
        <v xml:space="preserve"> </v>
      </c>
      <c r="U499" s="123" t="str">
        <f>IFERROR(IF(N499="%10 sınırı aşılmıştır.",K499-S499,IFERROR(IF(E499="",IF(R499=1,0,IF(K499-R499=0,"",K499-R499)),IF(Veriler!I499="",K499,IF(K499*Veriler!I499=0,"",K499*Veriler!I499))),K499)),0)</f>
        <v/>
      </c>
    </row>
    <row r="500" spans="1:21" s="134" customFormat="1" ht="27.75" customHeight="1" x14ac:dyDescent="0.25">
      <c r="A500" s="186">
        <f>A499+1</f>
        <v>366</v>
      </c>
      <c r="B500" s="228"/>
      <c r="C500" s="229"/>
      <c r="D500" s="115"/>
      <c r="E500" s="144"/>
      <c r="F500" s="163" t="str">
        <f t="shared" si="157"/>
        <v/>
      </c>
      <c r="G500" s="117"/>
      <c r="H500" s="117"/>
      <c r="I500" s="117"/>
      <c r="J500" s="117"/>
      <c r="K500" s="118" t="str">
        <f t="shared" si="158"/>
        <v/>
      </c>
      <c r="L500" s="119" t="str">
        <f>IF(K500="", "", K500/Veriler!$T$1)</f>
        <v/>
      </c>
      <c r="M500" s="119" t="str">
        <f>IF(E500&lt;&gt;"", "İthal Girdi", IF(Veriler!P500="", "", IF(Veriler!O500="H", "%0,5 üzerindedir", IF(Veriler!P500&gt;0.1, "%10 sınırı aşılmıştır.", "Uygun"))))</f>
        <v>%0,5 üzerindedir</v>
      </c>
      <c r="N500" s="119" t="str">
        <f t="shared" si="159"/>
        <v xml:space="preserve"> </v>
      </c>
      <c r="O500" s="120"/>
      <c r="P500" s="121"/>
      <c r="Q500" s="122" t="str">
        <f t="shared" si="160"/>
        <v/>
      </c>
      <c r="R500" s="118">
        <f>IFERROR(IF(L500&lt;=0.005,IF(E500="",K500,0),IF(E500&lt;&gt;"",0,IF(O500="",0,IF(O500="H",0,IF(P500&lt;Veriler!$F$2,K500*Veriler!$F$2,K500*P500)))))," ")</f>
        <v>0</v>
      </c>
      <c r="S500" s="118">
        <f>IF(Veriler!P500&lt;=0.1, R500, IF(AND(Veriler!P500&gt;0.1, E500="", O500="E"), IF(P500&gt;Veriler!$F$2, P500*R500, IF(P500&lt;Veriler!$F$2, Veriler!$F$2*R500, P500*R500)), 0))</f>
        <v>0</v>
      </c>
      <c r="T500" s="118" t="str">
        <f t="shared" si="161"/>
        <v xml:space="preserve"> </v>
      </c>
      <c r="U500" s="123" t="str">
        <f>IFERROR(IF(N500="%10 sınırı aşılmıştır.",K500-S500,IFERROR(IF(E500="",IF(R500=1,0,IF(K500-R500=0,"",K500-R500)),IF(Veriler!I500="",K500,IF(K500*Veriler!I500=0,"",K500*Veriler!I500))),K500)),0)</f>
        <v/>
      </c>
    </row>
    <row r="501" spans="1:21" s="134" customFormat="1" ht="27.75" customHeight="1" x14ac:dyDescent="0.25">
      <c r="A501" s="186">
        <f t="shared" ref="A501:A512" si="162">A500+1</f>
        <v>367</v>
      </c>
      <c r="B501" s="228"/>
      <c r="C501" s="229"/>
      <c r="D501" s="115"/>
      <c r="E501" s="144"/>
      <c r="F501" s="163" t="str">
        <f t="shared" si="157"/>
        <v/>
      </c>
      <c r="G501" s="117"/>
      <c r="H501" s="117"/>
      <c r="I501" s="117"/>
      <c r="J501" s="117"/>
      <c r="K501" s="118" t="str">
        <f t="shared" si="158"/>
        <v/>
      </c>
      <c r="L501" s="119" t="str">
        <f>IF(K501="", "", K501/Veriler!$T$1)</f>
        <v/>
      </c>
      <c r="M501" s="119" t="str">
        <f>IF(E501&lt;&gt;"", "İthal Girdi", IF(Veriler!P501="", "", IF(Veriler!O501="H", "%0,5 üzerindedir", IF(Veriler!P501&gt;0.1, "%10 sınırı aşılmıştır.", "Uygun"))))</f>
        <v>%0,5 üzerindedir</v>
      </c>
      <c r="N501" s="119" t="str">
        <f t="shared" si="159"/>
        <v xml:space="preserve"> </v>
      </c>
      <c r="O501" s="120"/>
      <c r="P501" s="121"/>
      <c r="Q501" s="122" t="str">
        <f t="shared" si="160"/>
        <v/>
      </c>
      <c r="R501" s="118">
        <f>IFERROR(IF(L501&lt;=0.005,IF(E501="",K501,0),IF(E501&lt;&gt;"",0,IF(O501="",0,IF(O501="H",0,IF(P501&lt;Veriler!$F$2,K501*Veriler!$F$2,K501*P501)))))," ")</f>
        <v>0</v>
      </c>
      <c r="S501" s="118">
        <f>IF(Veriler!P501&lt;=0.1, R501, IF(AND(Veriler!P501&gt;0.1, E501="", O501="E"), IF(P501&gt;Veriler!$F$2, P501*R501, IF(P501&lt;Veriler!$F$2, Veriler!$F$2*R501, P501*R501)), 0))</f>
        <v>0</v>
      </c>
      <c r="T501" s="118" t="str">
        <f t="shared" si="161"/>
        <v xml:space="preserve"> </v>
      </c>
      <c r="U501" s="123" t="str">
        <f>IFERROR(IF(N501="%10 sınırı aşılmıştır.",K501-S501,IFERROR(IF(E501="",IF(R501=1,0,IF(K501-R501=0,"",K501-R501)),IF(Veriler!I501="",K501,IF(K501*Veriler!I501=0,"",K501*Veriler!I501))),K501)),0)</f>
        <v/>
      </c>
    </row>
    <row r="502" spans="1:21" s="134" customFormat="1" ht="27.75" customHeight="1" x14ac:dyDescent="0.25">
      <c r="A502" s="186">
        <f t="shared" si="162"/>
        <v>368</v>
      </c>
      <c r="B502" s="228"/>
      <c r="C502" s="229"/>
      <c r="D502" s="115"/>
      <c r="E502" s="144"/>
      <c r="F502" s="163" t="str">
        <f t="shared" si="157"/>
        <v/>
      </c>
      <c r="G502" s="117"/>
      <c r="H502" s="117"/>
      <c r="I502" s="117"/>
      <c r="J502" s="117"/>
      <c r="K502" s="118" t="str">
        <f t="shared" si="158"/>
        <v/>
      </c>
      <c r="L502" s="119" t="str">
        <f>IF(K502="", "", K502/Veriler!$T$1)</f>
        <v/>
      </c>
      <c r="M502" s="119" t="str">
        <f>IF(E502&lt;&gt;"", "İthal Girdi", IF(Veriler!P502="", "", IF(Veriler!O502="H", "%0,5 üzerindedir", IF(Veriler!P502&gt;0.1, "%10 sınırı aşılmıştır.", "Uygun"))))</f>
        <v>%0,5 üzerindedir</v>
      </c>
      <c r="N502" s="119" t="str">
        <f t="shared" si="159"/>
        <v xml:space="preserve"> </v>
      </c>
      <c r="O502" s="120"/>
      <c r="P502" s="121"/>
      <c r="Q502" s="122" t="str">
        <f t="shared" si="160"/>
        <v/>
      </c>
      <c r="R502" s="118">
        <f>IFERROR(IF(L502&lt;=0.005,IF(E502="",K502,0),IF(E502&lt;&gt;"",0,IF(O502="",0,IF(O502="H",0,IF(P502&lt;Veriler!$F$2,K502*Veriler!$F$2,K502*P502)))))," ")</f>
        <v>0</v>
      </c>
      <c r="S502" s="118">
        <f>IF(Veriler!P502&lt;=0.1, R502, IF(AND(Veriler!P502&gt;0.1, E502="", O502="E"), IF(P502&gt;Veriler!$F$2, P502*R502, IF(P502&lt;Veriler!$F$2, Veriler!$F$2*R502, P502*R502)), 0))</f>
        <v>0</v>
      </c>
      <c r="T502" s="118" t="str">
        <f t="shared" si="161"/>
        <v xml:space="preserve"> </v>
      </c>
      <c r="U502" s="123" t="str">
        <f>IFERROR(IF(N502="%10 sınırı aşılmıştır.",K502-S502,IFERROR(IF(E502="",IF(R502=1,0,IF(K502-R502=0,"",K502-R502)),IF(Veriler!I502="",K502,IF(K502*Veriler!I502=0,"",K502*Veriler!I502))),K502)),0)</f>
        <v/>
      </c>
    </row>
    <row r="503" spans="1:21" s="134" customFormat="1" ht="27.75" customHeight="1" x14ac:dyDescent="0.25">
      <c r="A503" s="186">
        <f t="shared" si="162"/>
        <v>369</v>
      </c>
      <c r="B503" s="228"/>
      <c r="C503" s="229"/>
      <c r="D503" s="115"/>
      <c r="E503" s="144"/>
      <c r="F503" s="163" t="str">
        <f t="shared" si="157"/>
        <v/>
      </c>
      <c r="G503" s="117"/>
      <c r="H503" s="117"/>
      <c r="I503" s="117"/>
      <c r="J503" s="117"/>
      <c r="K503" s="118" t="str">
        <f t="shared" si="158"/>
        <v/>
      </c>
      <c r="L503" s="119" t="str">
        <f>IF(K503="", "", K503/Veriler!$T$1)</f>
        <v/>
      </c>
      <c r="M503" s="119" t="str">
        <f>IF(E503&lt;&gt;"", "İthal Girdi", IF(Veriler!P503="", "", IF(Veriler!O503="H", "%0,5 üzerindedir", IF(Veriler!P503&gt;0.1, "%10 sınırı aşılmıştır.", "Uygun"))))</f>
        <v>%0,5 üzerindedir</v>
      </c>
      <c r="N503" s="119" t="str">
        <f t="shared" si="159"/>
        <v xml:space="preserve"> </v>
      </c>
      <c r="O503" s="120"/>
      <c r="P503" s="121"/>
      <c r="Q503" s="122" t="str">
        <f t="shared" si="160"/>
        <v/>
      </c>
      <c r="R503" s="118">
        <f>IFERROR(IF(L503&lt;=0.005,IF(E503="",K503,0),IF(E503&lt;&gt;"",0,IF(O503="",0,IF(O503="H",0,IF(P503&lt;Veriler!$F$2,K503*Veriler!$F$2,K503*P503)))))," ")</f>
        <v>0</v>
      </c>
      <c r="S503" s="118">
        <f>IF(Veriler!P503&lt;=0.1, R503, IF(AND(Veriler!P503&gt;0.1, E503="", O503="E"), IF(P503&gt;Veriler!$F$2, P503*R503, IF(P503&lt;Veriler!$F$2, Veriler!$F$2*R503, P503*R503)), 0))</f>
        <v>0</v>
      </c>
      <c r="T503" s="118" t="str">
        <f t="shared" si="161"/>
        <v xml:space="preserve"> </v>
      </c>
      <c r="U503" s="123" t="str">
        <f>IFERROR(IF(N503="%10 sınırı aşılmıştır.",K503-S503,IFERROR(IF(E503="",IF(R503=1,0,IF(K503-R503=0,"",K503-R503)),IF(Veriler!I503="",K503,IF(K503*Veriler!I503=0,"",K503*Veriler!I503))),K503)),0)</f>
        <v/>
      </c>
    </row>
    <row r="504" spans="1:21" s="134" customFormat="1" ht="27.75" customHeight="1" x14ac:dyDescent="0.25">
      <c r="A504" s="186">
        <f t="shared" si="162"/>
        <v>370</v>
      </c>
      <c r="B504" s="228"/>
      <c r="C504" s="229"/>
      <c r="D504" s="115"/>
      <c r="E504" s="144"/>
      <c r="F504" s="163" t="str">
        <f t="shared" si="157"/>
        <v/>
      </c>
      <c r="G504" s="117"/>
      <c r="H504" s="117"/>
      <c r="I504" s="117"/>
      <c r="J504" s="117"/>
      <c r="K504" s="118" t="str">
        <f t="shared" si="158"/>
        <v/>
      </c>
      <c r="L504" s="119" t="str">
        <f>IF(K504="", "", K504/Veriler!$T$1)</f>
        <v/>
      </c>
      <c r="M504" s="119" t="str">
        <f>IF(E504&lt;&gt;"", "İthal Girdi", IF(Veriler!P504="", "", IF(Veriler!O504="H", "%0,5 üzerindedir", IF(Veriler!P504&gt;0.1, "%10 sınırı aşılmıştır.", "Uygun"))))</f>
        <v>%0,5 üzerindedir</v>
      </c>
      <c r="N504" s="119" t="str">
        <f t="shared" si="159"/>
        <v xml:space="preserve"> </v>
      </c>
      <c r="O504" s="120"/>
      <c r="P504" s="121"/>
      <c r="Q504" s="122" t="str">
        <f t="shared" si="160"/>
        <v/>
      </c>
      <c r="R504" s="118">
        <f>IFERROR(IF(L504&lt;=0.005,IF(E504="",K504,0),IF(E504&lt;&gt;"",0,IF(O504="",0,IF(O504="H",0,IF(P504&lt;Veriler!$F$2,K504*Veriler!$F$2,K504*P504)))))," ")</f>
        <v>0</v>
      </c>
      <c r="S504" s="118">
        <f>IF(Veriler!P504&lt;=0.1, R504, IF(AND(Veriler!P504&gt;0.1, E504="", O504="E"), IF(P504&gt;Veriler!$F$2, P504*R504, IF(P504&lt;Veriler!$F$2, Veriler!$F$2*R504, P504*R504)), 0))</f>
        <v>0</v>
      </c>
      <c r="T504" s="118" t="str">
        <f t="shared" si="161"/>
        <v xml:space="preserve"> </v>
      </c>
      <c r="U504" s="123" t="str">
        <f>IFERROR(IF(N504="%10 sınırı aşılmıştır.",K504-S504,IFERROR(IF(E504="",IF(R504=1,0,IF(K504-R504=0,"",K504-R504)),IF(Veriler!I504="",K504,IF(K504*Veriler!I504=0,"",K504*Veriler!I504))),K504)),0)</f>
        <v/>
      </c>
    </row>
    <row r="505" spans="1:21" s="134" customFormat="1" ht="27.75" customHeight="1" x14ac:dyDescent="0.25">
      <c r="A505" s="186">
        <f t="shared" si="162"/>
        <v>371</v>
      </c>
      <c r="B505" s="228"/>
      <c r="C505" s="229"/>
      <c r="D505" s="115"/>
      <c r="E505" s="144"/>
      <c r="F505" s="163" t="str">
        <f t="shared" si="157"/>
        <v/>
      </c>
      <c r="G505" s="117"/>
      <c r="H505" s="117"/>
      <c r="I505" s="117"/>
      <c r="J505" s="117"/>
      <c r="K505" s="118" t="str">
        <f t="shared" si="158"/>
        <v/>
      </c>
      <c r="L505" s="119" t="str">
        <f>IF(K505="", "", K505/Veriler!$T$1)</f>
        <v/>
      </c>
      <c r="M505" s="119" t="str">
        <f>IF(E505&lt;&gt;"", "İthal Girdi", IF(Veriler!P505="", "", IF(Veriler!O505="H", "%0,5 üzerindedir", IF(Veriler!P505&gt;0.1, "%10 sınırı aşılmıştır.", "Uygun"))))</f>
        <v>%0,5 üzerindedir</v>
      </c>
      <c r="N505" s="119" t="str">
        <f t="shared" si="159"/>
        <v xml:space="preserve"> </v>
      </c>
      <c r="O505" s="120"/>
      <c r="P505" s="121"/>
      <c r="Q505" s="122" t="str">
        <f t="shared" si="160"/>
        <v/>
      </c>
      <c r="R505" s="118">
        <f>IFERROR(IF(L505&lt;=0.005,IF(E505="",K505,0),IF(E505&lt;&gt;"",0,IF(O505="",0,IF(O505="H",0,IF(P505&lt;Veriler!$F$2,K505*Veriler!$F$2,K505*P505)))))," ")</f>
        <v>0</v>
      </c>
      <c r="S505" s="118">
        <f>IF(Veriler!P505&lt;=0.1, R505, IF(AND(Veriler!P505&gt;0.1, E505="", O505="E"), IF(P505&gt;Veriler!$F$2, P505*R505, IF(P505&lt;Veriler!$F$2, Veriler!$F$2*R505, P505*R505)), 0))</f>
        <v>0</v>
      </c>
      <c r="T505" s="118" t="str">
        <f t="shared" si="161"/>
        <v xml:space="preserve"> </v>
      </c>
      <c r="U505" s="123" t="str">
        <f>IFERROR(IF(N505="%10 sınırı aşılmıştır.",K505-S505,IFERROR(IF(E505="",IF(R505=1,0,IF(K505-R505=0,"",K505-R505)),IF(Veriler!I505="",K505,IF(K505*Veriler!I505=0,"",K505*Veriler!I505))),K505)),0)</f>
        <v/>
      </c>
    </row>
    <row r="506" spans="1:21" s="134" customFormat="1" ht="27.75" customHeight="1" x14ac:dyDescent="0.25">
      <c r="A506" s="186">
        <f t="shared" si="162"/>
        <v>372</v>
      </c>
      <c r="B506" s="228"/>
      <c r="C506" s="229"/>
      <c r="D506" s="115"/>
      <c r="E506" s="144"/>
      <c r="F506" s="163" t="str">
        <f t="shared" si="157"/>
        <v/>
      </c>
      <c r="G506" s="117"/>
      <c r="H506" s="117"/>
      <c r="I506" s="117"/>
      <c r="J506" s="117"/>
      <c r="K506" s="118" t="str">
        <f t="shared" si="158"/>
        <v/>
      </c>
      <c r="L506" s="119" t="str">
        <f>IF(K506="", "", K506/Veriler!$T$1)</f>
        <v/>
      </c>
      <c r="M506" s="119" t="str">
        <f>IF(E506&lt;&gt;"", "İthal Girdi", IF(Veriler!P506="", "", IF(Veriler!O506="H", "%0,5 üzerindedir", IF(Veriler!P506&gt;0.1, "%10 sınırı aşılmıştır.", "Uygun"))))</f>
        <v>%0,5 üzerindedir</v>
      </c>
      <c r="N506" s="119" t="str">
        <f t="shared" si="159"/>
        <v xml:space="preserve"> </v>
      </c>
      <c r="O506" s="120"/>
      <c r="P506" s="121"/>
      <c r="Q506" s="122" t="str">
        <f t="shared" si="160"/>
        <v/>
      </c>
      <c r="R506" s="118">
        <f>IFERROR(IF(L506&lt;=0.005,IF(E506="",K506,0),IF(E506&lt;&gt;"",0,IF(O506="",0,IF(O506="H",0,IF(P506&lt;Veriler!$F$2,K506*Veriler!$F$2,K506*P506)))))," ")</f>
        <v>0</v>
      </c>
      <c r="S506" s="118">
        <f>IF(Veriler!P506&lt;=0.1, R506, IF(AND(Veriler!P506&gt;0.1, E506="", O506="E"), IF(P506&gt;Veriler!$F$2, P506*R506, IF(P506&lt;Veriler!$F$2, Veriler!$F$2*R506, P506*R506)), 0))</f>
        <v>0</v>
      </c>
      <c r="T506" s="118" t="str">
        <f t="shared" si="161"/>
        <v xml:space="preserve"> </v>
      </c>
      <c r="U506" s="123" t="str">
        <f>IFERROR(IF(N506="%10 sınırı aşılmıştır.",K506-S506,IFERROR(IF(E506="",IF(R506=1,0,IF(K506-R506=0,"",K506-R506)),IF(Veriler!I506="",K506,IF(K506*Veriler!I506=0,"",K506*Veriler!I506))),K506)),0)</f>
        <v/>
      </c>
    </row>
    <row r="507" spans="1:21" s="134" customFormat="1" ht="27.75" customHeight="1" x14ac:dyDescent="0.25">
      <c r="A507" s="186">
        <f t="shared" si="162"/>
        <v>373</v>
      </c>
      <c r="B507" s="228"/>
      <c r="C507" s="229"/>
      <c r="D507" s="115"/>
      <c r="E507" s="144"/>
      <c r="F507" s="163" t="str">
        <f t="shared" si="157"/>
        <v/>
      </c>
      <c r="G507" s="117"/>
      <c r="H507" s="117"/>
      <c r="I507" s="117"/>
      <c r="J507" s="117"/>
      <c r="K507" s="118" t="str">
        <f t="shared" si="158"/>
        <v/>
      </c>
      <c r="L507" s="119" t="str">
        <f>IF(K507="", "", K507/Veriler!$T$1)</f>
        <v/>
      </c>
      <c r="M507" s="119" t="str">
        <f>IF(E507&lt;&gt;"", "İthal Girdi", IF(Veriler!P507="", "", IF(Veriler!O507="H", "%0,5 üzerindedir", IF(Veriler!P507&gt;0.1, "%10 sınırı aşılmıştır.", "Uygun"))))</f>
        <v>%0,5 üzerindedir</v>
      </c>
      <c r="N507" s="119" t="str">
        <f t="shared" si="159"/>
        <v xml:space="preserve"> </v>
      </c>
      <c r="O507" s="120"/>
      <c r="P507" s="121"/>
      <c r="Q507" s="122" t="str">
        <f t="shared" si="160"/>
        <v/>
      </c>
      <c r="R507" s="118">
        <f>IFERROR(IF(L507&lt;=0.005,IF(E507="",K507,0),IF(E507&lt;&gt;"",0,IF(O507="",0,IF(O507="H",0,IF(P507&lt;Veriler!$F$2,K507*Veriler!$F$2,K507*P507)))))," ")</f>
        <v>0</v>
      </c>
      <c r="S507" s="118">
        <f>IF(Veriler!P507&lt;=0.1, R507, IF(AND(Veriler!P507&gt;0.1, E507="", O507="E"), IF(P507&gt;Veriler!$F$2, P507*R507, IF(P507&lt;Veriler!$F$2, Veriler!$F$2*R507, P507*R507)), 0))</f>
        <v>0</v>
      </c>
      <c r="T507" s="118" t="str">
        <f t="shared" si="161"/>
        <v xml:space="preserve"> </v>
      </c>
      <c r="U507" s="123" t="str">
        <f>IFERROR(IF(N507="%10 sınırı aşılmıştır.",K507-S507,IFERROR(IF(E507="",IF(R507=1,0,IF(K507-R507=0,"",K507-R507)),IF(Veriler!I507="",K507,IF(K507*Veriler!I507=0,"",K507*Veriler!I507))),K507)),0)</f>
        <v/>
      </c>
    </row>
    <row r="508" spans="1:21" s="134" customFormat="1" ht="27.75" customHeight="1" x14ac:dyDescent="0.25">
      <c r="A508" s="186">
        <f t="shared" si="162"/>
        <v>374</v>
      </c>
      <c r="B508" s="228"/>
      <c r="C508" s="229"/>
      <c r="D508" s="115"/>
      <c r="E508" s="144"/>
      <c r="F508" s="163" t="str">
        <f t="shared" si="157"/>
        <v/>
      </c>
      <c r="G508" s="117"/>
      <c r="H508" s="117"/>
      <c r="I508" s="117"/>
      <c r="J508" s="117"/>
      <c r="K508" s="118" t="str">
        <f t="shared" si="158"/>
        <v/>
      </c>
      <c r="L508" s="119" t="str">
        <f>IF(K508="", "", K508/Veriler!$T$1)</f>
        <v/>
      </c>
      <c r="M508" s="119" t="str">
        <f>IF(E508&lt;&gt;"", "İthal Girdi", IF(Veriler!P508="", "", IF(Veriler!O508="H", "%0,5 üzerindedir", IF(Veriler!P508&gt;0.1, "%10 sınırı aşılmıştır.", "Uygun"))))</f>
        <v>%0,5 üzerindedir</v>
      </c>
      <c r="N508" s="119" t="str">
        <f t="shared" si="159"/>
        <v xml:space="preserve"> </v>
      </c>
      <c r="O508" s="120"/>
      <c r="P508" s="121"/>
      <c r="Q508" s="122" t="str">
        <f t="shared" si="160"/>
        <v/>
      </c>
      <c r="R508" s="118">
        <f>IFERROR(IF(L508&lt;=0.005,IF(E508="",K508,0),IF(E508&lt;&gt;"",0,IF(O508="",0,IF(O508="H",0,IF(P508&lt;Veriler!$F$2,K508*Veriler!$F$2,K508*P508)))))," ")</f>
        <v>0</v>
      </c>
      <c r="S508" s="118">
        <f>IF(Veriler!P508&lt;=0.1, R508, IF(AND(Veriler!P508&gt;0.1, E508="", O508="E"), IF(P508&gt;Veriler!$F$2, P508*R508, IF(P508&lt;Veriler!$F$2, Veriler!$F$2*R508, P508*R508)), 0))</f>
        <v>0</v>
      </c>
      <c r="T508" s="118" t="str">
        <f t="shared" si="161"/>
        <v xml:space="preserve"> </v>
      </c>
      <c r="U508" s="123" t="str">
        <f>IFERROR(IF(N508="%10 sınırı aşılmıştır.",K508-S508,IFERROR(IF(E508="",IF(R508=1,0,IF(K508-R508=0,"",K508-R508)),IF(Veriler!I508="",K508,IF(K508*Veriler!I508=0,"",K508*Veriler!I508))),K508)),0)</f>
        <v/>
      </c>
    </row>
    <row r="509" spans="1:21" s="134" customFormat="1" ht="27.75" customHeight="1" x14ac:dyDescent="0.25">
      <c r="A509" s="186">
        <f t="shared" si="162"/>
        <v>375</v>
      </c>
      <c r="B509" s="228"/>
      <c r="C509" s="229"/>
      <c r="D509" s="115"/>
      <c r="E509" s="144"/>
      <c r="F509" s="163" t="str">
        <f t="shared" si="157"/>
        <v/>
      </c>
      <c r="G509" s="117"/>
      <c r="H509" s="117"/>
      <c r="I509" s="117"/>
      <c r="J509" s="117"/>
      <c r="K509" s="118" t="str">
        <f t="shared" si="158"/>
        <v/>
      </c>
      <c r="L509" s="119" t="str">
        <f>IF(K509="", "", K509/Veriler!$T$1)</f>
        <v/>
      </c>
      <c r="M509" s="119" t="str">
        <f>IF(E509&lt;&gt;"", "İthal Girdi", IF(Veriler!P509="", "", IF(Veriler!O509="H", "%0,5 üzerindedir", IF(Veriler!P509&gt;0.1, "%10 sınırı aşılmıştır.", "Uygun"))))</f>
        <v>%0,5 üzerindedir</v>
      </c>
      <c r="N509" s="119" t="str">
        <f t="shared" si="159"/>
        <v xml:space="preserve"> </v>
      </c>
      <c r="O509" s="120"/>
      <c r="P509" s="121"/>
      <c r="Q509" s="122" t="str">
        <f t="shared" si="160"/>
        <v/>
      </c>
      <c r="R509" s="118">
        <f>IFERROR(IF(L509&lt;=0.005,IF(E509="",K509,0),IF(E509&lt;&gt;"",0,IF(O509="",0,IF(O509="H",0,IF(P509&lt;Veriler!$F$2,K509*Veriler!$F$2,K509*P509)))))," ")</f>
        <v>0</v>
      </c>
      <c r="S509" s="118">
        <f>IF(Veriler!P509&lt;=0.1, R509, IF(AND(Veriler!P509&gt;0.1, E509="", O509="E"), IF(P509&gt;Veriler!$F$2, P509*R509, IF(P509&lt;Veriler!$F$2, Veriler!$F$2*R509, P509*R509)), 0))</f>
        <v>0</v>
      </c>
      <c r="T509" s="118" t="str">
        <f t="shared" si="161"/>
        <v xml:space="preserve"> </v>
      </c>
      <c r="U509" s="123" t="str">
        <f>IFERROR(IF(N509="%10 sınırı aşılmıştır.",K509-S509,IFERROR(IF(E509="",IF(R509=1,0,IF(K509-R509=0,"",K509-R509)),IF(Veriler!I509="",K509,IF(K509*Veriler!I509=0,"",K509*Veriler!I509))),K509)),0)</f>
        <v/>
      </c>
    </row>
    <row r="510" spans="1:21" s="134" customFormat="1" ht="27.75" customHeight="1" x14ac:dyDescent="0.25">
      <c r="A510" s="186">
        <f t="shared" si="162"/>
        <v>376</v>
      </c>
      <c r="B510" s="228"/>
      <c r="C510" s="229"/>
      <c r="D510" s="115"/>
      <c r="E510" s="144"/>
      <c r="F510" s="163" t="str">
        <f t="shared" si="157"/>
        <v/>
      </c>
      <c r="G510" s="117"/>
      <c r="H510" s="117"/>
      <c r="I510" s="117"/>
      <c r="J510" s="117"/>
      <c r="K510" s="118" t="str">
        <f t="shared" si="158"/>
        <v/>
      </c>
      <c r="L510" s="119" t="str">
        <f>IF(K510="", "", K510/Veriler!$T$1)</f>
        <v/>
      </c>
      <c r="M510" s="119" t="str">
        <f>IF(E510&lt;&gt;"", "İthal Girdi", IF(Veriler!P510="", "", IF(Veriler!O510="H", "%0,5 üzerindedir", IF(Veriler!P510&gt;0.1, "%10 sınırı aşılmıştır.", "Uygun"))))</f>
        <v>%0,5 üzerindedir</v>
      </c>
      <c r="N510" s="119" t="str">
        <f t="shared" si="159"/>
        <v xml:space="preserve"> </v>
      </c>
      <c r="O510" s="120"/>
      <c r="P510" s="121"/>
      <c r="Q510" s="122" t="str">
        <f t="shared" si="160"/>
        <v/>
      </c>
      <c r="R510" s="118">
        <f>IFERROR(IF(L510&lt;=0.005,IF(E510="",K510,0),IF(E510&lt;&gt;"",0,IF(O510="",0,IF(O510="H",0,IF(P510&lt;Veriler!$F$2,K510*Veriler!$F$2,K510*P510)))))," ")</f>
        <v>0</v>
      </c>
      <c r="S510" s="118">
        <f>IF(Veriler!P510&lt;=0.1, R510, IF(AND(Veriler!P510&gt;0.1, E510="", O510="E"), IF(P510&gt;Veriler!$F$2, P510*R510, IF(P510&lt;Veriler!$F$2, Veriler!$F$2*R510, P510*R510)), 0))</f>
        <v>0</v>
      </c>
      <c r="T510" s="118" t="str">
        <f t="shared" si="161"/>
        <v xml:space="preserve"> </v>
      </c>
      <c r="U510" s="123" t="str">
        <f>IFERROR(IF(N510="%10 sınırı aşılmıştır.",K510-S510,IFERROR(IF(E510="",IF(R510=1,0,IF(K510-R510=0,"",K510-R510)),IF(Veriler!I510="",K510,IF(K510*Veriler!I510=0,"",K510*Veriler!I510))),K510)),0)</f>
        <v/>
      </c>
    </row>
    <row r="511" spans="1:21" s="134" customFormat="1" ht="27.75" customHeight="1" x14ac:dyDescent="0.25">
      <c r="A511" s="186">
        <f t="shared" si="162"/>
        <v>377</v>
      </c>
      <c r="B511" s="228"/>
      <c r="C511" s="229"/>
      <c r="D511" s="115"/>
      <c r="E511" s="144"/>
      <c r="F511" s="163" t="str">
        <f t="shared" si="157"/>
        <v/>
      </c>
      <c r="G511" s="117"/>
      <c r="H511" s="117"/>
      <c r="I511" s="117"/>
      <c r="J511" s="117"/>
      <c r="K511" s="118" t="str">
        <f t="shared" si="158"/>
        <v/>
      </c>
      <c r="L511" s="119" t="str">
        <f>IF(K511="", "", K511/Veriler!$T$1)</f>
        <v/>
      </c>
      <c r="M511" s="119" t="str">
        <f>IF(E511&lt;&gt;"", "İthal Girdi", IF(Veriler!P511="", "", IF(Veriler!O511="H", "%0,5 üzerindedir", IF(Veriler!P511&gt;0.1, "%10 sınırı aşılmıştır.", "Uygun"))))</f>
        <v>%0,5 üzerindedir</v>
      </c>
      <c r="N511" s="119" t="str">
        <f t="shared" si="159"/>
        <v xml:space="preserve"> </v>
      </c>
      <c r="O511" s="120"/>
      <c r="P511" s="121"/>
      <c r="Q511" s="122" t="str">
        <f t="shared" si="160"/>
        <v/>
      </c>
      <c r="R511" s="118">
        <f>IFERROR(IF(L511&lt;=0.005,IF(E511="",K511,0),IF(E511&lt;&gt;"",0,IF(O511="",0,IF(O511="H",0,IF(P511&lt;Veriler!$F$2,K511*Veriler!$F$2,K511*P511)))))," ")</f>
        <v>0</v>
      </c>
      <c r="S511" s="118">
        <f>IF(Veriler!P511&lt;=0.1, R511, IF(AND(Veriler!P511&gt;0.1, E511="", O511="E"), IF(P511&gt;Veriler!$F$2, P511*R511, IF(P511&lt;Veriler!$F$2, Veriler!$F$2*R511, P511*R511)), 0))</f>
        <v>0</v>
      </c>
      <c r="T511" s="118" t="str">
        <f t="shared" si="161"/>
        <v xml:space="preserve"> </v>
      </c>
      <c r="U511" s="123" t="str">
        <f>IFERROR(IF(N511="%10 sınırı aşılmıştır.",K511-S511,IFERROR(IF(E511="",IF(R511=1,0,IF(K511-R511=0,"",K511-R511)),IF(Veriler!I511="",K511,IF(K511*Veriler!I511=0,"",K511*Veriler!I511))),K511)),0)</f>
        <v/>
      </c>
    </row>
    <row r="512" spans="1:21" s="134" customFormat="1" ht="27.75" customHeight="1" x14ac:dyDescent="0.25">
      <c r="A512" s="186">
        <f t="shared" si="162"/>
        <v>378</v>
      </c>
      <c r="B512" s="228"/>
      <c r="C512" s="229"/>
      <c r="D512" s="115"/>
      <c r="E512" s="144"/>
      <c r="F512" s="163" t="str">
        <f t="shared" si="157"/>
        <v/>
      </c>
      <c r="G512" s="117"/>
      <c r="H512" s="117"/>
      <c r="I512" s="117"/>
      <c r="J512" s="117"/>
      <c r="K512" s="118" t="str">
        <f t="shared" si="158"/>
        <v/>
      </c>
      <c r="L512" s="119" t="str">
        <f>IF(K512="", "", K512/Veriler!$T$1)</f>
        <v/>
      </c>
      <c r="M512" s="119" t="str">
        <f>IF(E512&lt;&gt;"", "İthal Girdi", IF(Veriler!P512="", "", IF(Veriler!O512="H", "%0,5 üzerindedir", IF(Veriler!P512&gt;0.1, "%10 sınırı aşılmıştır.", "Uygun"))))</f>
        <v>%0,5 üzerindedir</v>
      </c>
      <c r="N512" s="119" t="str">
        <f t="shared" si="159"/>
        <v xml:space="preserve"> </v>
      </c>
      <c r="O512" s="120"/>
      <c r="P512" s="121"/>
      <c r="Q512" s="122" t="str">
        <f t="shared" si="160"/>
        <v/>
      </c>
      <c r="R512" s="118">
        <f>IFERROR(IF(L512&lt;=0.005,IF(E512="",K512,0),IF(E512&lt;&gt;"",0,IF(O512="",0,IF(O512="H",0,IF(P512&lt;Veriler!$F$2,K512*Veriler!$F$2,K512*P512)))))," ")</f>
        <v>0</v>
      </c>
      <c r="S512" s="118">
        <f>IF(Veriler!P512&lt;=0.1, R512, IF(AND(Veriler!P512&gt;0.1, E512="", O512="E"), IF(P512&gt;Veriler!$F$2, P512*R512, IF(P512&lt;Veriler!$F$2, Veriler!$F$2*R512, P512*R512)), 0))</f>
        <v>0</v>
      </c>
      <c r="T512" s="118" t="str">
        <f t="shared" si="161"/>
        <v xml:space="preserve"> </v>
      </c>
      <c r="U512" s="123" t="str">
        <f>IFERROR(IF(N512="%10 sınırı aşılmıştır.",K512-S512,IFERROR(IF(E512="",IF(R512=1,0,IF(K512-R512=0,"",K512-R512)),IF(Veriler!I512="",K512,IF(K512*Veriler!I512=0,"",K512*Veriler!I512))),K512)),0)</f>
        <v/>
      </c>
    </row>
    <row r="513" spans="1:21" s="134" customFormat="1" ht="27" hidden="1" customHeight="1" x14ac:dyDescent="0.25">
      <c r="A513" s="187"/>
      <c r="B513" s="231" t="s">
        <v>13</v>
      </c>
      <c r="C513" s="231"/>
      <c r="D513" s="142"/>
      <c r="E513" s="142"/>
      <c r="F513" s="114"/>
      <c r="G513" s="142"/>
      <c r="H513" s="142"/>
      <c r="I513" s="142"/>
      <c r="J513" s="142"/>
      <c r="K513" s="114"/>
      <c r="L513" s="114"/>
      <c r="M513" s="114"/>
      <c r="N513" s="114"/>
      <c r="O513" s="142"/>
      <c r="P513" s="142"/>
      <c r="Q513" s="232"/>
      <c r="R513" s="232"/>
      <c r="S513" s="114"/>
      <c r="T513" s="114"/>
      <c r="U513" s="114"/>
    </row>
    <row r="514" spans="1:21" s="134" customFormat="1" ht="27.75" customHeight="1" x14ac:dyDescent="0.25">
      <c r="A514" s="186">
        <f>A512+1</f>
        <v>379</v>
      </c>
      <c r="B514" s="228"/>
      <c r="C514" s="229"/>
      <c r="D514" s="115"/>
      <c r="E514" s="144"/>
      <c r="F514" s="163" t="str">
        <f t="shared" ref="F514:F527" si="163">IF(AND(E514&lt;&gt;"",U514&lt;&gt;"",K514&lt;&gt;0),U514/K514,"")</f>
        <v/>
      </c>
      <c r="G514" s="117"/>
      <c r="H514" s="117"/>
      <c r="I514" s="117"/>
      <c r="J514" s="117"/>
      <c r="K514" s="118" t="str">
        <f t="shared" ref="K514:K527" si="164">IF(AND(G514&lt;&gt;0, I514&lt;&gt;0, J514&lt;&gt;0), G514*I514*J514, "")</f>
        <v/>
      </c>
      <c r="L514" s="119" t="str">
        <f>IF(K514="", "", K514/Veriler!$T$1)</f>
        <v/>
      </c>
      <c r="M514" s="119" t="str">
        <f>IF(E514&lt;&gt;"", "İthal Girdi", IF(Veriler!P514="", "", IF(Veriler!O514="H", "%0,5 üzerindedir", IF(Veriler!P514&gt;0.1, "%10 sınırı aşılmıştır.", "Uygun"))))</f>
        <v>%0,5 üzerindedir</v>
      </c>
      <c r="N514" s="119" t="str">
        <f t="shared" ref="N514:N527" si="165">IF(L514=""," ",M514)</f>
        <v xml:space="preserve"> </v>
      </c>
      <c r="O514" s="120"/>
      <c r="P514" s="121"/>
      <c r="Q514" s="122" t="str">
        <f t="shared" ref="Q514:Q527" si="166">IFERROR(IF(AND(S514&lt;&gt;"",K514&lt;&gt;"",K514&lt;&gt;0,S514&lt;&gt;0),S514/K514,"")," ")</f>
        <v/>
      </c>
      <c r="R514" s="118">
        <f>IFERROR(IF(L514&lt;=0.005,IF(E514="",K514,0),IF(E514&lt;&gt;"",0,IF(O514="",0,IF(O514="H",0,IF(P514&lt;Veriler!$F$2,K514*Veriler!$F$2,K514*P514)))))," ")</f>
        <v>0</v>
      </c>
      <c r="S514" s="118">
        <f>IF(Veriler!P514&lt;=0.1, R514, IF(AND(Veriler!P514&gt;0.1, E514="", O514="E"), IF(P514&gt;Veriler!$F$2, P514*R514, IF(P514&lt;Veriler!$F$2, Veriler!$F$2*R514, P514*R514)), 0))</f>
        <v>0</v>
      </c>
      <c r="T514" s="118" t="str">
        <f t="shared" ref="T514:T527" si="167">IF(S514=0," ",S514)</f>
        <v xml:space="preserve"> </v>
      </c>
      <c r="U514" s="123" t="str">
        <f>IFERROR(IF(N514="%10 sınırı aşılmıştır.",K514-S514,IFERROR(IF(E514="",IF(R514=1,0,IF(K514-R514=0,"",K514-R514)),IF(Veriler!I514="",K514,IF(K514*Veriler!I514=0,"",K514*Veriler!I514))),K514)),0)</f>
        <v/>
      </c>
    </row>
    <row r="515" spans="1:21" s="134" customFormat="1" ht="27.75" customHeight="1" x14ac:dyDescent="0.25">
      <c r="A515" s="186">
        <f>A514+1</f>
        <v>380</v>
      </c>
      <c r="B515" s="228"/>
      <c r="C515" s="229"/>
      <c r="D515" s="115"/>
      <c r="E515" s="144"/>
      <c r="F515" s="163" t="str">
        <f t="shared" si="163"/>
        <v/>
      </c>
      <c r="G515" s="117"/>
      <c r="H515" s="117"/>
      <c r="I515" s="117"/>
      <c r="J515" s="117"/>
      <c r="K515" s="118" t="str">
        <f t="shared" si="164"/>
        <v/>
      </c>
      <c r="L515" s="119" t="str">
        <f>IF(K515="", "", K515/Veriler!$T$1)</f>
        <v/>
      </c>
      <c r="M515" s="119" t="str">
        <f>IF(E515&lt;&gt;"", "İthal Girdi", IF(Veriler!P515="", "", IF(Veriler!O515="H", "%0,5 üzerindedir", IF(Veriler!P515&gt;0.1, "%10 sınırı aşılmıştır.", "Uygun"))))</f>
        <v>%0,5 üzerindedir</v>
      </c>
      <c r="N515" s="119" t="str">
        <f t="shared" si="165"/>
        <v xml:space="preserve"> </v>
      </c>
      <c r="O515" s="120"/>
      <c r="P515" s="121"/>
      <c r="Q515" s="122" t="str">
        <f t="shared" si="166"/>
        <v/>
      </c>
      <c r="R515" s="118">
        <f>IFERROR(IF(L515&lt;=0.005,IF(E515="",K515,0),IF(E515&lt;&gt;"",0,IF(O515="",0,IF(O515="H",0,IF(P515&lt;Veriler!$F$2,K515*Veriler!$F$2,K515*P515)))))," ")</f>
        <v>0</v>
      </c>
      <c r="S515" s="118">
        <f>IF(Veriler!P515&lt;=0.1, R515, IF(AND(Veriler!P515&gt;0.1, E515="", O515="E"), IF(P515&gt;Veriler!$F$2, P515*R515, IF(P515&lt;Veriler!$F$2, Veriler!$F$2*R515, P515*R515)), 0))</f>
        <v>0</v>
      </c>
      <c r="T515" s="118" t="str">
        <f t="shared" si="167"/>
        <v xml:space="preserve"> </v>
      </c>
      <c r="U515" s="123" t="str">
        <f>IFERROR(IF(N515="%10 sınırı aşılmıştır.",K515-S515,IFERROR(IF(E515="",IF(R515=1,0,IF(K515-R515=0,"",K515-R515)),IF(Veriler!I515="",K515,IF(K515*Veriler!I515=0,"",K515*Veriler!I515))),K515)),0)</f>
        <v/>
      </c>
    </row>
    <row r="516" spans="1:21" s="134" customFormat="1" ht="27.75" customHeight="1" x14ac:dyDescent="0.25">
      <c r="A516" s="186">
        <f t="shared" ref="A516:A527" si="168">A515+1</f>
        <v>381</v>
      </c>
      <c r="B516" s="228"/>
      <c r="C516" s="229"/>
      <c r="D516" s="115"/>
      <c r="E516" s="144"/>
      <c r="F516" s="163" t="str">
        <f t="shared" si="163"/>
        <v/>
      </c>
      <c r="G516" s="117"/>
      <c r="H516" s="117"/>
      <c r="I516" s="117"/>
      <c r="J516" s="117"/>
      <c r="K516" s="118" t="str">
        <f t="shared" si="164"/>
        <v/>
      </c>
      <c r="L516" s="119" t="str">
        <f>IF(K516="", "", K516/Veriler!$T$1)</f>
        <v/>
      </c>
      <c r="M516" s="119" t="str">
        <f>IF(E516&lt;&gt;"", "İthal Girdi", IF(Veriler!P516="", "", IF(Veriler!O516="H", "%0,5 üzerindedir", IF(Veriler!P516&gt;0.1, "%10 sınırı aşılmıştır.", "Uygun"))))</f>
        <v>%0,5 üzerindedir</v>
      </c>
      <c r="N516" s="119" t="str">
        <f t="shared" si="165"/>
        <v xml:space="preserve"> </v>
      </c>
      <c r="O516" s="120"/>
      <c r="P516" s="121"/>
      <c r="Q516" s="122" t="str">
        <f t="shared" si="166"/>
        <v/>
      </c>
      <c r="R516" s="118">
        <f>IFERROR(IF(L516&lt;=0.005,IF(E516="",K516,0),IF(E516&lt;&gt;"",0,IF(O516="",0,IF(O516="H",0,IF(P516&lt;Veriler!$F$2,K516*Veriler!$F$2,K516*P516)))))," ")</f>
        <v>0</v>
      </c>
      <c r="S516" s="118">
        <f>IF(Veriler!P516&lt;=0.1, R516, IF(AND(Veriler!P516&gt;0.1, E516="", O516="E"), IF(P516&gt;Veriler!$F$2, P516*R516, IF(P516&lt;Veriler!$F$2, Veriler!$F$2*R516, P516*R516)), 0))</f>
        <v>0</v>
      </c>
      <c r="T516" s="118" t="str">
        <f t="shared" si="167"/>
        <v xml:space="preserve"> </v>
      </c>
      <c r="U516" s="123" t="str">
        <f>IFERROR(IF(N516="%10 sınırı aşılmıştır.",K516-S516,IFERROR(IF(E516="",IF(R516=1,0,IF(K516-R516=0,"",K516-R516)),IF(Veriler!I516="",K516,IF(K516*Veriler!I516=0,"",K516*Veriler!I516))),K516)),0)</f>
        <v/>
      </c>
    </row>
    <row r="517" spans="1:21" s="134" customFormat="1" ht="27.75" customHeight="1" x14ac:dyDescent="0.25">
      <c r="A517" s="186">
        <f t="shared" si="168"/>
        <v>382</v>
      </c>
      <c r="B517" s="228"/>
      <c r="C517" s="229"/>
      <c r="D517" s="115"/>
      <c r="E517" s="144"/>
      <c r="F517" s="163" t="str">
        <f t="shared" si="163"/>
        <v/>
      </c>
      <c r="G517" s="117"/>
      <c r="H517" s="117"/>
      <c r="I517" s="117"/>
      <c r="J517" s="117"/>
      <c r="K517" s="118" t="str">
        <f t="shared" si="164"/>
        <v/>
      </c>
      <c r="L517" s="119" t="str">
        <f>IF(K517="", "", K517/Veriler!$T$1)</f>
        <v/>
      </c>
      <c r="M517" s="119" t="str">
        <f>IF(E517&lt;&gt;"", "İthal Girdi", IF(Veriler!P517="", "", IF(Veriler!O517="H", "%0,5 üzerindedir", IF(Veriler!P517&gt;0.1, "%10 sınırı aşılmıştır.", "Uygun"))))</f>
        <v>%0,5 üzerindedir</v>
      </c>
      <c r="N517" s="119" t="str">
        <f t="shared" si="165"/>
        <v xml:space="preserve"> </v>
      </c>
      <c r="O517" s="120"/>
      <c r="P517" s="121"/>
      <c r="Q517" s="122" t="str">
        <f t="shared" si="166"/>
        <v/>
      </c>
      <c r="R517" s="118">
        <f>IFERROR(IF(L517&lt;=0.005,IF(E517="",K517,0),IF(E517&lt;&gt;"",0,IF(O517="",0,IF(O517="H",0,IF(P517&lt;Veriler!$F$2,K517*Veriler!$F$2,K517*P517)))))," ")</f>
        <v>0</v>
      </c>
      <c r="S517" s="118">
        <f>IF(Veriler!P517&lt;=0.1, R517, IF(AND(Veriler!P517&gt;0.1, E517="", O517="E"), IF(P517&gt;Veriler!$F$2, P517*R517, IF(P517&lt;Veriler!$F$2, Veriler!$F$2*R517, P517*R517)), 0))</f>
        <v>0</v>
      </c>
      <c r="T517" s="118" t="str">
        <f t="shared" si="167"/>
        <v xml:space="preserve"> </v>
      </c>
      <c r="U517" s="123" t="str">
        <f>IFERROR(IF(N517="%10 sınırı aşılmıştır.",K517-S517,IFERROR(IF(E517="",IF(R517=1,0,IF(K517-R517=0,"",K517-R517)),IF(Veriler!I517="",K517,IF(K517*Veriler!I517=0,"",K517*Veriler!I517))),K517)),0)</f>
        <v/>
      </c>
    </row>
    <row r="518" spans="1:21" s="134" customFormat="1" ht="27.75" customHeight="1" x14ac:dyDescent="0.25">
      <c r="A518" s="186">
        <f t="shared" si="168"/>
        <v>383</v>
      </c>
      <c r="B518" s="228"/>
      <c r="C518" s="229"/>
      <c r="D518" s="115"/>
      <c r="E518" s="144"/>
      <c r="F518" s="163" t="str">
        <f t="shared" si="163"/>
        <v/>
      </c>
      <c r="G518" s="117"/>
      <c r="H518" s="117"/>
      <c r="I518" s="117"/>
      <c r="J518" s="117"/>
      <c r="K518" s="118" t="str">
        <f t="shared" si="164"/>
        <v/>
      </c>
      <c r="L518" s="119" t="str">
        <f>IF(K518="", "", K518/Veriler!$T$1)</f>
        <v/>
      </c>
      <c r="M518" s="119" t="str">
        <f>IF(E518&lt;&gt;"", "İthal Girdi", IF(Veriler!P518="", "", IF(Veriler!O518="H", "%0,5 üzerindedir", IF(Veriler!P518&gt;0.1, "%10 sınırı aşılmıştır.", "Uygun"))))</f>
        <v>%0,5 üzerindedir</v>
      </c>
      <c r="N518" s="119" t="str">
        <f t="shared" si="165"/>
        <v xml:space="preserve"> </v>
      </c>
      <c r="O518" s="120"/>
      <c r="P518" s="121"/>
      <c r="Q518" s="122" t="str">
        <f t="shared" si="166"/>
        <v/>
      </c>
      <c r="R518" s="118">
        <f>IFERROR(IF(L518&lt;=0.005,IF(E518="",K518,0),IF(E518&lt;&gt;"",0,IF(O518="",0,IF(O518="H",0,IF(P518&lt;Veriler!$F$2,K518*Veriler!$F$2,K518*P518)))))," ")</f>
        <v>0</v>
      </c>
      <c r="S518" s="118">
        <f>IF(Veriler!P518&lt;=0.1, R518, IF(AND(Veriler!P518&gt;0.1, E518="", O518="E"), IF(P518&gt;Veriler!$F$2, P518*R518, IF(P518&lt;Veriler!$F$2, Veriler!$F$2*R518, P518*R518)), 0))</f>
        <v>0</v>
      </c>
      <c r="T518" s="118" t="str">
        <f t="shared" si="167"/>
        <v xml:space="preserve"> </v>
      </c>
      <c r="U518" s="123" t="str">
        <f>IFERROR(IF(N518="%10 sınırı aşılmıştır.",K518-S518,IFERROR(IF(E518="",IF(R518=1,0,IF(K518-R518=0,"",K518-R518)),IF(Veriler!I518="",K518,IF(K518*Veriler!I518=0,"",K518*Veriler!I518))),K518)),0)</f>
        <v/>
      </c>
    </row>
    <row r="519" spans="1:21" s="134" customFormat="1" ht="27.75" customHeight="1" x14ac:dyDescent="0.25">
      <c r="A519" s="186">
        <f t="shared" si="168"/>
        <v>384</v>
      </c>
      <c r="B519" s="228"/>
      <c r="C519" s="229"/>
      <c r="D519" s="115"/>
      <c r="E519" s="144"/>
      <c r="F519" s="163" t="str">
        <f t="shared" si="163"/>
        <v/>
      </c>
      <c r="G519" s="117"/>
      <c r="H519" s="117"/>
      <c r="I519" s="117"/>
      <c r="J519" s="117"/>
      <c r="K519" s="118" t="str">
        <f t="shared" si="164"/>
        <v/>
      </c>
      <c r="L519" s="119" t="str">
        <f>IF(K519="", "", K519/Veriler!$T$1)</f>
        <v/>
      </c>
      <c r="M519" s="119" t="str">
        <f>IF(E519&lt;&gt;"", "İthal Girdi", IF(Veriler!P519="", "", IF(Veriler!O519="H", "%0,5 üzerindedir", IF(Veriler!P519&gt;0.1, "%10 sınırı aşılmıştır.", "Uygun"))))</f>
        <v>%0,5 üzerindedir</v>
      </c>
      <c r="N519" s="119" t="str">
        <f t="shared" si="165"/>
        <v xml:space="preserve"> </v>
      </c>
      <c r="O519" s="120"/>
      <c r="P519" s="121"/>
      <c r="Q519" s="122" t="str">
        <f t="shared" si="166"/>
        <v/>
      </c>
      <c r="R519" s="118">
        <f>IFERROR(IF(L519&lt;=0.005,IF(E519="",K519,0),IF(E519&lt;&gt;"",0,IF(O519="",0,IF(O519="H",0,IF(P519&lt;Veriler!$F$2,K519*Veriler!$F$2,K519*P519)))))," ")</f>
        <v>0</v>
      </c>
      <c r="S519" s="118">
        <f>IF(Veriler!P519&lt;=0.1, R519, IF(AND(Veriler!P519&gt;0.1, E519="", O519="E"), IF(P519&gt;Veriler!$F$2, P519*R519, IF(P519&lt;Veriler!$F$2, Veriler!$F$2*R519, P519*R519)), 0))</f>
        <v>0</v>
      </c>
      <c r="T519" s="118" t="str">
        <f t="shared" si="167"/>
        <v xml:space="preserve"> </v>
      </c>
      <c r="U519" s="123" t="str">
        <f>IFERROR(IF(N519="%10 sınırı aşılmıştır.",K519-S519,IFERROR(IF(E519="",IF(R519=1,0,IF(K519-R519=0,"",K519-R519)),IF(Veriler!I519="",K519,IF(K519*Veriler!I519=0,"",K519*Veriler!I519))),K519)),0)</f>
        <v/>
      </c>
    </row>
    <row r="520" spans="1:21" s="134" customFormat="1" ht="27.75" customHeight="1" x14ac:dyDescent="0.25">
      <c r="A520" s="186">
        <f t="shared" si="168"/>
        <v>385</v>
      </c>
      <c r="B520" s="228"/>
      <c r="C520" s="229"/>
      <c r="D520" s="115"/>
      <c r="E520" s="144"/>
      <c r="F520" s="163" t="str">
        <f t="shared" si="163"/>
        <v/>
      </c>
      <c r="G520" s="117"/>
      <c r="H520" s="117"/>
      <c r="I520" s="117"/>
      <c r="J520" s="117"/>
      <c r="K520" s="118" t="str">
        <f t="shared" si="164"/>
        <v/>
      </c>
      <c r="L520" s="119" t="str">
        <f>IF(K520="", "", K520/Veriler!$T$1)</f>
        <v/>
      </c>
      <c r="M520" s="119" t="str">
        <f>IF(E520&lt;&gt;"", "İthal Girdi", IF(Veriler!P520="", "", IF(Veriler!O520="H", "%0,5 üzerindedir", IF(Veriler!P520&gt;0.1, "%10 sınırı aşılmıştır.", "Uygun"))))</f>
        <v>%0,5 üzerindedir</v>
      </c>
      <c r="N520" s="119" t="str">
        <f t="shared" si="165"/>
        <v xml:space="preserve"> </v>
      </c>
      <c r="O520" s="120"/>
      <c r="P520" s="121"/>
      <c r="Q520" s="122" t="str">
        <f t="shared" si="166"/>
        <v/>
      </c>
      <c r="R520" s="118">
        <f>IFERROR(IF(L520&lt;=0.005,IF(E520="",K520,0),IF(E520&lt;&gt;"",0,IF(O520="",0,IF(O520="H",0,IF(P520&lt;Veriler!$F$2,K520*Veriler!$F$2,K520*P520)))))," ")</f>
        <v>0</v>
      </c>
      <c r="S520" s="118">
        <f>IF(Veriler!P520&lt;=0.1, R520, IF(AND(Veriler!P520&gt;0.1, E520="", O520="E"), IF(P520&gt;Veriler!$F$2, P520*R520, IF(P520&lt;Veriler!$F$2, Veriler!$F$2*R520, P520*R520)), 0))</f>
        <v>0</v>
      </c>
      <c r="T520" s="118" t="str">
        <f t="shared" si="167"/>
        <v xml:space="preserve"> </v>
      </c>
      <c r="U520" s="123" t="str">
        <f>IFERROR(IF(N520="%10 sınırı aşılmıştır.",K520-S520,IFERROR(IF(E520="",IF(R520=1,0,IF(K520-R520=0,"",K520-R520)),IF(Veriler!I520="",K520,IF(K520*Veriler!I520=0,"",K520*Veriler!I520))),K520)),0)</f>
        <v/>
      </c>
    </row>
    <row r="521" spans="1:21" s="134" customFormat="1" ht="27.75" customHeight="1" x14ac:dyDescent="0.25">
      <c r="A521" s="186">
        <f t="shared" si="168"/>
        <v>386</v>
      </c>
      <c r="B521" s="228"/>
      <c r="C521" s="229"/>
      <c r="D521" s="115"/>
      <c r="E521" s="144"/>
      <c r="F521" s="163" t="str">
        <f t="shared" si="163"/>
        <v/>
      </c>
      <c r="G521" s="117"/>
      <c r="H521" s="117"/>
      <c r="I521" s="117"/>
      <c r="J521" s="117"/>
      <c r="K521" s="118" t="str">
        <f t="shared" si="164"/>
        <v/>
      </c>
      <c r="L521" s="119" t="str">
        <f>IF(K521="", "", K521/Veriler!$T$1)</f>
        <v/>
      </c>
      <c r="M521" s="119" t="str">
        <f>IF(E521&lt;&gt;"", "İthal Girdi", IF(Veriler!P521="", "", IF(Veriler!O521="H", "%0,5 üzerindedir", IF(Veriler!P521&gt;0.1, "%10 sınırı aşılmıştır.", "Uygun"))))</f>
        <v>%0,5 üzerindedir</v>
      </c>
      <c r="N521" s="119" t="str">
        <f t="shared" si="165"/>
        <v xml:space="preserve"> </v>
      </c>
      <c r="O521" s="120"/>
      <c r="P521" s="121"/>
      <c r="Q521" s="122" t="str">
        <f t="shared" si="166"/>
        <v/>
      </c>
      <c r="R521" s="118">
        <f>IFERROR(IF(L521&lt;=0.005,IF(E521="",K521,0),IF(E521&lt;&gt;"",0,IF(O521="",0,IF(O521="H",0,IF(P521&lt;Veriler!$F$2,K521*Veriler!$F$2,K521*P521)))))," ")</f>
        <v>0</v>
      </c>
      <c r="S521" s="118">
        <f>IF(Veriler!P521&lt;=0.1, R521, IF(AND(Veriler!P521&gt;0.1, E521="", O521="E"), IF(P521&gt;Veriler!$F$2, P521*R521, IF(P521&lt;Veriler!$F$2, Veriler!$F$2*R521, P521*R521)), 0))</f>
        <v>0</v>
      </c>
      <c r="T521" s="118" t="str">
        <f t="shared" si="167"/>
        <v xml:space="preserve"> </v>
      </c>
      <c r="U521" s="123" t="str">
        <f>IFERROR(IF(N521="%10 sınırı aşılmıştır.",K521-S521,IFERROR(IF(E521="",IF(R521=1,0,IF(K521-R521=0,"",K521-R521)),IF(Veriler!I521="",K521,IF(K521*Veriler!I521=0,"",K521*Veriler!I521))),K521)),0)</f>
        <v/>
      </c>
    </row>
    <row r="522" spans="1:21" s="134" customFormat="1" ht="27.75" customHeight="1" x14ac:dyDescent="0.25">
      <c r="A522" s="186">
        <f t="shared" si="168"/>
        <v>387</v>
      </c>
      <c r="B522" s="228"/>
      <c r="C522" s="229"/>
      <c r="D522" s="115"/>
      <c r="E522" s="144"/>
      <c r="F522" s="163" t="str">
        <f t="shared" si="163"/>
        <v/>
      </c>
      <c r="G522" s="117"/>
      <c r="H522" s="117"/>
      <c r="I522" s="117"/>
      <c r="J522" s="117"/>
      <c r="K522" s="118" t="str">
        <f t="shared" si="164"/>
        <v/>
      </c>
      <c r="L522" s="119" t="str">
        <f>IF(K522="", "", K522/Veriler!$T$1)</f>
        <v/>
      </c>
      <c r="M522" s="119" t="str">
        <f>IF(E522&lt;&gt;"", "İthal Girdi", IF(Veriler!P522="", "", IF(Veriler!O522="H", "%0,5 üzerindedir", IF(Veriler!P522&gt;0.1, "%10 sınırı aşılmıştır.", "Uygun"))))</f>
        <v>%0,5 üzerindedir</v>
      </c>
      <c r="N522" s="119" t="str">
        <f t="shared" si="165"/>
        <v xml:space="preserve"> </v>
      </c>
      <c r="O522" s="120"/>
      <c r="P522" s="121"/>
      <c r="Q522" s="122" t="str">
        <f t="shared" si="166"/>
        <v/>
      </c>
      <c r="R522" s="118">
        <f>IFERROR(IF(L522&lt;=0.005,IF(E522="",K522,0),IF(E522&lt;&gt;"",0,IF(O522="",0,IF(O522="H",0,IF(P522&lt;Veriler!$F$2,K522*Veriler!$F$2,K522*P522)))))," ")</f>
        <v>0</v>
      </c>
      <c r="S522" s="118">
        <f>IF(Veriler!P522&lt;=0.1, R522, IF(AND(Veriler!P522&gt;0.1, E522="", O522="E"), IF(P522&gt;Veriler!$F$2, P522*R522, IF(P522&lt;Veriler!$F$2, Veriler!$F$2*R522, P522*R522)), 0))</f>
        <v>0</v>
      </c>
      <c r="T522" s="118" t="str">
        <f t="shared" si="167"/>
        <v xml:space="preserve"> </v>
      </c>
      <c r="U522" s="123" t="str">
        <f>IFERROR(IF(N522="%10 sınırı aşılmıştır.",K522-S522,IFERROR(IF(E522="",IF(R522=1,0,IF(K522-R522=0,"",K522-R522)),IF(Veriler!I522="",K522,IF(K522*Veriler!I522=0,"",K522*Veriler!I522))),K522)),0)</f>
        <v/>
      </c>
    </row>
    <row r="523" spans="1:21" s="134" customFormat="1" ht="27.75" customHeight="1" x14ac:dyDescent="0.25">
      <c r="A523" s="186">
        <f t="shared" si="168"/>
        <v>388</v>
      </c>
      <c r="B523" s="228"/>
      <c r="C523" s="229"/>
      <c r="D523" s="115"/>
      <c r="E523" s="144"/>
      <c r="F523" s="163" t="str">
        <f t="shared" si="163"/>
        <v/>
      </c>
      <c r="G523" s="117"/>
      <c r="H523" s="117"/>
      <c r="I523" s="117"/>
      <c r="J523" s="117"/>
      <c r="K523" s="118" t="str">
        <f t="shared" si="164"/>
        <v/>
      </c>
      <c r="L523" s="119" t="str">
        <f>IF(K523="", "", K523/Veriler!$T$1)</f>
        <v/>
      </c>
      <c r="M523" s="119" t="str">
        <f>IF(E523&lt;&gt;"", "İthal Girdi", IF(Veriler!P523="", "", IF(Veriler!O523="H", "%0,5 üzerindedir", IF(Veriler!P523&gt;0.1, "%10 sınırı aşılmıştır.", "Uygun"))))</f>
        <v>%0,5 üzerindedir</v>
      </c>
      <c r="N523" s="119" t="str">
        <f t="shared" si="165"/>
        <v xml:space="preserve"> </v>
      </c>
      <c r="O523" s="120"/>
      <c r="P523" s="121"/>
      <c r="Q523" s="122" t="str">
        <f t="shared" si="166"/>
        <v/>
      </c>
      <c r="R523" s="118">
        <f>IFERROR(IF(L523&lt;=0.005,IF(E523="",K523,0),IF(E523&lt;&gt;"",0,IF(O523="",0,IF(O523="H",0,IF(P523&lt;Veriler!$F$2,K523*Veriler!$F$2,K523*P523)))))," ")</f>
        <v>0</v>
      </c>
      <c r="S523" s="118">
        <f>IF(Veriler!P523&lt;=0.1, R523, IF(AND(Veriler!P523&gt;0.1, E523="", O523="E"), IF(P523&gt;Veriler!$F$2, P523*R523, IF(P523&lt;Veriler!$F$2, Veriler!$F$2*R523, P523*R523)), 0))</f>
        <v>0</v>
      </c>
      <c r="T523" s="118" t="str">
        <f t="shared" si="167"/>
        <v xml:space="preserve"> </v>
      </c>
      <c r="U523" s="123" t="str">
        <f>IFERROR(IF(N523="%10 sınırı aşılmıştır.",K523-S523,IFERROR(IF(E523="",IF(R523=1,0,IF(K523-R523=0,"",K523-R523)),IF(Veriler!I523="",K523,IF(K523*Veriler!I523=0,"",K523*Veriler!I523))),K523)),0)</f>
        <v/>
      </c>
    </row>
    <row r="524" spans="1:21" s="134" customFormat="1" ht="27.75" customHeight="1" x14ac:dyDescent="0.25">
      <c r="A524" s="186">
        <f t="shared" si="168"/>
        <v>389</v>
      </c>
      <c r="B524" s="228"/>
      <c r="C524" s="229"/>
      <c r="D524" s="115"/>
      <c r="E524" s="144"/>
      <c r="F524" s="163" t="str">
        <f t="shared" si="163"/>
        <v/>
      </c>
      <c r="G524" s="117"/>
      <c r="H524" s="117"/>
      <c r="I524" s="117"/>
      <c r="J524" s="117"/>
      <c r="K524" s="118" t="str">
        <f t="shared" si="164"/>
        <v/>
      </c>
      <c r="L524" s="119" t="str">
        <f>IF(K524="", "", K524/Veriler!$T$1)</f>
        <v/>
      </c>
      <c r="M524" s="119" t="str">
        <f>IF(E524&lt;&gt;"", "İthal Girdi", IF(Veriler!P524="", "", IF(Veriler!O524="H", "%0,5 üzerindedir", IF(Veriler!P524&gt;0.1, "%10 sınırı aşılmıştır.", "Uygun"))))</f>
        <v>%0,5 üzerindedir</v>
      </c>
      <c r="N524" s="119" t="str">
        <f t="shared" si="165"/>
        <v xml:space="preserve"> </v>
      </c>
      <c r="O524" s="120"/>
      <c r="P524" s="121"/>
      <c r="Q524" s="122" t="str">
        <f t="shared" si="166"/>
        <v/>
      </c>
      <c r="R524" s="118">
        <f>IFERROR(IF(L524&lt;=0.005,IF(E524="",K524,0),IF(E524&lt;&gt;"",0,IF(O524="",0,IF(O524="H",0,IF(P524&lt;Veriler!$F$2,K524*Veriler!$F$2,K524*P524)))))," ")</f>
        <v>0</v>
      </c>
      <c r="S524" s="118">
        <f>IF(Veriler!P524&lt;=0.1, R524, IF(AND(Veriler!P524&gt;0.1, E524="", O524="E"), IF(P524&gt;Veriler!$F$2, P524*R524, IF(P524&lt;Veriler!$F$2, Veriler!$F$2*R524, P524*R524)), 0))</f>
        <v>0</v>
      </c>
      <c r="T524" s="118" t="str">
        <f t="shared" si="167"/>
        <v xml:space="preserve"> </v>
      </c>
      <c r="U524" s="123" t="str">
        <f>IFERROR(IF(N524="%10 sınırı aşılmıştır.",K524-S524,IFERROR(IF(E524="",IF(R524=1,0,IF(K524-R524=0,"",K524-R524)),IF(Veriler!I524="",K524,IF(K524*Veriler!I524=0,"",K524*Veriler!I524))),K524)),0)</f>
        <v/>
      </c>
    </row>
    <row r="525" spans="1:21" s="134" customFormat="1" ht="27.75" customHeight="1" x14ac:dyDescent="0.25">
      <c r="A525" s="186">
        <f t="shared" si="168"/>
        <v>390</v>
      </c>
      <c r="B525" s="228"/>
      <c r="C525" s="229"/>
      <c r="D525" s="115"/>
      <c r="E525" s="144"/>
      <c r="F525" s="163" t="str">
        <f t="shared" si="163"/>
        <v/>
      </c>
      <c r="G525" s="117"/>
      <c r="H525" s="117"/>
      <c r="I525" s="117"/>
      <c r="J525" s="117"/>
      <c r="K525" s="118" t="str">
        <f t="shared" si="164"/>
        <v/>
      </c>
      <c r="L525" s="119" t="str">
        <f>IF(K525="", "", K525/Veriler!$T$1)</f>
        <v/>
      </c>
      <c r="M525" s="119" t="str">
        <f>IF(E525&lt;&gt;"", "İthal Girdi", IF(Veriler!P525="", "", IF(Veriler!O525="H", "%0,5 üzerindedir", IF(Veriler!P525&gt;0.1, "%10 sınırı aşılmıştır.", "Uygun"))))</f>
        <v>%0,5 üzerindedir</v>
      </c>
      <c r="N525" s="119" t="str">
        <f t="shared" si="165"/>
        <v xml:space="preserve"> </v>
      </c>
      <c r="O525" s="120"/>
      <c r="P525" s="121"/>
      <c r="Q525" s="122" t="str">
        <f t="shared" si="166"/>
        <v/>
      </c>
      <c r="R525" s="118">
        <f>IFERROR(IF(L525&lt;=0.005,IF(E525="",K525,0),IF(E525&lt;&gt;"",0,IF(O525="",0,IF(O525="H",0,IF(P525&lt;Veriler!$F$2,K525*Veriler!$F$2,K525*P525)))))," ")</f>
        <v>0</v>
      </c>
      <c r="S525" s="118">
        <f>IF(Veriler!P525&lt;=0.1, R525, IF(AND(Veriler!P525&gt;0.1, E525="", O525="E"), IF(P525&gt;Veriler!$F$2, P525*R525, IF(P525&lt;Veriler!$F$2, Veriler!$F$2*R525, P525*R525)), 0))</f>
        <v>0</v>
      </c>
      <c r="T525" s="118" t="str">
        <f t="shared" si="167"/>
        <v xml:space="preserve"> </v>
      </c>
      <c r="U525" s="123" t="str">
        <f>IFERROR(IF(N525="%10 sınırı aşılmıştır.",K525-S525,IFERROR(IF(E525="",IF(R525=1,0,IF(K525-R525=0,"",K525-R525)),IF(Veriler!I525="",K525,IF(K525*Veriler!I525=0,"",K525*Veriler!I525))),K525)),0)</f>
        <v/>
      </c>
    </row>
    <row r="526" spans="1:21" s="134" customFormat="1" ht="27.75" customHeight="1" x14ac:dyDescent="0.25">
      <c r="A526" s="186">
        <f t="shared" si="168"/>
        <v>391</v>
      </c>
      <c r="B526" s="228"/>
      <c r="C526" s="229"/>
      <c r="D526" s="115"/>
      <c r="E526" s="144"/>
      <c r="F526" s="163" t="str">
        <f t="shared" si="163"/>
        <v/>
      </c>
      <c r="G526" s="117"/>
      <c r="H526" s="117"/>
      <c r="I526" s="117"/>
      <c r="J526" s="117"/>
      <c r="K526" s="118" t="str">
        <f t="shared" si="164"/>
        <v/>
      </c>
      <c r="L526" s="119" t="str">
        <f>IF(K526="", "", K526/Veriler!$T$1)</f>
        <v/>
      </c>
      <c r="M526" s="119" t="str">
        <f>IF(E526&lt;&gt;"", "İthal Girdi", IF(Veriler!P526="", "", IF(Veriler!O526="H", "%0,5 üzerindedir", IF(Veriler!P526&gt;0.1, "%10 sınırı aşılmıştır.", "Uygun"))))</f>
        <v>%0,5 üzerindedir</v>
      </c>
      <c r="N526" s="119" t="str">
        <f t="shared" si="165"/>
        <v xml:space="preserve"> </v>
      </c>
      <c r="O526" s="120"/>
      <c r="P526" s="121"/>
      <c r="Q526" s="122" t="str">
        <f t="shared" si="166"/>
        <v/>
      </c>
      <c r="R526" s="118">
        <f>IFERROR(IF(L526&lt;=0.005,IF(E526="",K526,0),IF(E526&lt;&gt;"",0,IF(O526="",0,IF(O526="H",0,IF(P526&lt;Veriler!$F$2,K526*Veriler!$F$2,K526*P526)))))," ")</f>
        <v>0</v>
      </c>
      <c r="S526" s="118">
        <f>IF(Veriler!P526&lt;=0.1, R526, IF(AND(Veriler!P526&gt;0.1, E526="", O526="E"), IF(P526&gt;Veriler!$F$2, P526*R526, IF(P526&lt;Veriler!$F$2, Veriler!$F$2*R526, P526*R526)), 0))</f>
        <v>0</v>
      </c>
      <c r="T526" s="118" t="str">
        <f t="shared" si="167"/>
        <v xml:space="preserve"> </v>
      </c>
      <c r="U526" s="123" t="str">
        <f>IFERROR(IF(N526="%10 sınırı aşılmıştır.",K526-S526,IFERROR(IF(E526="",IF(R526=1,0,IF(K526-R526=0,"",K526-R526)),IF(Veriler!I526="",K526,IF(K526*Veriler!I526=0,"",K526*Veriler!I526))),K526)),0)</f>
        <v/>
      </c>
    </row>
    <row r="527" spans="1:21" s="134" customFormat="1" ht="27.75" customHeight="1" x14ac:dyDescent="0.25">
      <c r="A527" s="186">
        <f t="shared" si="168"/>
        <v>392</v>
      </c>
      <c r="B527" s="228"/>
      <c r="C527" s="229"/>
      <c r="D527" s="115"/>
      <c r="E527" s="144"/>
      <c r="F527" s="163" t="str">
        <f t="shared" si="163"/>
        <v/>
      </c>
      <c r="G527" s="117"/>
      <c r="H527" s="117"/>
      <c r="I527" s="117"/>
      <c r="J527" s="117"/>
      <c r="K527" s="118" t="str">
        <f t="shared" si="164"/>
        <v/>
      </c>
      <c r="L527" s="119" t="str">
        <f>IF(K527="", "", K527/Veriler!$T$1)</f>
        <v/>
      </c>
      <c r="M527" s="119" t="str">
        <f>IF(E527&lt;&gt;"", "İthal Girdi", IF(Veriler!P527="", "", IF(Veriler!O527="H", "%0,5 üzerindedir", IF(Veriler!P527&gt;0.1, "%10 sınırı aşılmıştır.", "Uygun"))))</f>
        <v>%0,5 üzerindedir</v>
      </c>
      <c r="N527" s="119" t="str">
        <f t="shared" si="165"/>
        <v xml:space="preserve"> </v>
      </c>
      <c r="O527" s="120"/>
      <c r="P527" s="121"/>
      <c r="Q527" s="122" t="str">
        <f t="shared" si="166"/>
        <v/>
      </c>
      <c r="R527" s="118">
        <f>IFERROR(IF(L527&lt;=0.005,IF(E527="",K527,0),IF(E527&lt;&gt;"",0,IF(O527="",0,IF(O527="H",0,IF(P527&lt;Veriler!$F$2,K527*Veriler!$F$2,K527*P527)))))," ")</f>
        <v>0</v>
      </c>
      <c r="S527" s="118">
        <f>IF(Veriler!P527&lt;=0.1, R527, IF(AND(Veriler!P527&gt;0.1, E527="", O527="E"), IF(P527&gt;Veriler!$F$2, P527*R527, IF(P527&lt;Veriler!$F$2, Veriler!$F$2*R527, P527*R527)), 0))</f>
        <v>0</v>
      </c>
      <c r="T527" s="118" t="str">
        <f t="shared" si="167"/>
        <v xml:space="preserve"> </v>
      </c>
      <c r="U527" s="123" t="str">
        <f>IFERROR(IF(N527="%10 sınırı aşılmıştır.",K527-S527,IFERROR(IF(E527="",IF(R527=1,0,IF(K527-R527=0,"",K527-R527)),IF(Veriler!I527="",K527,IF(K527*Veriler!I527=0,"",K527*Veriler!I527))),K527)),0)</f>
        <v/>
      </c>
    </row>
    <row r="528" spans="1:21" s="134" customFormat="1" ht="24" customHeight="1" x14ac:dyDescent="0.25">
      <c r="A528" s="147"/>
      <c r="B528" s="148"/>
      <c r="C528" s="148"/>
      <c r="D528" s="148"/>
      <c r="E528" s="149"/>
      <c r="F528" s="149"/>
      <c r="G528" s="147"/>
      <c r="H528" s="147"/>
      <c r="I528" s="147"/>
      <c r="J528" s="147"/>
      <c r="K528" s="133">
        <f>SUM(K499:K512,K514:K527)</f>
        <v>0</v>
      </c>
      <c r="L528" s="150"/>
      <c r="M528" s="150"/>
      <c r="N528" s="150"/>
      <c r="O528" s="151"/>
      <c r="P528" s="152"/>
      <c r="Q528" s="152"/>
      <c r="R528" s="147"/>
      <c r="S528" s="147"/>
      <c r="T528" s="147"/>
      <c r="U528" s="147"/>
    </row>
    <row r="529" spans="1:21" s="134" customFormat="1" ht="24" customHeight="1" x14ac:dyDescent="0.25">
      <c r="A529" s="147"/>
      <c r="B529" s="148"/>
      <c r="C529" s="148"/>
      <c r="D529" s="148"/>
      <c r="E529" s="149"/>
      <c r="F529" s="149"/>
      <c r="G529" s="147"/>
      <c r="H529" s="147"/>
      <c r="I529" s="147"/>
      <c r="J529" s="147"/>
      <c r="K529" s="153"/>
      <c r="L529" s="150"/>
      <c r="M529" s="150"/>
      <c r="N529" s="150"/>
      <c r="O529" s="151"/>
      <c r="P529" s="152"/>
      <c r="Q529" s="152"/>
      <c r="R529" s="154" t="s">
        <v>14</v>
      </c>
      <c r="S529" s="154" t="s">
        <v>14</v>
      </c>
      <c r="T529" s="154" t="s">
        <v>14</v>
      </c>
      <c r="U529" s="155" t="s">
        <v>15</v>
      </c>
    </row>
    <row r="530" spans="1:21" s="134" customFormat="1" ht="27" customHeight="1" x14ac:dyDescent="0.25">
      <c r="A530" s="230" t="s">
        <v>140</v>
      </c>
      <c r="B530" s="230"/>
      <c r="C530" s="230"/>
      <c r="D530" s="230"/>
      <c r="E530" s="230"/>
      <c r="F530" s="230"/>
      <c r="G530" s="230"/>
      <c r="H530" s="230"/>
      <c r="I530" s="230"/>
      <c r="J530" s="230"/>
      <c r="K530" s="230"/>
      <c r="L530" s="230"/>
      <c r="M530" s="230"/>
      <c r="N530" s="230"/>
      <c r="O530" s="230"/>
      <c r="P530" s="230"/>
      <c r="Q530" s="230"/>
      <c r="R530" s="160" t="e">
        <f>IF(SUM(#REF!,R499:R512,R514:R527)=0,"",SUM(#REF!,R499:R512,R514:R527))</f>
        <v>#REF!</v>
      </c>
      <c r="S530" s="156" t="str">
        <f>IF(SUM(S499:S512,S514:S527)=0," ",SUM(S499:S512,S514:S527))</f>
        <v xml:space="preserve"> </v>
      </c>
      <c r="T530" s="124" t="str">
        <f>IF(SUM(T499:T512,T514:T527)=0," ",SUM(T499:T512,T514:T527))</f>
        <v xml:space="preserve"> </v>
      </c>
      <c r="U530" s="124" t="str">
        <f>IF(SUM(U499:U512,U514:U527)=0," ",SUM(U499:U512,U514:U527))</f>
        <v xml:space="preserve"> </v>
      </c>
    </row>
    <row r="532" spans="1:21" x14ac:dyDescent="0.3">
      <c r="A532" s="225" t="str">
        <f>A570</f>
        <v>R02</v>
      </c>
      <c r="B532" s="225"/>
      <c r="C532" s="225"/>
      <c r="D532" s="225"/>
      <c r="E532" s="225"/>
      <c r="F532" s="225"/>
      <c r="G532" s="225"/>
      <c r="H532" s="225"/>
      <c r="I532" s="225"/>
      <c r="J532" s="225"/>
      <c r="K532" s="225"/>
      <c r="L532" s="226"/>
      <c r="M532" s="226"/>
      <c r="N532" s="226"/>
      <c r="O532" s="227"/>
      <c r="P532" s="227"/>
      <c r="Q532" s="227"/>
      <c r="R532" s="225"/>
      <c r="S532" s="225"/>
      <c r="T532" s="225"/>
      <c r="U532" s="225"/>
    </row>
    <row r="533" spans="1:21" s="134" customFormat="1" ht="31.5" customHeight="1" x14ac:dyDescent="0.25">
      <c r="A533" s="233" t="s">
        <v>0</v>
      </c>
      <c r="B533" s="233"/>
      <c r="C533" s="233"/>
      <c r="D533" s="233"/>
      <c r="E533" s="233"/>
      <c r="F533" s="233"/>
      <c r="G533" s="233"/>
      <c r="H533" s="233"/>
      <c r="I533" s="233"/>
      <c r="J533" s="233"/>
      <c r="K533" s="233"/>
      <c r="L533" s="233"/>
      <c r="M533" s="233"/>
      <c r="N533" s="233"/>
      <c r="O533" s="233" t="b">
        <v>0</v>
      </c>
      <c r="P533" s="233"/>
      <c r="Q533" s="233"/>
      <c r="R533" s="233"/>
      <c r="S533" s="233"/>
      <c r="T533" s="233"/>
      <c r="U533" s="233"/>
    </row>
    <row r="534" spans="1:21" s="139" customFormat="1" ht="28.5" customHeight="1" x14ac:dyDescent="0.25">
      <c r="A534" s="234" t="s">
        <v>115</v>
      </c>
      <c r="B534" s="235"/>
      <c r="C534" s="235"/>
      <c r="D534" s="235"/>
      <c r="E534" s="235"/>
      <c r="F534" s="235"/>
      <c r="G534" s="235"/>
      <c r="H534" s="235"/>
      <c r="I534" s="235"/>
      <c r="J534" s="235"/>
      <c r="K534" s="235"/>
      <c r="L534" s="235"/>
      <c r="M534" s="235"/>
      <c r="N534" s="235"/>
      <c r="O534" s="235"/>
      <c r="P534" s="235"/>
      <c r="Q534" s="236"/>
      <c r="R534" s="135"/>
      <c r="S534" s="136"/>
      <c r="T534" s="137" t="s">
        <v>116</v>
      </c>
      <c r="U534" s="138">
        <f>U496+1</f>
        <v>15</v>
      </c>
    </row>
    <row r="535" spans="1:21" s="134" customFormat="1" ht="87" customHeight="1" x14ac:dyDescent="0.25">
      <c r="A535" s="164" t="s">
        <v>1</v>
      </c>
      <c r="B535" s="237" t="s">
        <v>2</v>
      </c>
      <c r="C535" s="238"/>
      <c r="D535" s="165" t="s">
        <v>3</v>
      </c>
      <c r="E535" s="165" t="s">
        <v>136</v>
      </c>
      <c r="F535" s="166" t="s">
        <v>143</v>
      </c>
      <c r="G535" s="164" t="s">
        <v>4</v>
      </c>
      <c r="H535" s="164" t="s">
        <v>5</v>
      </c>
      <c r="I535" s="164" t="s">
        <v>6</v>
      </c>
      <c r="J535" s="164" t="s">
        <v>7</v>
      </c>
      <c r="K535" s="164" t="s">
        <v>8</v>
      </c>
      <c r="L535" s="167" t="s">
        <v>9</v>
      </c>
      <c r="M535" s="168" t="s">
        <v>86</v>
      </c>
      <c r="N535" s="168" t="s">
        <v>86</v>
      </c>
      <c r="O535" s="166" t="s">
        <v>137</v>
      </c>
      <c r="P535" s="164" t="s">
        <v>10</v>
      </c>
      <c r="Q535" s="140" t="s">
        <v>142</v>
      </c>
      <c r="R535" s="125" t="s">
        <v>141</v>
      </c>
      <c r="S535" s="125" t="s">
        <v>138</v>
      </c>
      <c r="T535" s="164" t="s">
        <v>138</v>
      </c>
      <c r="U535" s="164" t="s">
        <v>139</v>
      </c>
    </row>
    <row r="536" spans="1:21" s="134" customFormat="1" ht="54" customHeight="1" x14ac:dyDescent="0.25">
      <c r="A536" s="141"/>
      <c r="B536" s="241" t="s">
        <v>146</v>
      </c>
      <c r="C536" s="231"/>
      <c r="D536" s="142"/>
      <c r="E536" s="142"/>
      <c r="F536" s="114"/>
      <c r="G536" s="142"/>
      <c r="H536" s="142"/>
      <c r="I536" s="142"/>
      <c r="J536" s="142"/>
      <c r="K536" s="114"/>
      <c r="L536" s="114"/>
      <c r="M536" s="142"/>
      <c r="N536" s="114"/>
      <c r="O536" s="142"/>
      <c r="P536" s="142"/>
      <c r="Q536" s="232"/>
      <c r="R536" s="232"/>
      <c r="S536" s="142"/>
      <c r="T536" s="114"/>
      <c r="U536" s="114"/>
    </row>
    <row r="537" spans="1:21" s="134" customFormat="1" ht="27.75" customHeight="1" x14ac:dyDescent="0.25">
      <c r="A537" s="186">
        <f>A527+1</f>
        <v>393</v>
      </c>
      <c r="B537" s="228"/>
      <c r="C537" s="229"/>
      <c r="D537" s="115"/>
      <c r="E537" s="144"/>
      <c r="F537" s="163" t="str">
        <f t="shared" ref="F537:F550" si="169">IF(AND(E537&lt;&gt;"",U537&lt;&gt;"",K537&lt;&gt;0),U537/K537,"")</f>
        <v/>
      </c>
      <c r="G537" s="117"/>
      <c r="H537" s="117"/>
      <c r="I537" s="117"/>
      <c r="J537" s="117"/>
      <c r="K537" s="118" t="str">
        <f t="shared" ref="K537:K550" si="170">IF(AND(G537&lt;&gt;0, I537&lt;&gt;0, J537&lt;&gt;0), G537*I537*J537, "")</f>
        <v/>
      </c>
      <c r="L537" s="119" t="str">
        <f>IF(K537="", "", K537/Veriler!$T$1)</f>
        <v/>
      </c>
      <c r="M537" s="119" t="str">
        <f>IF(E537&lt;&gt;"", "İthal Girdi", IF(Veriler!P537="", "", IF(Veriler!O537="H", "%0,5 üzerindedir", IF(Veriler!P537&gt;0.1, "%10 sınırı aşılmıştır.", "Uygun"))))</f>
        <v>%0,5 üzerindedir</v>
      </c>
      <c r="N537" s="119" t="str">
        <f t="shared" ref="N537:N550" si="171">IF(L537=""," ",M537)</f>
        <v xml:space="preserve"> </v>
      </c>
      <c r="O537" s="120"/>
      <c r="P537" s="121"/>
      <c r="Q537" s="122" t="str">
        <f t="shared" ref="Q537:Q550" si="172">IFERROR(IF(AND(S537&lt;&gt;"",K537&lt;&gt;"",K537&lt;&gt;0,S537&lt;&gt;0),S537/K537,"")," ")</f>
        <v/>
      </c>
      <c r="R537" s="118">
        <f>IFERROR(IF(L537&lt;=0.005,IF(E537="",K537,0),IF(E537&lt;&gt;"",0,IF(O537="",0,IF(O537="H",0,IF(P537&lt;Veriler!$F$2,K537*Veriler!$F$2,K537*P537)))))," ")</f>
        <v>0</v>
      </c>
      <c r="S537" s="118">
        <f>IF(Veriler!P537&lt;=0.1, R537, IF(AND(Veriler!P537&gt;0.1, E537="", O537="E"), IF(P537&gt;Veriler!$F$2, P537*R537, IF(P537&lt;Veriler!$F$2, Veriler!$F$2*R537, P537*R537)), 0))</f>
        <v>0</v>
      </c>
      <c r="T537" s="118" t="str">
        <f t="shared" ref="T537:T550" si="173">IF(S537=0," ",S537)</f>
        <v xml:space="preserve"> </v>
      </c>
      <c r="U537" s="123" t="str">
        <f>IFERROR(IF(N537="%10 sınırı aşılmıştır.",K537-S537,IFERROR(IF(E537="",IF(R537=1,0,IF(K537-R537=0,"",K537-R537)),IF(Veriler!I537="",K537,IF(K537*Veriler!I537=0,"",K537*Veriler!I537))),K537)),0)</f>
        <v/>
      </c>
    </row>
    <row r="538" spans="1:21" s="134" customFormat="1" ht="27.75" customHeight="1" x14ac:dyDescent="0.25">
      <c r="A538" s="186">
        <f>A537+1</f>
        <v>394</v>
      </c>
      <c r="B538" s="228"/>
      <c r="C538" s="229"/>
      <c r="D538" s="115"/>
      <c r="E538" s="144"/>
      <c r="F538" s="163" t="str">
        <f t="shared" si="169"/>
        <v/>
      </c>
      <c r="G538" s="117"/>
      <c r="H538" s="117"/>
      <c r="I538" s="117"/>
      <c r="J538" s="117"/>
      <c r="K538" s="118" t="str">
        <f t="shared" si="170"/>
        <v/>
      </c>
      <c r="L538" s="119" t="str">
        <f>IF(K538="", "", K538/Veriler!$T$1)</f>
        <v/>
      </c>
      <c r="M538" s="119" t="str">
        <f>IF(E538&lt;&gt;"", "İthal Girdi", IF(Veriler!P538="", "", IF(Veriler!O538="H", "%0,5 üzerindedir", IF(Veriler!P538&gt;0.1, "%10 sınırı aşılmıştır.", "Uygun"))))</f>
        <v>%0,5 üzerindedir</v>
      </c>
      <c r="N538" s="119" t="str">
        <f t="shared" si="171"/>
        <v xml:space="preserve"> </v>
      </c>
      <c r="O538" s="120"/>
      <c r="P538" s="121"/>
      <c r="Q538" s="122" t="str">
        <f t="shared" si="172"/>
        <v/>
      </c>
      <c r="R538" s="118">
        <f>IFERROR(IF(L538&lt;=0.005,IF(E538="",K538,0),IF(E538&lt;&gt;"",0,IF(O538="",0,IF(O538="H",0,IF(P538&lt;Veriler!$F$2,K538*Veriler!$F$2,K538*P538)))))," ")</f>
        <v>0</v>
      </c>
      <c r="S538" s="118">
        <f>IF(Veriler!P538&lt;=0.1, R538, IF(AND(Veriler!P538&gt;0.1, E538="", O538="E"), IF(P538&gt;Veriler!$F$2, P538*R538, IF(P538&lt;Veriler!$F$2, Veriler!$F$2*R538, P538*R538)), 0))</f>
        <v>0</v>
      </c>
      <c r="T538" s="118" t="str">
        <f t="shared" si="173"/>
        <v xml:space="preserve"> </v>
      </c>
      <c r="U538" s="123" t="str">
        <f>IFERROR(IF(N538="%10 sınırı aşılmıştır.",K538-S538,IFERROR(IF(E538="",IF(R538=1,0,IF(K538-R538=0,"",K538-R538)),IF(Veriler!I538="",K538,IF(K538*Veriler!I538=0,"",K538*Veriler!I538))),K538)),0)</f>
        <v/>
      </c>
    </row>
    <row r="539" spans="1:21" s="134" customFormat="1" ht="27.75" customHeight="1" x14ac:dyDescent="0.25">
      <c r="A539" s="186">
        <f t="shared" ref="A539:A550" si="174">A538+1</f>
        <v>395</v>
      </c>
      <c r="B539" s="228"/>
      <c r="C539" s="229"/>
      <c r="D539" s="115"/>
      <c r="E539" s="144"/>
      <c r="F539" s="163" t="str">
        <f t="shared" si="169"/>
        <v/>
      </c>
      <c r="G539" s="117"/>
      <c r="H539" s="117"/>
      <c r="I539" s="117"/>
      <c r="J539" s="117"/>
      <c r="K539" s="118" t="str">
        <f t="shared" si="170"/>
        <v/>
      </c>
      <c r="L539" s="119" t="str">
        <f>IF(K539="", "", K539/Veriler!$T$1)</f>
        <v/>
      </c>
      <c r="M539" s="119" t="str">
        <f>IF(E539&lt;&gt;"", "İthal Girdi", IF(Veriler!P539="", "", IF(Veriler!O539="H", "%0,5 üzerindedir", IF(Veriler!P539&gt;0.1, "%10 sınırı aşılmıştır.", "Uygun"))))</f>
        <v>%0,5 üzerindedir</v>
      </c>
      <c r="N539" s="119" t="str">
        <f t="shared" si="171"/>
        <v xml:space="preserve"> </v>
      </c>
      <c r="O539" s="120"/>
      <c r="P539" s="121"/>
      <c r="Q539" s="122" t="str">
        <f t="shared" si="172"/>
        <v/>
      </c>
      <c r="R539" s="118">
        <f>IFERROR(IF(L539&lt;=0.005,IF(E539="",K539,0),IF(E539&lt;&gt;"",0,IF(O539="",0,IF(O539="H",0,IF(P539&lt;Veriler!$F$2,K539*Veriler!$F$2,K539*P539)))))," ")</f>
        <v>0</v>
      </c>
      <c r="S539" s="118">
        <f>IF(Veriler!P539&lt;=0.1, R539, IF(AND(Veriler!P539&gt;0.1, E539="", O539="E"), IF(P539&gt;Veriler!$F$2, P539*R539, IF(P539&lt;Veriler!$F$2, Veriler!$F$2*R539, P539*R539)), 0))</f>
        <v>0</v>
      </c>
      <c r="T539" s="118" t="str">
        <f t="shared" si="173"/>
        <v xml:space="preserve"> </v>
      </c>
      <c r="U539" s="123" t="str">
        <f>IFERROR(IF(N539="%10 sınırı aşılmıştır.",K539-S539,IFERROR(IF(E539="",IF(R539=1,0,IF(K539-R539=0,"",K539-R539)),IF(Veriler!I539="",K539,IF(K539*Veriler!I539=0,"",K539*Veriler!I539))),K539)),0)</f>
        <v/>
      </c>
    </row>
    <row r="540" spans="1:21" s="134" customFormat="1" ht="27.75" customHeight="1" x14ac:dyDescent="0.25">
      <c r="A540" s="186">
        <f t="shared" si="174"/>
        <v>396</v>
      </c>
      <c r="B540" s="228"/>
      <c r="C540" s="229"/>
      <c r="D540" s="115"/>
      <c r="E540" s="144"/>
      <c r="F540" s="163" t="str">
        <f t="shared" si="169"/>
        <v/>
      </c>
      <c r="G540" s="117"/>
      <c r="H540" s="117"/>
      <c r="I540" s="117"/>
      <c r="J540" s="117"/>
      <c r="K540" s="118" t="str">
        <f t="shared" si="170"/>
        <v/>
      </c>
      <c r="L540" s="119" t="str">
        <f>IF(K540="", "", K540/Veriler!$T$1)</f>
        <v/>
      </c>
      <c r="M540" s="119" t="str">
        <f>IF(E540&lt;&gt;"", "İthal Girdi", IF(Veriler!P540="", "", IF(Veriler!O540="H", "%0,5 üzerindedir", IF(Veriler!P540&gt;0.1, "%10 sınırı aşılmıştır.", "Uygun"))))</f>
        <v>%0,5 üzerindedir</v>
      </c>
      <c r="N540" s="119" t="str">
        <f t="shared" si="171"/>
        <v xml:space="preserve"> </v>
      </c>
      <c r="O540" s="120"/>
      <c r="P540" s="121"/>
      <c r="Q540" s="122" t="str">
        <f t="shared" si="172"/>
        <v/>
      </c>
      <c r="R540" s="118">
        <f>IFERROR(IF(L540&lt;=0.005,IF(E540="",K540,0),IF(E540&lt;&gt;"",0,IF(O540="",0,IF(O540="H",0,IF(P540&lt;Veriler!$F$2,K540*Veriler!$F$2,K540*P540)))))," ")</f>
        <v>0</v>
      </c>
      <c r="S540" s="118">
        <f>IF(Veriler!P540&lt;=0.1, R540, IF(AND(Veriler!P540&gt;0.1, E540="", O540="E"), IF(P540&gt;Veriler!$F$2, P540*R540, IF(P540&lt;Veriler!$F$2, Veriler!$F$2*R540, P540*R540)), 0))</f>
        <v>0</v>
      </c>
      <c r="T540" s="118" t="str">
        <f t="shared" si="173"/>
        <v xml:space="preserve"> </v>
      </c>
      <c r="U540" s="123" t="str">
        <f>IFERROR(IF(N540="%10 sınırı aşılmıştır.",K540-S540,IFERROR(IF(E540="",IF(R540=1,0,IF(K540-R540=0,"",K540-R540)),IF(Veriler!I540="",K540,IF(K540*Veriler!I540=0,"",K540*Veriler!I540))),K540)),0)</f>
        <v/>
      </c>
    </row>
    <row r="541" spans="1:21" s="134" customFormat="1" ht="27.75" customHeight="1" x14ac:dyDescent="0.25">
      <c r="A541" s="186">
        <f t="shared" si="174"/>
        <v>397</v>
      </c>
      <c r="B541" s="228"/>
      <c r="C541" s="229"/>
      <c r="D541" s="115"/>
      <c r="E541" s="144"/>
      <c r="F541" s="163" t="str">
        <f t="shared" si="169"/>
        <v/>
      </c>
      <c r="G541" s="117"/>
      <c r="H541" s="117"/>
      <c r="I541" s="117"/>
      <c r="J541" s="117"/>
      <c r="K541" s="118" t="str">
        <f t="shared" si="170"/>
        <v/>
      </c>
      <c r="L541" s="119" t="str">
        <f>IF(K541="", "", K541/Veriler!$T$1)</f>
        <v/>
      </c>
      <c r="M541" s="119" t="str">
        <f>IF(E541&lt;&gt;"", "İthal Girdi", IF(Veriler!P541="", "", IF(Veriler!O541="H", "%0,5 üzerindedir", IF(Veriler!P541&gt;0.1, "%10 sınırı aşılmıştır.", "Uygun"))))</f>
        <v>%0,5 üzerindedir</v>
      </c>
      <c r="N541" s="119" t="str">
        <f t="shared" si="171"/>
        <v xml:space="preserve"> </v>
      </c>
      <c r="O541" s="120"/>
      <c r="P541" s="121"/>
      <c r="Q541" s="122" t="str">
        <f t="shared" si="172"/>
        <v/>
      </c>
      <c r="R541" s="118">
        <f>IFERROR(IF(L541&lt;=0.005,IF(E541="",K541,0),IF(E541&lt;&gt;"",0,IF(O541="",0,IF(O541="H",0,IF(P541&lt;Veriler!$F$2,K541*Veriler!$F$2,K541*P541)))))," ")</f>
        <v>0</v>
      </c>
      <c r="S541" s="118">
        <f>IF(Veriler!P541&lt;=0.1, R541, IF(AND(Veriler!P541&gt;0.1, E541="", O541="E"), IF(P541&gt;Veriler!$F$2, P541*R541, IF(P541&lt;Veriler!$F$2, Veriler!$F$2*R541, P541*R541)), 0))</f>
        <v>0</v>
      </c>
      <c r="T541" s="118" t="str">
        <f t="shared" si="173"/>
        <v xml:space="preserve"> </v>
      </c>
      <c r="U541" s="123" t="str">
        <f>IFERROR(IF(N541="%10 sınırı aşılmıştır.",K541-S541,IFERROR(IF(E541="",IF(R541=1,0,IF(K541-R541=0,"",K541-R541)),IF(Veriler!I541="",K541,IF(K541*Veriler!I541=0,"",K541*Veriler!I541))),K541)),0)</f>
        <v/>
      </c>
    </row>
    <row r="542" spans="1:21" s="134" customFormat="1" ht="27.75" customHeight="1" x14ac:dyDescent="0.25">
      <c r="A542" s="186">
        <f t="shared" si="174"/>
        <v>398</v>
      </c>
      <c r="B542" s="228"/>
      <c r="C542" s="229"/>
      <c r="D542" s="115"/>
      <c r="E542" s="144"/>
      <c r="F542" s="163" t="str">
        <f t="shared" si="169"/>
        <v/>
      </c>
      <c r="G542" s="117"/>
      <c r="H542" s="117"/>
      <c r="I542" s="117"/>
      <c r="J542" s="117"/>
      <c r="K542" s="118" t="str">
        <f t="shared" si="170"/>
        <v/>
      </c>
      <c r="L542" s="119" t="str">
        <f>IF(K542="", "", K542/Veriler!$T$1)</f>
        <v/>
      </c>
      <c r="M542" s="119" t="str">
        <f>IF(E542&lt;&gt;"", "İthal Girdi", IF(Veriler!P542="", "", IF(Veriler!O542="H", "%0,5 üzerindedir", IF(Veriler!P542&gt;0.1, "%10 sınırı aşılmıştır.", "Uygun"))))</f>
        <v>%0,5 üzerindedir</v>
      </c>
      <c r="N542" s="119" t="str">
        <f t="shared" si="171"/>
        <v xml:space="preserve"> </v>
      </c>
      <c r="O542" s="120"/>
      <c r="P542" s="121"/>
      <c r="Q542" s="122" t="str">
        <f t="shared" si="172"/>
        <v/>
      </c>
      <c r="R542" s="118">
        <f>IFERROR(IF(L542&lt;=0.005,IF(E542="",K542,0),IF(E542&lt;&gt;"",0,IF(O542="",0,IF(O542="H",0,IF(P542&lt;Veriler!$F$2,K542*Veriler!$F$2,K542*P542)))))," ")</f>
        <v>0</v>
      </c>
      <c r="S542" s="118">
        <f>IF(Veriler!P542&lt;=0.1, R542, IF(AND(Veriler!P542&gt;0.1, E542="", O542="E"), IF(P542&gt;Veriler!$F$2, P542*R542, IF(P542&lt;Veriler!$F$2, Veriler!$F$2*R542, P542*R542)), 0))</f>
        <v>0</v>
      </c>
      <c r="T542" s="118" t="str">
        <f t="shared" si="173"/>
        <v xml:space="preserve"> </v>
      </c>
      <c r="U542" s="123" t="str">
        <f>IFERROR(IF(N542="%10 sınırı aşılmıştır.",K542-S542,IFERROR(IF(E542="",IF(R542=1,0,IF(K542-R542=0,"",K542-R542)),IF(Veriler!I542="",K542,IF(K542*Veriler!I542=0,"",K542*Veriler!I542))),K542)),0)</f>
        <v/>
      </c>
    </row>
    <row r="543" spans="1:21" s="134" customFormat="1" ht="27.75" customHeight="1" x14ac:dyDescent="0.25">
      <c r="A543" s="186">
        <f t="shared" si="174"/>
        <v>399</v>
      </c>
      <c r="B543" s="228"/>
      <c r="C543" s="229"/>
      <c r="D543" s="115"/>
      <c r="E543" s="144"/>
      <c r="F543" s="163" t="str">
        <f t="shared" si="169"/>
        <v/>
      </c>
      <c r="G543" s="117"/>
      <c r="H543" s="117"/>
      <c r="I543" s="117"/>
      <c r="J543" s="117"/>
      <c r="K543" s="118" t="str">
        <f t="shared" si="170"/>
        <v/>
      </c>
      <c r="L543" s="119" t="str">
        <f>IF(K543="", "", K543/Veriler!$T$1)</f>
        <v/>
      </c>
      <c r="M543" s="119" t="str">
        <f>IF(E543&lt;&gt;"", "İthal Girdi", IF(Veriler!P543="", "", IF(Veriler!O543="H", "%0,5 üzerindedir", IF(Veriler!P543&gt;0.1, "%10 sınırı aşılmıştır.", "Uygun"))))</f>
        <v>%0,5 üzerindedir</v>
      </c>
      <c r="N543" s="119" t="str">
        <f t="shared" si="171"/>
        <v xml:space="preserve"> </v>
      </c>
      <c r="O543" s="120"/>
      <c r="P543" s="121"/>
      <c r="Q543" s="122" t="str">
        <f t="shared" si="172"/>
        <v/>
      </c>
      <c r="R543" s="118">
        <f>IFERROR(IF(L543&lt;=0.005,IF(E543="",K543,0),IF(E543&lt;&gt;"",0,IF(O543="",0,IF(O543="H",0,IF(P543&lt;Veriler!$F$2,K543*Veriler!$F$2,K543*P543)))))," ")</f>
        <v>0</v>
      </c>
      <c r="S543" s="118">
        <f>IF(Veriler!P543&lt;=0.1, R543, IF(AND(Veriler!P543&gt;0.1, E543="", O543="E"), IF(P543&gt;Veriler!$F$2, P543*R543, IF(P543&lt;Veriler!$F$2, Veriler!$F$2*R543, P543*R543)), 0))</f>
        <v>0</v>
      </c>
      <c r="T543" s="118" t="str">
        <f t="shared" si="173"/>
        <v xml:space="preserve"> </v>
      </c>
      <c r="U543" s="123" t="str">
        <f>IFERROR(IF(N543="%10 sınırı aşılmıştır.",K543-S543,IFERROR(IF(E543="",IF(R543=1,0,IF(K543-R543=0,"",K543-R543)),IF(Veriler!I543="",K543,IF(K543*Veriler!I543=0,"",K543*Veriler!I543))),K543)),0)</f>
        <v/>
      </c>
    </row>
    <row r="544" spans="1:21" s="134" customFormat="1" ht="27.75" customHeight="1" x14ac:dyDescent="0.25">
      <c r="A544" s="186">
        <f t="shared" si="174"/>
        <v>400</v>
      </c>
      <c r="B544" s="228"/>
      <c r="C544" s="229"/>
      <c r="D544" s="115"/>
      <c r="E544" s="144"/>
      <c r="F544" s="163" t="str">
        <f t="shared" si="169"/>
        <v/>
      </c>
      <c r="G544" s="117"/>
      <c r="H544" s="117"/>
      <c r="I544" s="117"/>
      <c r="J544" s="117"/>
      <c r="K544" s="118" t="str">
        <f t="shared" si="170"/>
        <v/>
      </c>
      <c r="L544" s="119" t="str">
        <f>IF(K544="", "", K544/Veriler!$T$1)</f>
        <v/>
      </c>
      <c r="M544" s="119" t="str">
        <f>IF(E544&lt;&gt;"", "İthal Girdi", IF(Veriler!P544="", "", IF(Veriler!O544="H", "%0,5 üzerindedir", IF(Veriler!P544&gt;0.1, "%10 sınırı aşılmıştır.", "Uygun"))))</f>
        <v>%0,5 üzerindedir</v>
      </c>
      <c r="N544" s="119" t="str">
        <f t="shared" si="171"/>
        <v xml:space="preserve"> </v>
      </c>
      <c r="O544" s="120"/>
      <c r="P544" s="121"/>
      <c r="Q544" s="122" t="str">
        <f t="shared" si="172"/>
        <v/>
      </c>
      <c r="R544" s="118">
        <f>IFERROR(IF(L544&lt;=0.005,IF(E544="",K544,0),IF(E544&lt;&gt;"",0,IF(O544="",0,IF(O544="H",0,IF(P544&lt;Veriler!$F$2,K544*Veriler!$F$2,K544*P544)))))," ")</f>
        <v>0</v>
      </c>
      <c r="S544" s="118">
        <f>IF(Veriler!P544&lt;=0.1, R544, IF(AND(Veriler!P544&gt;0.1, E544="", O544="E"), IF(P544&gt;Veriler!$F$2, P544*R544, IF(P544&lt;Veriler!$F$2, Veriler!$F$2*R544, P544*R544)), 0))</f>
        <v>0</v>
      </c>
      <c r="T544" s="118" t="str">
        <f t="shared" si="173"/>
        <v xml:space="preserve"> </v>
      </c>
      <c r="U544" s="123" t="str">
        <f>IFERROR(IF(N544="%10 sınırı aşılmıştır.",K544-S544,IFERROR(IF(E544="",IF(R544=1,0,IF(K544-R544=0,"",K544-R544)),IF(Veriler!I544="",K544,IF(K544*Veriler!I544=0,"",K544*Veriler!I544))),K544)),0)</f>
        <v/>
      </c>
    </row>
    <row r="545" spans="1:21" s="134" customFormat="1" ht="27.75" customHeight="1" x14ac:dyDescent="0.25">
      <c r="A545" s="186">
        <f t="shared" si="174"/>
        <v>401</v>
      </c>
      <c r="B545" s="228"/>
      <c r="C545" s="229"/>
      <c r="D545" s="115"/>
      <c r="E545" s="144"/>
      <c r="F545" s="163" t="str">
        <f t="shared" si="169"/>
        <v/>
      </c>
      <c r="G545" s="117"/>
      <c r="H545" s="117"/>
      <c r="I545" s="117"/>
      <c r="J545" s="117"/>
      <c r="K545" s="118" t="str">
        <f t="shared" si="170"/>
        <v/>
      </c>
      <c r="L545" s="119" t="str">
        <f>IF(K545="", "", K545/Veriler!$T$1)</f>
        <v/>
      </c>
      <c r="M545" s="119" t="str">
        <f>IF(E545&lt;&gt;"", "İthal Girdi", IF(Veriler!P545="", "", IF(Veriler!O545="H", "%0,5 üzerindedir", IF(Veriler!P545&gt;0.1, "%10 sınırı aşılmıştır.", "Uygun"))))</f>
        <v>%0,5 üzerindedir</v>
      </c>
      <c r="N545" s="119" t="str">
        <f t="shared" si="171"/>
        <v xml:space="preserve"> </v>
      </c>
      <c r="O545" s="120"/>
      <c r="P545" s="121"/>
      <c r="Q545" s="122" t="str">
        <f t="shared" si="172"/>
        <v/>
      </c>
      <c r="R545" s="118">
        <f>IFERROR(IF(L545&lt;=0.005,IF(E545="",K545,0),IF(E545&lt;&gt;"",0,IF(O545="",0,IF(O545="H",0,IF(P545&lt;Veriler!$F$2,K545*Veriler!$F$2,K545*P545)))))," ")</f>
        <v>0</v>
      </c>
      <c r="S545" s="118">
        <f>IF(Veriler!P545&lt;=0.1, R545, IF(AND(Veriler!P545&gt;0.1, E545="", O545="E"), IF(P545&gt;Veriler!$F$2, P545*R545, IF(P545&lt;Veriler!$F$2, Veriler!$F$2*R545, P545*R545)), 0))</f>
        <v>0</v>
      </c>
      <c r="T545" s="118" t="str">
        <f t="shared" si="173"/>
        <v xml:space="preserve"> </v>
      </c>
      <c r="U545" s="123" t="str">
        <f>IFERROR(IF(N545="%10 sınırı aşılmıştır.",K545-S545,IFERROR(IF(E545="",IF(R545=1,0,IF(K545-R545=0,"",K545-R545)),IF(Veriler!I545="",K545,IF(K545*Veriler!I545=0,"",K545*Veriler!I545))),K545)),0)</f>
        <v/>
      </c>
    </row>
    <row r="546" spans="1:21" s="134" customFormat="1" ht="27.75" customHeight="1" x14ac:dyDescent="0.25">
      <c r="A546" s="186">
        <f t="shared" si="174"/>
        <v>402</v>
      </c>
      <c r="B546" s="228"/>
      <c r="C546" s="229"/>
      <c r="D546" s="115"/>
      <c r="E546" s="144"/>
      <c r="F546" s="163" t="str">
        <f t="shared" si="169"/>
        <v/>
      </c>
      <c r="G546" s="117"/>
      <c r="H546" s="117"/>
      <c r="I546" s="117"/>
      <c r="J546" s="117"/>
      <c r="K546" s="118" t="str">
        <f t="shared" si="170"/>
        <v/>
      </c>
      <c r="L546" s="119" t="str">
        <f>IF(K546="", "", K546/Veriler!$T$1)</f>
        <v/>
      </c>
      <c r="M546" s="119" t="str">
        <f>IF(E546&lt;&gt;"", "İthal Girdi", IF(Veriler!P546="", "", IF(Veriler!O546="H", "%0,5 üzerindedir", IF(Veriler!P546&gt;0.1, "%10 sınırı aşılmıştır.", "Uygun"))))</f>
        <v>%0,5 üzerindedir</v>
      </c>
      <c r="N546" s="119" t="str">
        <f t="shared" si="171"/>
        <v xml:space="preserve"> </v>
      </c>
      <c r="O546" s="120"/>
      <c r="P546" s="121"/>
      <c r="Q546" s="122" t="str">
        <f t="shared" si="172"/>
        <v/>
      </c>
      <c r="R546" s="118">
        <f>IFERROR(IF(L546&lt;=0.005,IF(E546="",K546,0),IF(E546&lt;&gt;"",0,IF(O546="",0,IF(O546="H",0,IF(P546&lt;Veriler!$F$2,K546*Veriler!$F$2,K546*P546)))))," ")</f>
        <v>0</v>
      </c>
      <c r="S546" s="118">
        <f>IF(Veriler!P546&lt;=0.1, R546, IF(AND(Veriler!P546&gt;0.1, E546="", O546="E"), IF(P546&gt;Veriler!$F$2, P546*R546, IF(P546&lt;Veriler!$F$2, Veriler!$F$2*R546, P546*R546)), 0))</f>
        <v>0</v>
      </c>
      <c r="T546" s="118" t="str">
        <f t="shared" si="173"/>
        <v xml:space="preserve"> </v>
      </c>
      <c r="U546" s="123" t="str">
        <f>IFERROR(IF(N546="%10 sınırı aşılmıştır.",K546-S546,IFERROR(IF(E546="",IF(R546=1,0,IF(K546-R546=0,"",K546-R546)),IF(Veriler!I546="",K546,IF(K546*Veriler!I546=0,"",K546*Veriler!I546))),K546)),0)</f>
        <v/>
      </c>
    </row>
    <row r="547" spans="1:21" s="134" customFormat="1" ht="27.75" customHeight="1" x14ac:dyDescent="0.25">
      <c r="A547" s="186">
        <f t="shared" si="174"/>
        <v>403</v>
      </c>
      <c r="B547" s="228"/>
      <c r="C547" s="229"/>
      <c r="D547" s="115"/>
      <c r="E547" s="144"/>
      <c r="F547" s="163" t="str">
        <f t="shared" si="169"/>
        <v/>
      </c>
      <c r="G547" s="117"/>
      <c r="H547" s="117"/>
      <c r="I547" s="117"/>
      <c r="J547" s="117"/>
      <c r="K547" s="118" t="str">
        <f t="shared" si="170"/>
        <v/>
      </c>
      <c r="L547" s="119" t="str">
        <f>IF(K547="", "", K547/Veriler!$T$1)</f>
        <v/>
      </c>
      <c r="M547" s="119" t="str">
        <f>IF(E547&lt;&gt;"", "İthal Girdi", IF(Veriler!P547="", "", IF(Veriler!O547="H", "%0,5 üzerindedir", IF(Veriler!P547&gt;0.1, "%10 sınırı aşılmıştır.", "Uygun"))))</f>
        <v>%0,5 üzerindedir</v>
      </c>
      <c r="N547" s="119" t="str">
        <f t="shared" si="171"/>
        <v xml:space="preserve"> </v>
      </c>
      <c r="O547" s="120"/>
      <c r="P547" s="121"/>
      <c r="Q547" s="122" t="str">
        <f t="shared" si="172"/>
        <v/>
      </c>
      <c r="R547" s="118">
        <f>IFERROR(IF(L547&lt;=0.005,IF(E547="",K547,0),IF(E547&lt;&gt;"",0,IF(O547="",0,IF(O547="H",0,IF(P547&lt;Veriler!$F$2,K547*Veriler!$F$2,K547*P547)))))," ")</f>
        <v>0</v>
      </c>
      <c r="S547" s="118">
        <f>IF(Veriler!P547&lt;=0.1, R547, IF(AND(Veriler!P547&gt;0.1, E547="", O547="E"), IF(P547&gt;Veriler!$F$2, P547*R547, IF(P547&lt;Veriler!$F$2, Veriler!$F$2*R547, P547*R547)), 0))</f>
        <v>0</v>
      </c>
      <c r="T547" s="118" t="str">
        <f t="shared" si="173"/>
        <v xml:space="preserve"> </v>
      </c>
      <c r="U547" s="123" t="str">
        <f>IFERROR(IF(N547="%10 sınırı aşılmıştır.",K547-S547,IFERROR(IF(E547="",IF(R547=1,0,IF(K547-R547=0,"",K547-R547)),IF(Veriler!I547="",K547,IF(K547*Veriler!I547=0,"",K547*Veriler!I547))),K547)),0)</f>
        <v/>
      </c>
    </row>
    <row r="548" spans="1:21" s="134" customFormat="1" ht="27.75" customHeight="1" x14ac:dyDescent="0.25">
      <c r="A548" s="186">
        <f t="shared" si="174"/>
        <v>404</v>
      </c>
      <c r="B548" s="228"/>
      <c r="C548" s="229"/>
      <c r="D548" s="115"/>
      <c r="E548" s="144"/>
      <c r="F548" s="163" t="str">
        <f t="shared" si="169"/>
        <v/>
      </c>
      <c r="G548" s="117"/>
      <c r="H548" s="117"/>
      <c r="I548" s="117"/>
      <c r="J548" s="117"/>
      <c r="K548" s="118" t="str">
        <f t="shared" si="170"/>
        <v/>
      </c>
      <c r="L548" s="119" t="str">
        <f>IF(K548="", "", K548/Veriler!$T$1)</f>
        <v/>
      </c>
      <c r="M548" s="119" t="str">
        <f>IF(E548&lt;&gt;"", "İthal Girdi", IF(Veriler!P548="", "", IF(Veriler!O548="H", "%0,5 üzerindedir", IF(Veriler!P548&gt;0.1, "%10 sınırı aşılmıştır.", "Uygun"))))</f>
        <v>%0,5 üzerindedir</v>
      </c>
      <c r="N548" s="119" t="str">
        <f t="shared" si="171"/>
        <v xml:space="preserve"> </v>
      </c>
      <c r="O548" s="120"/>
      <c r="P548" s="121"/>
      <c r="Q548" s="122" t="str">
        <f t="shared" si="172"/>
        <v/>
      </c>
      <c r="R548" s="118">
        <f>IFERROR(IF(L548&lt;=0.005,IF(E548="",K548,0),IF(E548&lt;&gt;"",0,IF(O548="",0,IF(O548="H",0,IF(P548&lt;Veriler!$F$2,K548*Veriler!$F$2,K548*P548)))))," ")</f>
        <v>0</v>
      </c>
      <c r="S548" s="118">
        <f>IF(Veriler!P548&lt;=0.1, R548, IF(AND(Veriler!P548&gt;0.1, E548="", O548="E"), IF(P548&gt;Veriler!$F$2, P548*R548, IF(P548&lt;Veriler!$F$2, Veriler!$F$2*R548, P548*R548)), 0))</f>
        <v>0</v>
      </c>
      <c r="T548" s="118" t="str">
        <f t="shared" si="173"/>
        <v xml:space="preserve"> </v>
      </c>
      <c r="U548" s="123" t="str">
        <f>IFERROR(IF(N548="%10 sınırı aşılmıştır.",K548-S548,IFERROR(IF(E548="",IF(R548=1,0,IF(K548-R548=0,"",K548-R548)),IF(Veriler!I548="",K548,IF(K548*Veriler!I548=0,"",K548*Veriler!I548))),K548)),0)</f>
        <v/>
      </c>
    </row>
    <row r="549" spans="1:21" s="134" customFormat="1" ht="27.75" customHeight="1" x14ac:dyDescent="0.25">
      <c r="A549" s="186">
        <f t="shared" si="174"/>
        <v>405</v>
      </c>
      <c r="B549" s="228"/>
      <c r="C549" s="229"/>
      <c r="D549" s="115"/>
      <c r="E549" s="144"/>
      <c r="F549" s="163" t="str">
        <f t="shared" si="169"/>
        <v/>
      </c>
      <c r="G549" s="117"/>
      <c r="H549" s="117"/>
      <c r="I549" s="117"/>
      <c r="J549" s="117"/>
      <c r="K549" s="118" t="str">
        <f t="shared" si="170"/>
        <v/>
      </c>
      <c r="L549" s="119" t="str">
        <f>IF(K549="", "", K549/Veriler!$T$1)</f>
        <v/>
      </c>
      <c r="M549" s="119" t="str">
        <f>IF(E549&lt;&gt;"", "İthal Girdi", IF(Veriler!P549="", "", IF(Veriler!O549="H", "%0,5 üzerindedir", IF(Veriler!P549&gt;0.1, "%10 sınırı aşılmıştır.", "Uygun"))))</f>
        <v>%0,5 üzerindedir</v>
      </c>
      <c r="N549" s="119" t="str">
        <f t="shared" si="171"/>
        <v xml:space="preserve"> </v>
      </c>
      <c r="O549" s="120"/>
      <c r="P549" s="121"/>
      <c r="Q549" s="122" t="str">
        <f t="shared" si="172"/>
        <v/>
      </c>
      <c r="R549" s="118">
        <f>IFERROR(IF(L549&lt;=0.005,IF(E549="",K549,0),IF(E549&lt;&gt;"",0,IF(O549="",0,IF(O549="H",0,IF(P549&lt;Veriler!$F$2,K549*Veriler!$F$2,K549*P549)))))," ")</f>
        <v>0</v>
      </c>
      <c r="S549" s="118">
        <f>IF(Veriler!P549&lt;=0.1, R549, IF(AND(Veriler!P549&gt;0.1, E549="", O549="E"), IF(P549&gt;Veriler!$F$2, P549*R549, IF(P549&lt;Veriler!$F$2, Veriler!$F$2*R549, P549*R549)), 0))</f>
        <v>0</v>
      </c>
      <c r="T549" s="118" t="str">
        <f t="shared" si="173"/>
        <v xml:space="preserve"> </v>
      </c>
      <c r="U549" s="123" t="str">
        <f>IFERROR(IF(N549="%10 sınırı aşılmıştır.",K549-S549,IFERROR(IF(E549="",IF(R549=1,0,IF(K549-R549=0,"",K549-R549)),IF(Veriler!I549="",K549,IF(K549*Veriler!I549=0,"",K549*Veriler!I549))),K549)),0)</f>
        <v/>
      </c>
    </row>
    <row r="550" spans="1:21" s="134" customFormat="1" ht="27.75" customHeight="1" x14ac:dyDescent="0.25">
      <c r="A550" s="186">
        <f t="shared" si="174"/>
        <v>406</v>
      </c>
      <c r="B550" s="228"/>
      <c r="C550" s="229"/>
      <c r="D550" s="115"/>
      <c r="E550" s="144"/>
      <c r="F550" s="163" t="str">
        <f t="shared" si="169"/>
        <v/>
      </c>
      <c r="G550" s="117"/>
      <c r="H550" s="117"/>
      <c r="I550" s="117"/>
      <c r="J550" s="117"/>
      <c r="K550" s="118" t="str">
        <f t="shared" si="170"/>
        <v/>
      </c>
      <c r="L550" s="119" t="str">
        <f>IF(K550="", "", K550/Veriler!$T$1)</f>
        <v/>
      </c>
      <c r="M550" s="119" t="str">
        <f>IF(E550&lt;&gt;"", "İthal Girdi", IF(Veriler!P550="", "", IF(Veriler!O550="H", "%0,5 üzerindedir", IF(Veriler!P550&gt;0.1, "%10 sınırı aşılmıştır.", "Uygun"))))</f>
        <v>%0,5 üzerindedir</v>
      </c>
      <c r="N550" s="119" t="str">
        <f t="shared" si="171"/>
        <v xml:space="preserve"> </v>
      </c>
      <c r="O550" s="120"/>
      <c r="P550" s="121"/>
      <c r="Q550" s="122" t="str">
        <f t="shared" si="172"/>
        <v/>
      </c>
      <c r="R550" s="118">
        <f>IFERROR(IF(L550&lt;=0.005,IF(E550="",K550,0),IF(E550&lt;&gt;"",0,IF(O550="",0,IF(O550="H",0,IF(P550&lt;Veriler!$F$2,K550*Veriler!$F$2,K550*P550)))))," ")</f>
        <v>0</v>
      </c>
      <c r="S550" s="118">
        <f>IF(Veriler!P550&lt;=0.1, R550, IF(AND(Veriler!P550&gt;0.1, E550="", O550="E"), IF(P550&gt;Veriler!$F$2, P550*R550, IF(P550&lt;Veriler!$F$2, Veriler!$F$2*R550, P550*R550)), 0))</f>
        <v>0</v>
      </c>
      <c r="T550" s="118" t="str">
        <f t="shared" si="173"/>
        <v xml:space="preserve"> </v>
      </c>
      <c r="U550" s="123" t="str">
        <f>IFERROR(IF(N550="%10 sınırı aşılmıştır.",K550-S550,IFERROR(IF(E550="",IF(R550=1,0,IF(K550-R550=0,"",K550-R550)),IF(Veriler!I550="",K550,IF(K550*Veriler!I550=0,"",K550*Veriler!I550))),K550)),0)</f>
        <v/>
      </c>
    </row>
    <row r="551" spans="1:21" s="134" customFormat="1" ht="27" hidden="1" customHeight="1" x14ac:dyDescent="0.25">
      <c r="A551" s="187"/>
      <c r="B551" s="231" t="s">
        <v>13</v>
      </c>
      <c r="C551" s="231"/>
      <c r="D551" s="142"/>
      <c r="E551" s="142"/>
      <c r="F551" s="114"/>
      <c r="G551" s="142"/>
      <c r="H551" s="142"/>
      <c r="I551" s="142"/>
      <c r="J551" s="142"/>
      <c r="K551" s="114"/>
      <c r="L551" s="114"/>
      <c r="M551" s="114"/>
      <c r="N551" s="114"/>
      <c r="O551" s="142"/>
      <c r="P551" s="142"/>
      <c r="Q551" s="232"/>
      <c r="R551" s="232"/>
      <c r="S551" s="114"/>
      <c r="T551" s="114"/>
      <c r="U551" s="114"/>
    </row>
    <row r="552" spans="1:21" s="134" customFormat="1" ht="27.75" customHeight="1" x14ac:dyDescent="0.25">
      <c r="A552" s="186">
        <f>A550+1</f>
        <v>407</v>
      </c>
      <c r="B552" s="228"/>
      <c r="C552" s="229"/>
      <c r="D552" s="115"/>
      <c r="E552" s="144"/>
      <c r="F552" s="163" t="str">
        <f t="shared" ref="F552:F565" si="175">IF(AND(E552&lt;&gt;"",U552&lt;&gt;"",K552&lt;&gt;0),U552/K552,"")</f>
        <v/>
      </c>
      <c r="G552" s="117"/>
      <c r="H552" s="117"/>
      <c r="I552" s="117"/>
      <c r="J552" s="117"/>
      <c r="K552" s="118" t="str">
        <f t="shared" ref="K552:K565" si="176">IF(AND(G552&lt;&gt;0, I552&lt;&gt;0, J552&lt;&gt;0), G552*I552*J552, "")</f>
        <v/>
      </c>
      <c r="L552" s="119" t="str">
        <f>IF(K552="", "", K552/Veriler!$T$1)</f>
        <v/>
      </c>
      <c r="M552" s="119" t="str">
        <f>IF(E552&lt;&gt;"", "İthal Girdi", IF(Veriler!P552="", "", IF(Veriler!O552="H", "%0,5 üzerindedir", IF(Veriler!P552&gt;0.1, "%10 sınırı aşılmıştır.", "Uygun"))))</f>
        <v>%0,5 üzerindedir</v>
      </c>
      <c r="N552" s="119" t="str">
        <f t="shared" ref="N552:N565" si="177">IF(L552=""," ",M552)</f>
        <v xml:space="preserve"> </v>
      </c>
      <c r="O552" s="120"/>
      <c r="P552" s="121"/>
      <c r="Q552" s="122" t="str">
        <f t="shared" ref="Q552:Q565" si="178">IFERROR(IF(AND(S552&lt;&gt;"",K552&lt;&gt;"",K552&lt;&gt;0,S552&lt;&gt;0),S552/K552,"")," ")</f>
        <v/>
      </c>
      <c r="R552" s="118">
        <f>IFERROR(IF(L552&lt;=0.005,IF(E552="",K552,0),IF(E552&lt;&gt;"",0,IF(O552="",0,IF(O552="H",0,IF(P552&lt;Veriler!$F$2,K552*Veriler!$F$2,K552*P552)))))," ")</f>
        <v>0</v>
      </c>
      <c r="S552" s="118">
        <f>IF(Veriler!P552&lt;=0.1, R552, IF(AND(Veriler!P552&gt;0.1, E552="", O552="E"), IF(P552&gt;Veriler!$F$2, P552*R552, IF(P552&lt;Veriler!$F$2, Veriler!$F$2*R552, P552*R552)), 0))</f>
        <v>0</v>
      </c>
      <c r="T552" s="118" t="str">
        <f t="shared" ref="T552:T565" si="179">IF(S552=0," ",S552)</f>
        <v xml:space="preserve"> </v>
      </c>
      <c r="U552" s="123" t="str">
        <f>IFERROR(IF(N552="%10 sınırı aşılmıştır.",K552-S552,IFERROR(IF(E552="",IF(R552=1,0,IF(K552-R552=0,"",K552-R552)),IF(Veriler!I552="",K552,IF(K552*Veriler!I552=0,"",K552*Veriler!I552))),K552)),0)</f>
        <v/>
      </c>
    </row>
    <row r="553" spans="1:21" s="134" customFormat="1" ht="27.75" customHeight="1" x14ac:dyDescent="0.25">
      <c r="A553" s="186">
        <f>A552+1</f>
        <v>408</v>
      </c>
      <c r="B553" s="228"/>
      <c r="C553" s="229"/>
      <c r="D553" s="115"/>
      <c r="E553" s="144"/>
      <c r="F553" s="163" t="str">
        <f t="shared" si="175"/>
        <v/>
      </c>
      <c r="G553" s="117"/>
      <c r="H553" s="117"/>
      <c r="I553" s="117"/>
      <c r="J553" s="117"/>
      <c r="K553" s="118" t="str">
        <f t="shared" si="176"/>
        <v/>
      </c>
      <c r="L553" s="119" t="str">
        <f>IF(K553="", "", K553/Veriler!$T$1)</f>
        <v/>
      </c>
      <c r="M553" s="119" t="str">
        <f>IF(E553&lt;&gt;"", "İthal Girdi", IF(Veriler!P553="", "", IF(Veriler!O553="H", "%0,5 üzerindedir", IF(Veriler!P553&gt;0.1, "%10 sınırı aşılmıştır.", "Uygun"))))</f>
        <v>%0,5 üzerindedir</v>
      </c>
      <c r="N553" s="119" t="str">
        <f t="shared" si="177"/>
        <v xml:space="preserve"> </v>
      </c>
      <c r="O553" s="120"/>
      <c r="P553" s="121"/>
      <c r="Q553" s="122" t="str">
        <f t="shared" si="178"/>
        <v/>
      </c>
      <c r="R553" s="118">
        <f>IFERROR(IF(L553&lt;=0.005,IF(E553="",K553,0),IF(E553&lt;&gt;"",0,IF(O553="",0,IF(O553="H",0,IF(P553&lt;Veriler!$F$2,K553*Veriler!$F$2,K553*P553)))))," ")</f>
        <v>0</v>
      </c>
      <c r="S553" s="118">
        <f>IF(Veriler!P553&lt;=0.1, R553, IF(AND(Veriler!P553&gt;0.1, E553="", O553="E"), IF(P553&gt;Veriler!$F$2, P553*R553, IF(P553&lt;Veriler!$F$2, Veriler!$F$2*R553, P553*R553)), 0))</f>
        <v>0</v>
      </c>
      <c r="T553" s="118" t="str">
        <f t="shared" si="179"/>
        <v xml:space="preserve"> </v>
      </c>
      <c r="U553" s="123" t="str">
        <f>IFERROR(IF(N553="%10 sınırı aşılmıştır.",K553-S553,IFERROR(IF(E553="",IF(R553=1,0,IF(K553-R553=0,"",K553-R553)),IF(Veriler!I553="",K553,IF(K553*Veriler!I553=0,"",K553*Veriler!I553))),K553)),0)</f>
        <v/>
      </c>
    </row>
    <row r="554" spans="1:21" s="134" customFormat="1" ht="27.75" customHeight="1" x14ac:dyDescent="0.25">
      <c r="A554" s="186">
        <f t="shared" ref="A554:A565" si="180">A553+1</f>
        <v>409</v>
      </c>
      <c r="B554" s="228"/>
      <c r="C554" s="229"/>
      <c r="D554" s="115"/>
      <c r="E554" s="144"/>
      <c r="F554" s="163" t="str">
        <f t="shared" si="175"/>
        <v/>
      </c>
      <c r="G554" s="117"/>
      <c r="H554" s="117"/>
      <c r="I554" s="117"/>
      <c r="J554" s="117"/>
      <c r="K554" s="118" t="str">
        <f t="shared" si="176"/>
        <v/>
      </c>
      <c r="L554" s="119" t="str">
        <f>IF(K554="", "", K554/Veriler!$T$1)</f>
        <v/>
      </c>
      <c r="M554" s="119" t="str">
        <f>IF(E554&lt;&gt;"", "İthal Girdi", IF(Veriler!P554="", "", IF(Veriler!O554="H", "%0,5 üzerindedir", IF(Veriler!P554&gt;0.1, "%10 sınırı aşılmıştır.", "Uygun"))))</f>
        <v>%0,5 üzerindedir</v>
      </c>
      <c r="N554" s="119" t="str">
        <f t="shared" si="177"/>
        <v xml:space="preserve"> </v>
      </c>
      <c r="O554" s="120"/>
      <c r="P554" s="121"/>
      <c r="Q554" s="122" t="str">
        <f t="shared" si="178"/>
        <v/>
      </c>
      <c r="R554" s="118">
        <f>IFERROR(IF(L554&lt;=0.005,IF(E554="",K554,0),IF(E554&lt;&gt;"",0,IF(O554="",0,IF(O554="H",0,IF(P554&lt;Veriler!$F$2,K554*Veriler!$F$2,K554*P554)))))," ")</f>
        <v>0</v>
      </c>
      <c r="S554" s="118">
        <f>IF(Veriler!P554&lt;=0.1, R554, IF(AND(Veriler!P554&gt;0.1, E554="", O554="E"), IF(P554&gt;Veriler!$F$2, P554*R554, IF(P554&lt;Veriler!$F$2, Veriler!$F$2*R554, P554*R554)), 0))</f>
        <v>0</v>
      </c>
      <c r="T554" s="118" t="str">
        <f t="shared" si="179"/>
        <v xml:space="preserve"> </v>
      </c>
      <c r="U554" s="123" t="str">
        <f>IFERROR(IF(N554="%10 sınırı aşılmıştır.",K554-S554,IFERROR(IF(E554="",IF(R554=1,0,IF(K554-R554=0,"",K554-R554)),IF(Veriler!I554="",K554,IF(K554*Veriler!I554=0,"",K554*Veriler!I554))),K554)),0)</f>
        <v/>
      </c>
    </row>
    <row r="555" spans="1:21" s="134" customFormat="1" ht="27.75" customHeight="1" x14ac:dyDescent="0.25">
      <c r="A555" s="186">
        <f t="shared" si="180"/>
        <v>410</v>
      </c>
      <c r="B555" s="228"/>
      <c r="C555" s="229"/>
      <c r="D555" s="115"/>
      <c r="E555" s="144"/>
      <c r="F555" s="163" t="str">
        <f t="shared" si="175"/>
        <v/>
      </c>
      <c r="G555" s="117"/>
      <c r="H555" s="117"/>
      <c r="I555" s="117"/>
      <c r="J555" s="117"/>
      <c r="K555" s="118" t="str">
        <f t="shared" si="176"/>
        <v/>
      </c>
      <c r="L555" s="119" t="str">
        <f>IF(K555="", "", K555/Veriler!$T$1)</f>
        <v/>
      </c>
      <c r="M555" s="119" t="str">
        <f>IF(E555&lt;&gt;"", "İthal Girdi", IF(Veriler!P555="", "", IF(Veriler!O555="H", "%0,5 üzerindedir", IF(Veriler!P555&gt;0.1, "%10 sınırı aşılmıştır.", "Uygun"))))</f>
        <v>%0,5 üzerindedir</v>
      </c>
      <c r="N555" s="119" t="str">
        <f t="shared" si="177"/>
        <v xml:space="preserve"> </v>
      </c>
      <c r="O555" s="120"/>
      <c r="P555" s="121"/>
      <c r="Q555" s="122" t="str">
        <f t="shared" si="178"/>
        <v/>
      </c>
      <c r="R555" s="118">
        <f>IFERROR(IF(L555&lt;=0.005,IF(E555="",K555,0),IF(E555&lt;&gt;"",0,IF(O555="",0,IF(O555="H",0,IF(P555&lt;Veriler!$F$2,K555*Veriler!$F$2,K555*P555)))))," ")</f>
        <v>0</v>
      </c>
      <c r="S555" s="118">
        <f>IF(Veriler!P555&lt;=0.1, R555, IF(AND(Veriler!P555&gt;0.1, E555="", O555="E"), IF(P555&gt;Veriler!$F$2, P555*R555, IF(P555&lt;Veriler!$F$2, Veriler!$F$2*R555, P555*R555)), 0))</f>
        <v>0</v>
      </c>
      <c r="T555" s="118" t="str">
        <f t="shared" si="179"/>
        <v xml:space="preserve"> </v>
      </c>
      <c r="U555" s="123" t="str">
        <f>IFERROR(IF(N555="%10 sınırı aşılmıştır.",K555-S555,IFERROR(IF(E555="",IF(R555=1,0,IF(K555-R555=0,"",K555-R555)),IF(Veriler!I555="",K555,IF(K555*Veriler!I555=0,"",K555*Veriler!I555))),K555)),0)</f>
        <v/>
      </c>
    </row>
    <row r="556" spans="1:21" s="134" customFormat="1" ht="27.75" customHeight="1" x14ac:dyDescent="0.25">
      <c r="A556" s="186">
        <f t="shared" si="180"/>
        <v>411</v>
      </c>
      <c r="B556" s="228"/>
      <c r="C556" s="229"/>
      <c r="D556" s="115"/>
      <c r="E556" s="144"/>
      <c r="F556" s="163" t="str">
        <f t="shared" si="175"/>
        <v/>
      </c>
      <c r="G556" s="117"/>
      <c r="H556" s="117"/>
      <c r="I556" s="117"/>
      <c r="J556" s="117"/>
      <c r="K556" s="118" t="str">
        <f t="shared" si="176"/>
        <v/>
      </c>
      <c r="L556" s="119" t="str">
        <f>IF(K556="", "", K556/Veriler!$T$1)</f>
        <v/>
      </c>
      <c r="M556" s="119" t="str">
        <f>IF(E556&lt;&gt;"", "İthal Girdi", IF(Veriler!P556="", "", IF(Veriler!O556="H", "%0,5 üzerindedir", IF(Veriler!P556&gt;0.1, "%10 sınırı aşılmıştır.", "Uygun"))))</f>
        <v>%0,5 üzerindedir</v>
      </c>
      <c r="N556" s="119" t="str">
        <f t="shared" si="177"/>
        <v xml:space="preserve"> </v>
      </c>
      <c r="O556" s="120"/>
      <c r="P556" s="121"/>
      <c r="Q556" s="122" t="str">
        <f t="shared" si="178"/>
        <v/>
      </c>
      <c r="R556" s="118">
        <f>IFERROR(IF(L556&lt;=0.005,IF(E556="",K556,0),IF(E556&lt;&gt;"",0,IF(O556="",0,IF(O556="H",0,IF(P556&lt;Veriler!$F$2,K556*Veriler!$F$2,K556*P556)))))," ")</f>
        <v>0</v>
      </c>
      <c r="S556" s="118">
        <f>IF(Veriler!P556&lt;=0.1, R556, IF(AND(Veriler!P556&gt;0.1, E556="", O556="E"), IF(P556&gt;Veriler!$F$2, P556*R556, IF(P556&lt;Veriler!$F$2, Veriler!$F$2*R556, P556*R556)), 0))</f>
        <v>0</v>
      </c>
      <c r="T556" s="118" t="str">
        <f t="shared" si="179"/>
        <v xml:space="preserve"> </v>
      </c>
      <c r="U556" s="123" t="str">
        <f>IFERROR(IF(N556="%10 sınırı aşılmıştır.",K556-S556,IFERROR(IF(E556="",IF(R556=1,0,IF(K556-R556=0,"",K556-R556)),IF(Veriler!I556="",K556,IF(K556*Veriler!I556=0,"",K556*Veriler!I556))),K556)),0)</f>
        <v/>
      </c>
    </row>
    <row r="557" spans="1:21" s="134" customFormat="1" ht="27.75" customHeight="1" x14ac:dyDescent="0.25">
      <c r="A557" s="186">
        <f t="shared" si="180"/>
        <v>412</v>
      </c>
      <c r="B557" s="228"/>
      <c r="C557" s="229"/>
      <c r="D557" s="115"/>
      <c r="E557" s="144"/>
      <c r="F557" s="163" t="str">
        <f t="shared" si="175"/>
        <v/>
      </c>
      <c r="G557" s="117"/>
      <c r="H557" s="117"/>
      <c r="I557" s="117"/>
      <c r="J557" s="117"/>
      <c r="K557" s="118" t="str">
        <f t="shared" si="176"/>
        <v/>
      </c>
      <c r="L557" s="119" t="str">
        <f>IF(K557="", "", K557/Veriler!$T$1)</f>
        <v/>
      </c>
      <c r="M557" s="119" t="str">
        <f>IF(E557&lt;&gt;"", "İthal Girdi", IF(Veriler!P557="", "", IF(Veriler!O557="H", "%0,5 üzerindedir", IF(Veriler!P557&gt;0.1, "%10 sınırı aşılmıştır.", "Uygun"))))</f>
        <v>%0,5 üzerindedir</v>
      </c>
      <c r="N557" s="119" t="str">
        <f t="shared" si="177"/>
        <v xml:space="preserve"> </v>
      </c>
      <c r="O557" s="120"/>
      <c r="P557" s="121"/>
      <c r="Q557" s="122" t="str">
        <f t="shared" si="178"/>
        <v/>
      </c>
      <c r="R557" s="118">
        <f>IFERROR(IF(L557&lt;=0.005,IF(E557="",K557,0),IF(E557&lt;&gt;"",0,IF(O557="",0,IF(O557="H",0,IF(P557&lt;Veriler!$F$2,K557*Veriler!$F$2,K557*P557)))))," ")</f>
        <v>0</v>
      </c>
      <c r="S557" s="118">
        <f>IF(Veriler!P557&lt;=0.1, R557, IF(AND(Veriler!P557&gt;0.1, E557="", O557="E"), IF(P557&gt;Veriler!$F$2, P557*R557, IF(P557&lt;Veriler!$F$2, Veriler!$F$2*R557, P557*R557)), 0))</f>
        <v>0</v>
      </c>
      <c r="T557" s="118" t="str">
        <f t="shared" si="179"/>
        <v xml:space="preserve"> </v>
      </c>
      <c r="U557" s="123" t="str">
        <f>IFERROR(IF(N557="%10 sınırı aşılmıştır.",K557-S557,IFERROR(IF(E557="",IF(R557=1,0,IF(K557-R557=0,"",K557-R557)),IF(Veriler!I557="",K557,IF(K557*Veriler!I557=0,"",K557*Veriler!I557))),K557)),0)</f>
        <v/>
      </c>
    </row>
    <row r="558" spans="1:21" s="134" customFormat="1" ht="27.75" customHeight="1" x14ac:dyDescent="0.25">
      <c r="A558" s="186">
        <f t="shared" si="180"/>
        <v>413</v>
      </c>
      <c r="B558" s="228"/>
      <c r="C558" s="229"/>
      <c r="D558" s="115"/>
      <c r="E558" s="144"/>
      <c r="F558" s="163" t="str">
        <f t="shared" si="175"/>
        <v/>
      </c>
      <c r="G558" s="117"/>
      <c r="H558" s="117"/>
      <c r="I558" s="117"/>
      <c r="J558" s="117"/>
      <c r="K558" s="118" t="str">
        <f t="shared" si="176"/>
        <v/>
      </c>
      <c r="L558" s="119" t="str">
        <f>IF(K558="", "", K558/Veriler!$T$1)</f>
        <v/>
      </c>
      <c r="M558" s="119" t="str">
        <f>IF(E558&lt;&gt;"", "İthal Girdi", IF(Veriler!P558="", "", IF(Veriler!O558="H", "%0,5 üzerindedir", IF(Veriler!P558&gt;0.1, "%10 sınırı aşılmıştır.", "Uygun"))))</f>
        <v>%0,5 üzerindedir</v>
      </c>
      <c r="N558" s="119" t="str">
        <f t="shared" si="177"/>
        <v xml:space="preserve"> </v>
      </c>
      <c r="O558" s="120"/>
      <c r="P558" s="121"/>
      <c r="Q558" s="122" t="str">
        <f t="shared" si="178"/>
        <v/>
      </c>
      <c r="R558" s="118">
        <f>IFERROR(IF(L558&lt;=0.005,IF(E558="",K558,0),IF(E558&lt;&gt;"",0,IF(O558="",0,IF(O558="H",0,IF(P558&lt;Veriler!$F$2,K558*Veriler!$F$2,K558*P558)))))," ")</f>
        <v>0</v>
      </c>
      <c r="S558" s="118">
        <f>IF(Veriler!P558&lt;=0.1, R558, IF(AND(Veriler!P558&gt;0.1, E558="", O558="E"), IF(P558&gt;Veriler!$F$2, P558*R558, IF(P558&lt;Veriler!$F$2, Veriler!$F$2*R558, P558*R558)), 0))</f>
        <v>0</v>
      </c>
      <c r="T558" s="118" t="str">
        <f t="shared" si="179"/>
        <v xml:space="preserve"> </v>
      </c>
      <c r="U558" s="123" t="str">
        <f>IFERROR(IF(N558="%10 sınırı aşılmıştır.",K558-S558,IFERROR(IF(E558="",IF(R558=1,0,IF(K558-R558=0,"",K558-R558)),IF(Veriler!I558="",K558,IF(K558*Veriler!I558=0,"",K558*Veriler!I558))),K558)),0)</f>
        <v/>
      </c>
    </row>
    <row r="559" spans="1:21" s="134" customFormat="1" ht="27.75" customHeight="1" x14ac:dyDescent="0.25">
      <c r="A559" s="186">
        <f t="shared" si="180"/>
        <v>414</v>
      </c>
      <c r="B559" s="228"/>
      <c r="C559" s="229"/>
      <c r="D559" s="115"/>
      <c r="E559" s="144"/>
      <c r="F559" s="163" t="str">
        <f t="shared" si="175"/>
        <v/>
      </c>
      <c r="G559" s="117"/>
      <c r="H559" s="117"/>
      <c r="I559" s="117"/>
      <c r="J559" s="117"/>
      <c r="K559" s="118" t="str">
        <f t="shared" si="176"/>
        <v/>
      </c>
      <c r="L559" s="119" t="str">
        <f>IF(K559="", "", K559/Veriler!$T$1)</f>
        <v/>
      </c>
      <c r="M559" s="119" t="str">
        <f>IF(E559&lt;&gt;"", "İthal Girdi", IF(Veriler!P559="", "", IF(Veriler!O559="H", "%0,5 üzerindedir", IF(Veriler!P559&gt;0.1, "%10 sınırı aşılmıştır.", "Uygun"))))</f>
        <v>%0,5 üzerindedir</v>
      </c>
      <c r="N559" s="119" t="str">
        <f t="shared" si="177"/>
        <v xml:space="preserve"> </v>
      </c>
      <c r="O559" s="120"/>
      <c r="P559" s="121"/>
      <c r="Q559" s="122" t="str">
        <f t="shared" si="178"/>
        <v/>
      </c>
      <c r="R559" s="118">
        <f>IFERROR(IF(L559&lt;=0.005,IF(E559="",K559,0),IF(E559&lt;&gt;"",0,IF(O559="",0,IF(O559="H",0,IF(P559&lt;Veriler!$F$2,K559*Veriler!$F$2,K559*P559)))))," ")</f>
        <v>0</v>
      </c>
      <c r="S559" s="118">
        <f>IF(Veriler!P559&lt;=0.1, R559, IF(AND(Veriler!P559&gt;0.1, E559="", O559="E"), IF(P559&gt;Veriler!$F$2, P559*R559, IF(P559&lt;Veriler!$F$2, Veriler!$F$2*R559, P559*R559)), 0))</f>
        <v>0</v>
      </c>
      <c r="T559" s="118" t="str">
        <f t="shared" si="179"/>
        <v xml:space="preserve"> </v>
      </c>
      <c r="U559" s="123" t="str">
        <f>IFERROR(IF(N559="%10 sınırı aşılmıştır.",K559-S559,IFERROR(IF(E559="",IF(R559=1,0,IF(K559-R559=0,"",K559-R559)),IF(Veriler!I559="",K559,IF(K559*Veriler!I559=0,"",K559*Veriler!I559))),K559)),0)</f>
        <v/>
      </c>
    </row>
    <row r="560" spans="1:21" s="134" customFormat="1" ht="27.75" customHeight="1" x14ac:dyDescent="0.25">
      <c r="A560" s="186">
        <f t="shared" si="180"/>
        <v>415</v>
      </c>
      <c r="B560" s="228"/>
      <c r="C560" s="229"/>
      <c r="D560" s="115"/>
      <c r="E560" s="144"/>
      <c r="F560" s="163" t="str">
        <f t="shared" si="175"/>
        <v/>
      </c>
      <c r="G560" s="117"/>
      <c r="H560" s="117"/>
      <c r="I560" s="117"/>
      <c r="J560" s="117"/>
      <c r="K560" s="118" t="str">
        <f t="shared" si="176"/>
        <v/>
      </c>
      <c r="L560" s="119" t="str">
        <f>IF(K560="", "", K560/Veriler!$T$1)</f>
        <v/>
      </c>
      <c r="M560" s="119" t="str">
        <f>IF(E560&lt;&gt;"", "İthal Girdi", IF(Veriler!P560="", "", IF(Veriler!O560="H", "%0,5 üzerindedir", IF(Veriler!P560&gt;0.1, "%10 sınırı aşılmıştır.", "Uygun"))))</f>
        <v>%0,5 üzerindedir</v>
      </c>
      <c r="N560" s="119" t="str">
        <f t="shared" si="177"/>
        <v xml:space="preserve"> </v>
      </c>
      <c r="O560" s="120"/>
      <c r="P560" s="121"/>
      <c r="Q560" s="122" t="str">
        <f t="shared" si="178"/>
        <v/>
      </c>
      <c r="R560" s="118">
        <f>IFERROR(IF(L560&lt;=0.005,IF(E560="",K560,0),IF(E560&lt;&gt;"",0,IF(O560="",0,IF(O560="H",0,IF(P560&lt;Veriler!$F$2,K560*Veriler!$F$2,K560*P560)))))," ")</f>
        <v>0</v>
      </c>
      <c r="S560" s="118">
        <f>IF(Veriler!P560&lt;=0.1, R560, IF(AND(Veriler!P560&gt;0.1, E560="", O560="E"), IF(P560&gt;Veriler!$F$2, P560*R560, IF(P560&lt;Veriler!$F$2, Veriler!$F$2*R560, P560*R560)), 0))</f>
        <v>0</v>
      </c>
      <c r="T560" s="118" t="str">
        <f t="shared" si="179"/>
        <v xml:space="preserve"> </v>
      </c>
      <c r="U560" s="123" t="str">
        <f>IFERROR(IF(N560="%10 sınırı aşılmıştır.",K560-S560,IFERROR(IF(E560="",IF(R560=1,0,IF(K560-R560=0,"",K560-R560)),IF(Veriler!I560="",K560,IF(K560*Veriler!I560=0,"",K560*Veriler!I560))),K560)),0)</f>
        <v/>
      </c>
    </row>
    <row r="561" spans="1:21" s="134" customFormat="1" ht="27.75" customHeight="1" x14ac:dyDescent="0.25">
      <c r="A561" s="186">
        <f t="shared" si="180"/>
        <v>416</v>
      </c>
      <c r="B561" s="228"/>
      <c r="C561" s="229"/>
      <c r="D561" s="115"/>
      <c r="E561" s="144"/>
      <c r="F561" s="163" t="str">
        <f t="shared" si="175"/>
        <v/>
      </c>
      <c r="G561" s="117"/>
      <c r="H561" s="117"/>
      <c r="I561" s="117"/>
      <c r="J561" s="117"/>
      <c r="K561" s="118" t="str">
        <f t="shared" si="176"/>
        <v/>
      </c>
      <c r="L561" s="119" t="str">
        <f>IF(K561="", "", K561/Veriler!$T$1)</f>
        <v/>
      </c>
      <c r="M561" s="119" t="str">
        <f>IF(E561&lt;&gt;"", "İthal Girdi", IF(Veriler!P561="", "", IF(Veriler!O561="H", "%0,5 üzerindedir", IF(Veriler!P561&gt;0.1, "%10 sınırı aşılmıştır.", "Uygun"))))</f>
        <v>%0,5 üzerindedir</v>
      </c>
      <c r="N561" s="119" t="str">
        <f t="shared" si="177"/>
        <v xml:space="preserve"> </v>
      </c>
      <c r="O561" s="120"/>
      <c r="P561" s="121"/>
      <c r="Q561" s="122" t="str">
        <f t="shared" si="178"/>
        <v/>
      </c>
      <c r="R561" s="118">
        <f>IFERROR(IF(L561&lt;=0.005,IF(E561="",K561,0),IF(E561&lt;&gt;"",0,IF(O561="",0,IF(O561="H",0,IF(P561&lt;Veriler!$F$2,K561*Veriler!$F$2,K561*P561)))))," ")</f>
        <v>0</v>
      </c>
      <c r="S561" s="118">
        <f>IF(Veriler!P561&lt;=0.1, R561, IF(AND(Veriler!P561&gt;0.1, E561="", O561="E"), IF(P561&gt;Veriler!$F$2, P561*R561, IF(P561&lt;Veriler!$F$2, Veriler!$F$2*R561, P561*R561)), 0))</f>
        <v>0</v>
      </c>
      <c r="T561" s="118" t="str">
        <f t="shared" si="179"/>
        <v xml:space="preserve"> </v>
      </c>
      <c r="U561" s="123" t="str">
        <f>IFERROR(IF(N561="%10 sınırı aşılmıştır.",K561-S561,IFERROR(IF(E561="",IF(R561=1,0,IF(K561-R561=0,"",K561-R561)),IF(Veriler!I561="",K561,IF(K561*Veriler!I561=0,"",K561*Veriler!I561))),K561)),0)</f>
        <v/>
      </c>
    </row>
    <row r="562" spans="1:21" s="134" customFormat="1" ht="27.75" customHeight="1" x14ac:dyDescent="0.25">
      <c r="A562" s="186">
        <f t="shared" si="180"/>
        <v>417</v>
      </c>
      <c r="B562" s="228"/>
      <c r="C562" s="229"/>
      <c r="D562" s="115"/>
      <c r="E562" s="144"/>
      <c r="F562" s="163" t="str">
        <f t="shared" si="175"/>
        <v/>
      </c>
      <c r="G562" s="117"/>
      <c r="H562" s="117"/>
      <c r="I562" s="117"/>
      <c r="J562" s="117"/>
      <c r="K562" s="118" t="str">
        <f t="shared" si="176"/>
        <v/>
      </c>
      <c r="L562" s="119" t="str">
        <f>IF(K562="", "", K562/Veriler!$T$1)</f>
        <v/>
      </c>
      <c r="M562" s="119" t="str">
        <f>IF(E562&lt;&gt;"", "İthal Girdi", IF(Veriler!P562="", "", IF(Veriler!O562="H", "%0,5 üzerindedir", IF(Veriler!P562&gt;0.1, "%10 sınırı aşılmıştır.", "Uygun"))))</f>
        <v>%0,5 üzerindedir</v>
      </c>
      <c r="N562" s="119" t="str">
        <f t="shared" si="177"/>
        <v xml:space="preserve"> </v>
      </c>
      <c r="O562" s="120"/>
      <c r="P562" s="121"/>
      <c r="Q562" s="122" t="str">
        <f t="shared" si="178"/>
        <v/>
      </c>
      <c r="R562" s="118">
        <f>IFERROR(IF(L562&lt;=0.005,IF(E562="",K562,0),IF(E562&lt;&gt;"",0,IF(O562="",0,IF(O562="H",0,IF(P562&lt;Veriler!$F$2,K562*Veriler!$F$2,K562*P562)))))," ")</f>
        <v>0</v>
      </c>
      <c r="S562" s="118">
        <f>IF(Veriler!P562&lt;=0.1, R562, IF(AND(Veriler!P562&gt;0.1, E562="", O562="E"), IF(P562&gt;Veriler!$F$2, P562*R562, IF(P562&lt;Veriler!$F$2, Veriler!$F$2*R562, P562*R562)), 0))</f>
        <v>0</v>
      </c>
      <c r="T562" s="118" t="str">
        <f t="shared" si="179"/>
        <v xml:space="preserve"> </v>
      </c>
      <c r="U562" s="123" t="str">
        <f>IFERROR(IF(N562="%10 sınırı aşılmıştır.",K562-S562,IFERROR(IF(E562="",IF(R562=1,0,IF(K562-R562=0,"",K562-R562)),IF(Veriler!I562="",K562,IF(K562*Veriler!I562=0,"",K562*Veriler!I562))),K562)),0)</f>
        <v/>
      </c>
    </row>
    <row r="563" spans="1:21" s="134" customFormat="1" ht="27.75" customHeight="1" x14ac:dyDescent="0.25">
      <c r="A563" s="186">
        <f t="shared" si="180"/>
        <v>418</v>
      </c>
      <c r="B563" s="228"/>
      <c r="C563" s="229"/>
      <c r="D563" s="115"/>
      <c r="E563" s="144"/>
      <c r="F563" s="163" t="str">
        <f t="shared" si="175"/>
        <v/>
      </c>
      <c r="G563" s="117"/>
      <c r="H563" s="117"/>
      <c r="I563" s="117"/>
      <c r="J563" s="117"/>
      <c r="K563" s="118" t="str">
        <f t="shared" si="176"/>
        <v/>
      </c>
      <c r="L563" s="119" t="str">
        <f>IF(K563="", "", K563/Veriler!$T$1)</f>
        <v/>
      </c>
      <c r="M563" s="119" t="str">
        <f>IF(E563&lt;&gt;"", "İthal Girdi", IF(Veriler!P563="", "", IF(Veriler!O563="H", "%0,5 üzerindedir", IF(Veriler!P563&gt;0.1, "%10 sınırı aşılmıştır.", "Uygun"))))</f>
        <v>%0,5 üzerindedir</v>
      </c>
      <c r="N563" s="119" t="str">
        <f t="shared" si="177"/>
        <v xml:space="preserve"> </v>
      </c>
      <c r="O563" s="120"/>
      <c r="P563" s="121"/>
      <c r="Q563" s="122" t="str">
        <f t="shared" si="178"/>
        <v/>
      </c>
      <c r="R563" s="118">
        <f>IFERROR(IF(L563&lt;=0.005,IF(E563="",K563,0),IF(E563&lt;&gt;"",0,IF(O563="",0,IF(O563="H",0,IF(P563&lt;Veriler!$F$2,K563*Veriler!$F$2,K563*P563)))))," ")</f>
        <v>0</v>
      </c>
      <c r="S563" s="118">
        <f>IF(Veriler!P563&lt;=0.1, R563, IF(AND(Veriler!P563&gt;0.1, E563="", O563="E"), IF(P563&gt;Veriler!$F$2, P563*R563, IF(P563&lt;Veriler!$F$2, Veriler!$F$2*R563, P563*R563)), 0))</f>
        <v>0</v>
      </c>
      <c r="T563" s="118" t="str">
        <f t="shared" si="179"/>
        <v xml:space="preserve"> </v>
      </c>
      <c r="U563" s="123" t="str">
        <f>IFERROR(IF(N563="%10 sınırı aşılmıştır.",K563-S563,IFERROR(IF(E563="",IF(R563=1,0,IF(K563-R563=0,"",K563-R563)),IF(Veriler!I563="",K563,IF(K563*Veriler!I563=0,"",K563*Veriler!I563))),K563)),0)</f>
        <v/>
      </c>
    </row>
    <row r="564" spans="1:21" s="134" customFormat="1" ht="27.75" customHeight="1" x14ac:dyDescent="0.25">
      <c r="A564" s="186">
        <f t="shared" si="180"/>
        <v>419</v>
      </c>
      <c r="B564" s="228"/>
      <c r="C564" s="229"/>
      <c r="D564" s="115"/>
      <c r="E564" s="144"/>
      <c r="F564" s="163" t="str">
        <f t="shared" si="175"/>
        <v/>
      </c>
      <c r="G564" s="117"/>
      <c r="H564" s="117"/>
      <c r="I564" s="117"/>
      <c r="J564" s="117"/>
      <c r="K564" s="118" t="str">
        <f t="shared" si="176"/>
        <v/>
      </c>
      <c r="L564" s="119" t="str">
        <f>IF(K564="", "", K564/Veriler!$T$1)</f>
        <v/>
      </c>
      <c r="M564" s="119" t="str">
        <f>IF(E564&lt;&gt;"", "İthal Girdi", IF(Veriler!P564="", "", IF(Veriler!O564="H", "%0,5 üzerindedir", IF(Veriler!P564&gt;0.1, "%10 sınırı aşılmıştır.", "Uygun"))))</f>
        <v>%0,5 üzerindedir</v>
      </c>
      <c r="N564" s="119" t="str">
        <f t="shared" si="177"/>
        <v xml:space="preserve"> </v>
      </c>
      <c r="O564" s="120"/>
      <c r="P564" s="121"/>
      <c r="Q564" s="122" t="str">
        <f t="shared" si="178"/>
        <v/>
      </c>
      <c r="R564" s="118">
        <f>IFERROR(IF(L564&lt;=0.005,IF(E564="",K564,0),IF(E564&lt;&gt;"",0,IF(O564="",0,IF(O564="H",0,IF(P564&lt;Veriler!$F$2,K564*Veriler!$F$2,K564*P564)))))," ")</f>
        <v>0</v>
      </c>
      <c r="S564" s="118">
        <f>IF(Veriler!P564&lt;=0.1, R564, IF(AND(Veriler!P564&gt;0.1, E564="", O564="E"), IF(P564&gt;Veriler!$F$2, P564*R564, IF(P564&lt;Veriler!$F$2, Veriler!$F$2*R564, P564*R564)), 0))</f>
        <v>0</v>
      </c>
      <c r="T564" s="118" t="str">
        <f t="shared" si="179"/>
        <v xml:space="preserve"> </v>
      </c>
      <c r="U564" s="123" t="str">
        <f>IFERROR(IF(N564="%10 sınırı aşılmıştır.",K564-S564,IFERROR(IF(E564="",IF(R564=1,0,IF(K564-R564=0,"",K564-R564)),IF(Veriler!I564="",K564,IF(K564*Veriler!I564=0,"",K564*Veriler!I564))),K564)),0)</f>
        <v/>
      </c>
    </row>
    <row r="565" spans="1:21" s="134" customFormat="1" ht="27.75" customHeight="1" x14ac:dyDescent="0.25">
      <c r="A565" s="186">
        <f t="shared" si="180"/>
        <v>420</v>
      </c>
      <c r="B565" s="228"/>
      <c r="C565" s="229"/>
      <c r="D565" s="115"/>
      <c r="E565" s="144"/>
      <c r="F565" s="163" t="str">
        <f t="shared" si="175"/>
        <v/>
      </c>
      <c r="G565" s="117"/>
      <c r="H565" s="117"/>
      <c r="I565" s="117"/>
      <c r="J565" s="117"/>
      <c r="K565" s="118" t="str">
        <f t="shared" si="176"/>
        <v/>
      </c>
      <c r="L565" s="119" t="str">
        <f>IF(K565="", "", K565/Veriler!$T$1)</f>
        <v/>
      </c>
      <c r="M565" s="119" t="str">
        <f>IF(E565&lt;&gt;"", "İthal Girdi", IF(Veriler!P565="", "", IF(Veriler!O565="H", "%0,5 üzerindedir", IF(Veriler!P565&gt;0.1, "%10 sınırı aşılmıştır.", "Uygun"))))</f>
        <v>%0,5 üzerindedir</v>
      </c>
      <c r="N565" s="119" t="str">
        <f t="shared" si="177"/>
        <v xml:space="preserve"> </v>
      </c>
      <c r="O565" s="120"/>
      <c r="P565" s="121"/>
      <c r="Q565" s="122" t="str">
        <f t="shared" si="178"/>
        <v/>
      </c>
      <c r="R565" s="118">
        <f>IFERROR(IF(L565&lt;=0.005,IF(E565="",K565,0),IF(E565&lt;&gt;"",0,IF(O565="",0,IF(O565="H",0,IF(P565&lt;Veriler!$F$2,K565*Veriler!$F$2,K565*P565)))))," ")</f>
        <v>0</v>
      </c>
      <c r="S565" s="118">
        <f>IF(Veriler!P565&lt;=0.1, R565, IF(AND(Veriler!P565&gt;0.1, E565="", O565="E"), IF(P565&gt;Veriler!$F$2, P565*R565, IF(P565&lt;Veriler!$F$2, Veriler!$F$2*R565, P565*R565)), 0))</f>
        <v>0</v>
      </c>
      <c r="T565" s="118" t="str">
        <f t="shared" si="179"/>
        <v xml:space="preserve"> </v>
      </c>
      <c r="U565" s="123" t="str">
        <f>IFERROR(IF(N565="%10 sınırı aşılmıştır.",K565-S565,IFERROR(IF(E565="",IF(R565=1,0,IF(K565-R565=0,"",K565-R565)),IF(Veriler!I565="",K565,IF(K565*Veriler!I565=0,"",K565*Veriler!I565))),K565)),0)</f>
        <v/>
      </c>
    </row>
    <row r="566" spans="1:21" s="134" customFormat="1" ht="24" customHeight="1" x14ac:dyDescent="0.25">
      <c r="A566" s="147"/>
      <c r="B566" s="148"/>
      <c r="C566" s="148"/>
      <c r="D566" s="148"/>
      <c r="E566" s="149"/>
      <c r="F566" s="149"/>
      <c r="G566" s="147"/>
      <c r="H566" s="147"/>
      <c r="I566" s="147"/>
      <c r="J566" s="147"/>
      <c r="K566" s="133">
        <f>SUM(K537:K550,K552:K565)</f>
        <v>0</v>
      </c>
      <c r="L566" s="150"/>
      <c r="M566" s="150"/>
      <c r="N566" s="150"/>
      <c r="O566" s="151"/>
      <c r="P566" s="152"/>
      <c r="Q566" s="152"/>
      <c r="R566" s="147"/>
      <c r="S566" s="147"/>
      <c r="T566" s="147"/>
      <c r="U566" s="147"/>
    </row>
    <row r="567" spans="1:21" s="134" customFormat="1" ht="24" customHeight="1" x14ac:dyDescent="0.25">
      <c r="A567" s="147"/>
      <c r="B567" s="148"/>
      <c r="C567" s="148"/>
      <c r="D567" s="148"/>
      <c r="E567" s="149"/>
      <c r="F567" s="149"/>
      <c r="G567" s="147"/>
      <c r="H567" s="147"/>
      <c r="I567" s="147"/>
      <c r="J567" s="147"/>
      <c r="K567" s="153"/>
      <c r="L567" s="150"/>
      <c r="M567" s="150"/>
      <c r="N567" s="150"/>
      <c r="O567" s="151"/>
      <c r="P567" s="152"/>
      <c r="Q567" s="152"/>
      <c r="R567" s="154" t="s">
        <v>14</v>
      </c>
      <c r="S567" s="154" t="s">
        <v>14</v>
      </c>
      <c r="T567" s="154" t="s">
        <v>14</v>
      </c>
      <c r="U567" s="155" t="s">
        <v>15</v>
      </c>
    </row>
    <row r="568" spans="1:21" s="134" customFormat="1" ht="27" customHeight="1" x14ac:dyDescent="0.25">
      <c r="A568" s="230" t="s">
        <v>140</v>
      </c>
      <c r="B568" s="230"/>
      <c r="C568" s="230"/>
      <c r="D568" s="230"/>
      <c r="E568" s="230"/>
      <c r="F568" s="230"/>
      <c r="G568" s="230"/>
      <c r="H568" s="230"/>
      <c r="I568" s="230"/>
      <c r="J568" s="230"/>
      <c r="K568" s="230"/>
      <c r="L568" s="230"/>
      <c r="M568" s="230"/>
      <c r="N568" s="230"/>
      <c r="O568" s="230"/>
      <c r="P568" s="230"/>
      <c r="Q568" s="230"/>
      <c r="R568" s="160" t="e">
        <f>IF(SUM(#REF!,R537:R550,R552:R565)=0,"",SUM(#REF!,R537:R550,R552:R565))</f>
        <v>#REF!</v>
      </c>
      <c r="S568" s="156" t="str">
        <f>IF(SUM(S537:S550,S552:S565)=0," ",SUM(S537:S550,S552:S565))</f>
        <v xml:space="preserve"> </v>
      </c>
      <c r="T568" s="124" t="str">
        <f>IF(SUM(T537:T550,T552:T565)=0," ",SUM(T537:T550,T552:T565))</f>
        <v xml:space="preserve"> </v>
      </c>
      <c r="U568" s="124" t="str">
        <f>IF(SUM(U537:U550,U552:U565)=0," ",SUM(U537:U550,U552:U565))</f>
        <v xml:space="preserve"> </v>
      </c>
    </row>
    <row r="570" spans="1:21" x14ac:dyDescent="0.3">
      <c r="A570" s="225" t="str">
        <f>A608</f>
        <v>R02</v>
      </c>
      <c r="B570" s="225"/>
      <c r="C570" s="225"/>
      <c r="D570" s="225"/>
      <c r="E570" s="225"/>
      <c r="F570" s="225"/>
      <c r="G570" s="225"/>
      <c r="H570" s="225"/>
      <c r="I570" s="225"/>
      <c r="J570" s="225"/>
      <c r="K570" s="225"/>
      <c r="L570" s="226"/>
      <c r="M570" s="226"/>
      <c r="N570" s="226"/>
      <c r="O570" s="227"/>
      <c r="P570" s="227"/>
      <c r="Q570" s="227"/>
      <c r="R570" s="225"/>
      <c r="S570" s="225"/>
      <c r="T570" s="225"/>
      <c r="U570" s="225"/>
    </row>
    <row r="571" spans="1:21" s="134" customFormat="1" ht="31.5" customHeight="1" x14ac:dyDescent="0.25">
      <c r="A571" s="233" t="s">
        <v>0</v>
      </c>
      <c r="B571" s="233"/>
      <c r="C571" s="233"/>
      <c r="D571" s="233"/>
      <c r="E571" s="233"/>
      <c r="F571" s="233"/>
      <c r="G571" s="233"/>
      <c r="H571" s="233"/>
      <c r="I571" s="233"/>
      <c r="J571" s="233"/>
      <c r="K571" s="233"/>
      <c r="L571" s="233"/>
      <c r="M571" s="233"/>
      <c r="N571" s="233"/>
      <c r="O571" s="233" t="b">
        <v>0</v>
      </c>
      <c r="P571" s="233"/>
      <c r="Q571" s="233"/>
      <c r="R571" s="233"/>
      <c r="S571" s="233"/>
      <c r="T571" s="233"/>
      <c r="U571" s="233"/>
    </row>
    <row r="572" spans="1:21" s="139" customFormat="1" ht="28.5" customHeight="1" x14ac:dyDescent="0.25">
      <c r="A572" s="234" t="s">
        <v>115</v>
      </c>
      <c r="B572" s="235"/>
      <c r="C572" s="235"/>
      <c r="D572" s="235"/>
      <c r="E572" s="235"/>
      <c r="F572" s="235"/>
      <c r="G572" s="235"/>
      <c r="H572" s="235"/>
      <c r="I572" s="235"/>
      <c r="J572" s="235"/>
      <c r="K572" s="235"/>
      <c r="L572" s="235"/>
      <c r="M572" s="235"/>
      <c r="N572" s="235"/>
      <c r="O572" s="235"/>
      <c r="P572" s="235"/>
      <c r="Q572" s="236"/>
      <c r="R572" s="135"/>
      <c r="S572" s="136"/>
      <c r="T572" s="137" t="s">
        <v>116</v>
      </c>
      <c r="U572" s="138">
        <f>U534+1</f>
        <v>16</v>
      </c>
    </row>
    <row r="573" spans="1:21" s="134" customFormat="1" ht="87" customHeight="1" x14ac:dyDescent="0.25">
      <c r="A573" s="164" t="s">
        <v>1</v>
      </c>
      <c r="B573" s="237" t="s">
        <v>2</v>
      </c>
      <c r="C573" s="238"/>
      <c r="D573" s="165" t="s">
        <v>3</v>
      </c>
      <c r="E573" s="165" t="s">
        <v>136</v>
      </c>
      <c r="F573" s="166" t="s">
        <v>143</v>
      </c>
      <c r="G573" s="164" t="s">
        <v>4</v>
      </c>
      <c r="H573" s="164" t="s">
        <v>5</v>
      </c>
      <c r="I573" s="164" t="s">
        <v>6</v>
      </c>
      <c r="J573" s="164" t="s">
        <v>7</v>
      </c>
      <c r="K573" s="164" t="s">
        <v>8</v>
      </c>
      <c r="L573" s="167" t="s">
        <v>9</v>
      </c>
      <c r="M573" s="168" t="s">
        <v>86</v>
      </c>
      <c r="N573" s="168" t="s">
        <v>86</v>
      </c>
      <c r="O573" s="166" t="s">
        <v>137</v>
      </c>
      <c r="P573" s="164" t="s">
        <v>10</v>
      </c>
      <c r="Q573" s="140" t="s">
        <v>142</v>
      </c>
      <c r="R573" s="125" t="s">
        <v>141</v>
      </c>
      <c r="S573" s="125" t="s">
        <v>138</v>
      </c>
      <c r="T573" s="164" t="s">
        <v>138</v>
      </c>
      <c r="U573" s="164" t="s">
        <v>139</v>
      </c>
    </row>
    <row r="574" spans="1:21" s="134" customFormat="1" ht="54" customHeight="1" x14ac:dyDescent="0.25">
      <c r="A574" s="141"/>
      <c r="B574" s="241" t="s">
        <v>146</v>
      </c>
      <c r="C574" s="231"/>
      <c r="D574" s="142"/>
      <c r="E574" s="142"/>
      <c r="F574" s="114"/>
      <c r="G574" s="142"/>
      <c r="H574" s="142"/>
      <c r="I574" s="142"/>
      <c r="J574" s="142"/>
      <c r="K574" s="114"/>
      <c r="L574" s="114"/>
      <c r="M574" s="142"/>
      <c r="N574" s="114"/>
      <c r="O574" s="142"/>
      <c r="P574" s="142"/>
      <c r="Q574" s="232"/>
      <c r="R574" s="232"/>
      <c r="S574" s="142"/>
      <c r="T574" s="114"/>
      <c r="U574" s="114"/>
    </row>
    <row r="575" spans="1:21" s="134" customFormat="1" ht="27.75" customHeight="1" x14ac:dyDescent="0.25">
      <c r="A575" s="186">
        <f>A565+1</f>
        <v>421</v>
      </c>
      <c r="B575" s="228"/>
      <c r="C575" s="229"/>
      <c r="D575" s="115"/>
      <c r="E575" s="144"/>
      <c r="F575" s="163" t="str">
        <f t="shared" ref="F575:F588" si="181">IF(AND(E575&lt;&gt;"",U575&lt;&gt;"",K575&lt;&gt;0),U575/K575,"")</f>
        <v/>
      </c>
      <c r="G575" s="117"/>
      <c r="H575" s="117"/>
      <c r="I575" s="117"/>
      <c r="J575" s="117"/>
      <c r="K575" s="118" t="str">
        <f t="shared" ref="K575:K588" si="182">IF(AND(G575&lt;&gt;0, I575&lt;&gt;0, J575&lt;&gt;0), G575*I575*J575, "")</f>
        <v/>
      </c>
      <c r="L575" s="119" t="str">
        <f>IF(K575="", "", K575/Veriler!$T$1)</f>
        <v/>
      </c>
      <c r="M575" s="119" t="str">
        <f>IF(E575&lt;&gt;"", "İthal Girdi", IF(Veriler!P575="", "", IF(Veriler!O575="H", "%0,5 üzerindedir", IF(Veriler!P575&gt;0.1, "%10 sınırı aşılmıştır.", "Uygun"))))</f>
        <v>%0,5 üzerindedir</v>
      </c>
      <c r="N575" s="119" t="str">
        <f t="shared" ref="N575:N588" si="183">IF(L575=""," ",M575)</f>
        <v xml:space="preserve"> </v>
      </c>
      <c r="O575" s="120"/>
      <c r="P575" s="121"/>
      <c r="Q575" s="122" t="str">
        <f t="shared" ref="Q575:Q588" si="184">IFERROR(IF(AND(S575&lt;&gt;"",K575&lt;&gt;"",K575&lt;&gt;0,S575&lt;&gt;0),S575/K575,"")," ")</f>
        <v/>
      </c>
      <c r="R575" s="118">
        <f>IFERROR(IF(L575&lt;=0.005,IF(E575="",K575,0),IF(E575&lt;&gt;"",0,IF(O575="",0,IF(O575="H",0,IF(P575&lt;Veriler!$F$2,K575*Veriler!$F$2,K575*P575)))))," ")</f>
        <v>0</v>
      </c>
      <c r="S575" s="118">
        <f>IF(Veriler!P575&lt;=0.1, R575, IF(AND(Veriler!P575&gt;0.1, E575="", O575="E"), IF(P575&gt;Veriler!$F$2, P575*R575, IF(P575&lt;Veriler!$F$2, Veriler!$F$2*R575, P575*R575)), 0))</f>
        <v>0</v>
      </c>
      <c r="T575" s="118" t="str">
        <f t="shared" ref="T575:T588" si="185">IF(S575=0," ",S575)</f>
        <v xml:space="preserve"> </v>
      </c>
      <c r="U575" s="123" t="str">
        <f>IFERROR(IF(N575="%10 sınırı aşılmıştır.",K575-S575,IFERROR(IF(E575="",IF(R575=1,0,IF(K575-R575=0,"",K575-R575)),IF(Veriler!I575="",K575,IF(K575*Veriler!I575=0,"",K575*Veriler!I575))),K575)),0)</f>
        <v/>
      </c>
    </row>
    <row r="576" spans="1:21" s="134" customFormat="1" ht="27.75" customHeight="1" x14ac:dyDescent="0.25">
      <c r="A576" s="186">
        <f>A575+1</f>
        <v>422</v>
      </c>
      <c r="B576" s="228"/>
      <c r="C576" s="229"/>
      <c r="D576" s="115"/>
      <c r="E576" s="144"/>
      <c r="F576" s="163" t="str">
        <f t="shared" si="181"/>
        <v/>
      </c>
      <c r="G576" s="117"/>
      <c r="H576" s="117"/>
      <c r="I576" s="117"/>
      <c r="J576" s="117"/>
      <c r="K576" s="118" t="str">
        <f t="shared" si="182"/>
        <v/>
      </c>
      <c r="L576" s="119" t="str">
        <f>IF(K576="", "", K576/Veriler!$T$1)</f>
        <v/>
      </c>
      <c r="M576" s="119" t="str">
        <f>IF(E576&lt;&gt;"", "İthal Girdi", IF(Veriler!P576="", "", IF(Veriler!O576="H", "%0,5 üzerindedir", IF(Veriler!P576&gt;0.1, "%10 sınırı aşılmıştır.", "Uygun"))))</f>
        <v>%0,5 üzerindedir</v>
      </c>
      <c r="N576" s="119" t="str">
        <f t="shared" si="183"/>
        <v xml:space="preserve"> </v>
      </c>
      <c r="O576" s="120"/>
      <c r="P576" s="121"/>
      <c r="Q576" s="122" t="str">
        <f t="shared" si="184"/>
        <v/>
      </c>
      <c r="R576" s="118">
        <f>IFERROR(IF(L576&lt;=0.005,IF(E576="",K576,0),IF(E576&lt;&gt;"",0,IF(O576="",0,IF(O576="H",0,IF(P576&lt;Veriler!$F$2,K576*Veriler!$F$2,K576*P576)))))," ")</f>
        <v>0</v>
      </c>
      <c r="S576" s="118">
        <f>IF(Veriler!P576&lt;=0.1, R576, IF(AND(Veriler!P576&gt;0.1, E576="", O576="E"), IF(P576&gt;Veriler!$F$2, P576*R576, IF(P576&lt;Veriler!$F$2, Veriler!$F$2*R576, P576*R576)), 0))</f>
        <v>0</v>
      </c>
      <c r="T576" s="118" t="str">
        <f t="shared" si="185"/>
        <v xml:space="preserve"> </v>
      </c>
      <c r="U576" s="123" t="str">
        <f>IFERROR(IF(N576="%10 sınırı aşılmıştır.",K576-S576,IFERROR(IF(E576="",IF(R576=1,0,IF(K576-R576=0,"",K576-R576)),IF(Veriler!I576="",K576,IF(K576*Veriler!I576=0,"",K576*Veriler!I576))),K576)),0)</f>
        <v/>
      </c>
    </row>
    <row r="577" spans="1:21" s="134" customFormat="1" ht="27.75" customHeight="1" x14ac:dyDescent="0.25">
      <c r="A577" s="186">
        <f t="shared" ref="A577:A588" si="186">A576+1</f>
        <v>423</v>
      </c>
      <c r="B577" s="228"/>
      <c r="C577" s="229"/>
      <c r="D577" s="115"/>
      <c r="E577" s="144"/>
      <c r="F577" s="163" t="str">
        <f t="shared" si="181"/>
        <v/>
      </c>
      <c r="G577" s="117"/>
      <c r="H577" s="117"/>
      <c r="I577" s="117"/>
      <c r="J577" s="117"/>
      <c r="K577" s="118" t="str">
        <f t="shared" si="182"/>
        <v/>
      </c>
      <c r="L577" s="119" t="str">
        <f>IF(K577="", "", K577/Veriler!$T$1)</f>
        <v/>
      </c>
      <c r="M577" s="119" t="str">
        <f>IF(E577&lt;&gt;"", "İthal Girdi", IF(Veriler!P577="", "", IF(Veriler!O577="H", "%0,5 üzerindedir", IF(Veriler!P577&gt;0.1, "%10 sınırı aşılmıştır.", "Uygun"))))</f>
        <v>%0,5 üzerindedir</v>
      </c>
      <c r="N577" s="119" t="str">
        <f t="shared" si="183"/>
        <v xml:space="preserve"> </v>
      </c>
      <c r="O577" s="120"/>
      <c r="P577" s="121"/>
      <c r="Q577" s="122" t="str">
        <f t="shared" si="184"/>
        <v/>
      </c>
      <c r="R577" s="118">
        <f>IFERROR(IF(L577&lt;=0.005,IF(E577="",K577,0),IF(E577&lt;&gt;"",0,IF(O577="",0,IF(O577="H",0,IF(P577&lt;Veriler!$F$2,K577*Veriler!$F$2,K577*P577)))))," ")</f>
        <v>0</v>
      </c>
      <c r="S577" s="118">
        <f>IF(Veriler!P577&lt;=0.1, R577, IF(AND(Veriler!P577&gt;0.1, E577="", O577="E"), IF(P577&gt;Veriler!$F$2, P577*R577, IF(P577&lt;Veriler!$F$2, Veriler!$F$2*R577, P577*R577)), 0))</f>
        <v>0</v>
      </c>
      <c r="T577" s="118" t="str">
        <f t="shared" si="185"/>
        <v xml:space="preserve"> </v>
      </c>
      <c r="U577" s="123" t="str">
        <f>IFERROR(IF(N577="%10 sınırı aşılmıştır.",K577-S577,IFERROR(IF(E577="",IF(R577=1,0,IF(K577-R577=0,"",K577-R577)),IF(Veriler!I577="",K577,IF(K577*Veriler!I577=0,"",K577*Veriler!I577))),K577)),0)</f>
        <v/>
      </c>
    </row>
    <row r="578" spans="1:21" s="134" customFormat="1" ht="27.75" customHeight="1" x14ac:dyDescent="0.25">
      <c r="A578" s="186">
        <f t="shared" si="186"/>
        <v>424</v>
      </c>
      <c r="B578" s="228"/>
      <c r="C578" s="229"/>
      <c r="D578" s="115"/>
      <c r="E578" s="144"/>
      <c r="F578" s="163" t="str">
        <f t="shared" si="181"/>
        <v/>
      </c>
      <c r="G578" s="117"/>
      <c r="H578" s="117"/>
      <c r="I578" s="117"/>
      <c r="J578" s="117"/>
      <c r="K578" s="118" t="str">
        <f t="shared" si="182"/>
        <v/>
      </c>
      <c r="L578" s="119" t="str">
        <f>IF(K578="", "", K578/Veriler!$T$1)</f>
        <v/>
      </c>
      <c r="M578" s="119" t="str">
        <f>IF(E578&lt;&gt;"", "İthal Girdi", IF(Veriler!P578="", "", IF(Veriler!O578="H", "%0,5 üzerindedir", IF(Veriler!P578&gt;0.1, "%10 sınırı aşılmıştır.", "Uygun"))))</f>
        <v>%0,5 üzerindedir</v>
      </c>
      <c r="N578" s="119" t="str">
        <f t="shared" si="183"/>
        <v xml:space="preserve"> </v>
      </c>
      <c r="O578" s="120"/>
      <c r="P578" s="121"/>
      <c r="Q578" s="122" t="str">
        <f t="shared" si="184"/>
        <v/>
      </c>
      <c r="R578" s="118">
        <f>IFERROR(IF(L578&lt;=0.005,IF(E578="",K578,0),IF(E578&lt;&gt;"",0,IF(O578="",0,IF(O578="H",0,IF(P578&lt;Veriler!$F$2,K578*Veriler!$F$2,K578*P578)))))," ")</f>
        <v>0</v>
      </c>
      <c r="S578" s="118">
        <f>IF(Veriler!P578&lt;=0.1, R578, IF(AND(Veriler!P578&gt;0.1, E578="", O578="E"), IF(P578&gt;Veriler!$F$2, P578*R578, IF(P578&lt;Veriler!$F$2, Veriler!$F$2*R578, P578*R578)), 0))</f>
        <v>0</v>
      </c>
      <c r="T578" s="118" t="str">
        <f t="shared" si="185"/>
        <v xml:space="preserve"> </v>
      </c>
      <c r="U578" s="123" t="str">
        <f>IFERROR(IF(N578="%10 sınırı aşılmıştır.",K578-S578,IFERROR(IF(E578="",IF(R578=1,0,IF(K578-R578=0,"",K578-R578)),IF(Veriler!I578="",K578,IF(K578*Veriler!I578=0,"",K578*Veriler!I578))),K578)),0)</f>
        <v/>
      </c>
    </row>
    <row r="579" spans="1:21" s="134" customFormat="1" ht="27.75" customHeight="1" x14ac:dyDescent="0.25">
      <c r="A579" s="186">
        <f t="shared" si="186"/>
        <v>425</v>
      </c>
      <c r="B579" s="228"/>
      <c r="C579" s="229"/>
      <c r="D579" s="115"/>
      <c r="E579" s="144"/>
      <c r="F579" s="163" t="str">
        <f t="shared" si="181"/>
        <v/>
      </c>
      <c r="G579" s="117"/>
      <c r="H579" s="117"/>
      <c r="I579" s="117"/>
      <c r="J579" s="117"/>
      <c r="K579" s="118" t="str">
        <f t="shared" si="182"/>
        <v/>
      </c>
      <c r="L579" s="119" t="str">
        <f>IF(K579="", "", K579/Veriler!$T$1)</f>
        <v/>
      </c>
      <c r="M579" s="119" t="str">
        <f>IF(E579&lt;&gt;"", "İthal Girdi", IF(Veriler!P579="", "", IF(Veriler!O579="H", "%0,5 üzerindedir", IF(Veriler!P579&gt;0.1, "%10 sınırı aşılmıştır.", "Uygun"))))</f>
        <v>%0,5 üzerindedir</v>
      </c>
      <c r="N579" s="119" t="str">
        <f t="shared" si="183"/>
        <v xml:space="preserve"> </v>
      </c>
      <c r="O579" s="120"/>
      <c r="P579" s="121"/>
      <c r="Q579" s="122" t="str">
        <f t="shared" si="184"/>
        <v/>
      </c>
      <c r="R579" s="118">
        <f>IFERROR(IF(L579&lt;=0.005,IF(E579="",K579,0),IF(E579&lt;&gt;"",0,IF(O579="",0,IF(O579="H",0,IF(P579&lt;Veriler!$F$2,K579*Veriler!$F$2,K579*P579)))))," ")</f>
        <v>0</v>
      </c>
      <c r="S579" s="118">
        <f>IF(Veriler!P579&lt;=0.1, R579, IF(AND(Veriler!P579&gt;0.1, E579="", O579="E"), IF(P579&gt;Veriler!$F$2, P579*R579, IF(P579&lt;Veriler!$F$2, Veriler!$F$2*R579, P579*R579)), 0))</f>
        <v>0</v>
      </c>
      <c r="T579" s="118" t="str">
        <f t="shared" si="185"/>
        <v xml:space="preserve"> </v>
      </c>
      <c r="U579" s="123" t="str">
        <f>IFERROR(IF(N579="%10 sınırı aşılmıştır.",K579-S579,IFERROR(IF(E579="",IF(R579=1,0,IF(K579-R579=0,"",K579-R579)),IF(Veriler!I579="",K579,IF(K579*Veriler!I579=0,"",K579*Veriler!I579))),K579)),0)</f>
        <v/>
      </c>
    </row>
    <row r="580" spans="1:21" s="134" customFormat="1" ht="27.75" customHeight="1" x14ac:dyDescent="0.25">
      <c r="A580" s="186">
        <f t="shared" si="186"/>
        <v>426</v>
      </c>
      <c r="B580" s="228"/>
      <c r="C580" s="229"/>
      <c r="D580" s="115"/>
      <c r="E580" s="144"/>
      <c r="F580" s="163" t="str">
        <f t="shared" si="181"/>
        <v/>
      </c>
      <c r="G580" s="117"/>
      <c r="H580" s="117"/>
      <c r="I580" s="117"/>
      <c r="J580" s="117"/>
      <c r="K580" s="118" t="str">
        <f t="shared" si="182"/>
        <v/>
      </c>
      <c r="L580" s="119" t="str">
        <f>IF(K580="", "", K580/Veriler!$T$1)</f>
        <v/>
      </c>
      <c r="M580" s="119" t="str">
        <f>IF(E580&lt;&gt;"", "İthal Girdi", IF(Veriler!P580="", "", IF(Veriler!O580="H", "%0,5 üzerindedir", IF(Veriler!P580&gt;0.1, "%10 sınırı aşılmıştır.", "Uygun"))))</f>
        <v>%0,5 üzerindedir</v>
      </c>
      <c r="N580" s="119" t="str">
        <f t="shared" si="183"/>
        <v xml:space="preserve"> </v>
      </c>
      <c r="O580" s="120"/>
      <c r="P580" s="121"/>
      <c r="Q580" s="122" t="str">
        <f t="shared" si="184"/>
        <v/>
      </c>
      <c r="R580" s="118">
        <f>IFERROR(IF(L580&lt;=0.005,IF(E580="",K580,0),IF(E580&lt;&gt;"",0,IF(O580="",0,IF(O580="H",0,IF(P580&lt;Veriler!$F$2,K580*Veriler!$F$2,K580*P580)))))," ")</f>
        <v>0</v>
      </c>
      <c r="S580" s="118">
        <f>IF(Veriler!P580&lt;=0.1, R580, IF(AND(Veriler!P580&gt;0.1, E580="", O580="E"), IF(P580&gt;Veriler!$F$2, P580*R580, IF(P580&lt;Veriler!$F$2, Veriler!$F$2*R580, P580*R580)), 0))</f>
        <v>0</v>
      </c>
      <c r="T580" s="118" t="str">
        <f t="shared" si="185"/>
        <v xml:space="preserve"> </v>
      </c>
      <c r="U580" s="123" t="str">
        <f>IFERROR(IF(N580="%10 sınırı aşılmıştır.",K580-S580,IFERROR(IF(E580="",IF(R580=1,0,IF(K580-R580=0,"",K580-R580)),IF(Veriler!I580="",K580,IF(K580*Veriler!I580=0,"",K580*Veriler!I580))),K580)),0)</f>
        <v/>
      </c>
    </row>
    <row r="581" spans="1:21" s="134" customFormat="1" ht="27.75" customHeight="1" x14ac:dyDescent="0.25">
      <c r="A581" s="186">
        <f t="shared" si="186"/>
        <v>427</v>
      </c>
      <c r="B581" s="228"/>
      <c r="C581" s="229"/>
      <c r="D581" s="115"/>
      <c r="E581" s="144"/>
      <c r="F581" s="163" t="str">
        <f t="shared" si="181"/>
        <v/>
      </c>
      <c r="G581" s="117"/>
      <c r="H581" s="117"/>
      <c r="I581" s="117"/>
      <c r="J581" s="117"/>
      <c r="K581" s="118" t="str">
        <f t="shared" si="182"/>
        <v/>
      </c>
      <c r="L581" s="119" t="str">
        <f>IF(K581="", "", K581/Veriler!$T$1)</f>
        <v/>
      </c>
      <c r="M581" s="119" t="str">
        <f>IF(E581&lt;&gt;"", "İthal Girdi", IF(Veriler!P581="", "", IF(Veriler!O581="H", "%0,5 üzerindedir", IF(Veriler!P581&gt;0.1, "%10 sınırı aşılmıştır.", "Uygun"))))</f>
        <v>%0,5 üzerindedir</v>
      </c>
      <c r="N581" s="119" t="str">
        <f t="shared" si="183"/>
        <v xml:space="preserve"> </v>
      </c>
      <c r="O581" s="120"/>
      <c r="P581" s="121"/>
      <c r="Q581" s="122" t="str">
        <f t="shared" si="184"/>
        <v/>
      </c>
      <c r="R581" s="118">
        <f>IFERROR(IF(L581&lt;=0.005,IF(E581="",K581,0),IF(E581&lt;&gt;"",0,IF(O581="",0,IF(O581="H",0,IF(P581&lt;Veriler!$F$2,K581*Veriler!$F$2,K581*P581)))))," ")</f>
        <v>0</v>
      </c>
      <c r="S581" s="118">
        <f>IF(Veriler!P581&lt;=0.1, R581, IF(AND(Veriler!P581&gt;0.1, E581="", O581="E"), IF(P581&gt;Veriler!$F$2, P581*R581, IF(P581&lt;Veriler!$F$2, Veriler!$F$2*R581, P581*R581)), 0))</f>
        <v>0</v>
      </c>
      <c r="T581" s="118" t="str">
        <f t="shared" si="185"/>
        <v xml:space="preserve"> </v>
      </c>
      <c r="U581" s="123" t="str">
        <f>IFERROR(IF(N581="%10 sınırı aşılmıştır.",K581-S581,IFERROR(IF(E581="",IF(R581=1,0,IF(K581-R581=0,"",K581-R581)),IF(Veriler!I581="",K581,IF(K581*Veriler!I581=0,"",K581*Veriler!I581))),K581)),0)</f>
        <v/>
      </c>
    </row>
    <row r="582" spans="1:21" s="134" customFormat="1" ht="27.75" customHeight="1" x14ac:dyDescent="0.25">
      <c r="A582" s="186">
        <f t="shared" si="186"/>
        <v>428</v>
      </c>
      <c r="B582" s="228"/>
      <c r="C582" s="229"/>
      <c r="D582" s="115"/>
      <c r="E582" s="144"/>
      <c r="F582" s="163" t="str">
        <f t="shared" si="181"/>
        <v/>
      </c>
      <c r="G582" s="117"/>
      <c r="H582" s="117"/>
      <c r="I582" s="117"/>
      <c r="J582" s="117"/>
      <c r="K582" s="118" t="str">
        <f t="shared" si="182"/>
        <v/>
      </c>
      <c r="L582" s="119" t="str">
        <f>IF(K582="", "", K582/Veriler!$T$1)</f>
        <v/>
      </c>
      <c r="M582" s="119" t="str">
        <f>IF(E582&lt;&gt;"", "İthal Girdi", IF(Veriler!P582="", "", IF(Veriler!O582="H", "%0,5 üzerindedir", IF(Veriler!P582&gt;0.1, "%10 sınırı aşılmıştır.", "Uygun"))))</f>
        <v>%0,5 üzerindedir</v>
      </c>
      <c r="N582" s="119" t="str">
        <f t="shared" si="183"/>
        <v xml:space="preserve"> </v>
      </c>
      <c r="O582" s="120"/>
      <c r="P582" s="121"/>
      <c r="Q582" s="122" t="str">
        <f t="shared" si="184"/>
        <v/>
      </c>
      <c r="R582" s="118">
        <f>IFERROR(IF(L582&lt;=0.005,IF(E582="",K582,0),IF(E582&lt;&gt;"",0,IF(O582="",0,IF(O582="H",0,IF(P582&lt;Veriler!$F$2,K582*Veriler!$F$2,K582*P582)))))," ")</f>
        <v>0</v>
      </c>
      <c r="S582" s="118">
        <f>IF(Veriler!P582&lt;=0.1, R582, IF(AND(Veriler!P582&gt;0.1, E582="", O582="E"), IF(P582&gt;Veriler!$F$2, P582*R582, IF(P582&lt;Veriler!$F$2, Veriler!$F$2*R582, P582*R582)), 0))</f>
        <v>0</v>
      </c>
      <c r="T582" s="118" t="str">
        <f t="shared" si="185"/>
        <v xml:space="preserve"> </v>
      </c>
      <c r="U582" s="123" t="str">
        <f>IFERROR(IF(N582="%10 sınırı aşılmıştır.",K582-S582,IFERROR(IF(E582="",IF(R582=1,0,IF(K582-R582=0,"",K582-R582)),IF(Veriler!I582="",K582,IF(K582*Veriler!I582=0,"",K582*Veriler!I582))),K582)),0)</f>
        <v/>
      </c>
    </row>
    <row r="583" spans="1:21" s="134" customFormat="1" ht="27.75" customHeight="1" x14ac:dyDescent="0.25">
      <c r="A583" s="186">
        <f t="shared" si="186"/>
        <v>429</v>
      </c>
      <c r="B583" s="228"/>
      <c r="C583" s="229"/>
      <c r="D583" s="115"/>
      <c r="E583" s="144"/>
      <c r="F583" s="163" t="str">
        <f t="shared" si="181"/>
        <v/>
      </c>
      <c r="G583" s="117"/>
      <c r="H583" s="117"/>
      <c r="I583" s="117"/>
      <c r="J583" s="117"/>
      <c r="K583" s="118" t="str">
        <f t="shared" si="182"/>
        <v/>
      </c>
      <c r="L583" s="119" t="str">
        <f>IF(K583="", "", K583/Veriler!$T$1)</f>
        <v/>
      </c>
      <c r="M583" s="119" t="str">
        <f>IF(E583&lt;&gt;"", "İthal Girdi", IF(Veriler!P583="", "", IF(Veriler!O583="H", "%0,5 üzerindedir", IF(Veriler!P583&gt;0.1, "%10 sınırı aşılmıştır.", "Uygun"))))</f>
        <v>%0,5 üzerindedir</v>
      </c>
      <c r="N583" s="119" t="str">
        <f t="shared" si="183"/>
        <v xml:space="preserve"> </v>
      </c>
      <c r="O583" s="120"/>
      <c r="P583" s="121"/>
      <c r="Q583" s="122" t="str">
        <f t="shared" si="184"/>
        <v/>
      </c>
      <c r="R583" s="118">
        <f>IFERROR(IF(L583&lt;=0.005,IF(E583="",K583,0),IF(E583&lt;&gt;"",0,IF(O583="",0,IF(O583="H",0,IF(P583&lt;Veriler!$F$2,K583*Veriler!$F$2,K583*P583)))))," ")</f>
        <v>0</v>
      </c>
      <c r="S583" s="118">
        <f>IF(Veriler!P583&lt;=0.1, R583, IF(AND(Veriler!P583&gt;0.1, E583="", O583="E"), IF(P583&gt;Veriler!$F$2, P583*R583, IF(P583&lt;Veriler!$F$2, Veriler!$F$2*R583, P583*R583)), 0))</f>
        <v>0</v>
      </c>
      <c r="T583" s="118" t="str">
        <f t="shared" si="185"/>
        <v xml:space="preserve"> </v>
      </c>
      <c r="U583" s="123" t="str">
        <f>IFERROR(IF(N583="%10 sınırı aşılmıştır.",K583-S583,IFERROR(IF(E583="",IF(R583=1,0,IF(K583-R583=0,"",K583-R583)),IF(Veriler!I583="",K583,IF(K583*Veriler!I583=0,"",K583*Veriler!I583))),K583)),0)</f>
        <v/>
      </c>
    </row>
    <row r="584" spans="1:21" s="134" customFormat="1" ht="27.75" customHeight="1" x14ac:dyDescent="0.25">
      <c r="A584" s="186">
        <f t="shared" si="186"/>
        <v>430</v>
      </c>
      <c r="B584" s="228"/>
      <c r="C584" s="229"/>
      <c r="D584" s="115"/>
      <c r="E584" s="144"/>
      <c r="F584" s="163" t="str">
        <f t="shared" si="181"/>
        <v/>
      </c>
      <c r="G584" s="117"/>
      <c r="H584" s="117"/>
      <c r="I584" s="117"/>
      <c r="J584" s="117"/>
      <c r="K584" s="118" t="str">
        <f t="shared" si="182"/>
        <v/>
      </c>
      <c r="L584" s="119" t="str">
        <f>IF(K584="", "", K584/Veriler!$T$1)</f>
        <v/>
      </c>
      <c r="M584" s="119" t="str">
        <f>IF(E584&lt;&gt;"", "İthal Girdi", IF(Veriler!P584="", "", IF(Veriler!O584="H", "%0,5 üzerindedir", IF(Veriler!P584&gt;0.1, "%10 sınırı aşılmıştır.", "Uygun"))))</f>
        <v>%0,5 üzerindedir</v>
      </c>
      <c r="N584" s="119" t="str">
        <f t="shared" si="183"/>
        <v xml:space="preserve"> </v>
      </c>
      <c r="O584" s="120"/>
      <c r="P584" s="121"/>
      <c r="Q584" s="122" t="str">
        <f t="shared" si="184"/>
        <v/>
      </c>
      <c r="R584" s="118">
        <f>IFERROR(IF(L584&lt;=0.005,IF(E584="",K584,0),IF(E584&lt;&gt;"",0,IF(O584="",0,IF(O584="H",0,IF(P584&lt;Veriler!$F$2,K584*Veriler!$F$2,K584*P584)))))," ")</f>
        <v>0</v>
      </c>
      <c r="S584" s="118">
        <f>IF(Veriler!P584&lt;=0.1, R584, IF(AND(Veriler!P584&gt;0.1, E584="", O584="E"), IF(P584&gt;Veriler!$F$2, P584*R584, IF(P584&lt;Veriler!$F$2, Veriler!$F$2*R584, P584*R584)), 0))</f>
        <v>0</v>
      </c>
      <c r="T584" s="118" t="str">
        <f t="shared" si="185"/>
        <v xml:space="preserve"> </v>
      </c>
      <c r="U584" s="123" t="str">
        <f>IFERROR(IF(N584="%10 sınırı aşılmıştır.",K584-S584,IFERROR(IF(E584="",IF(R584=1,0,IF(K584-R584=0,"",K584-R584)),IF(Veriler!I584="",K584,IF(K584*Veriler!I584=0,"",K584*Veriler!I584))),K584)),0)</f>
        <v/>
      </c>
    </row>
    <row r="585" spans="1:21" s="134" customFormat="1" ht="27.75" customHeight="1" x14ac:dyDescent="0.25">
      <c r="A585" s="186">
        <f t="shared" si="186"/>
        <v>431</v>
      </c>
      <c r="B585" s="228"/>
      <c r="C585" s="229"/>
      <c r="D585" s="115"/>
      <c r="E585" s="144"/>
      <c r="F585" s="163" t="str">
        <f t="shared" si="181"/>
        <v/>
      </c>
      <c r="G585" s="117"/>
      <c r="H585" s="117"/>
      <c r="I585" s="117"/>
      <c r="J585" s="117"/>
      <c r="K585" s="118" t="str">
        <f t="shared" si="182"/>
        <v/>
      </c>
      <c r="L585" s="119" t="str">
        <f>IF(K585="", "", K585/Veriler!$T$1)</f>
        <v/>
      </c>
      <c r="M585" s="119" t="str">
        <f>IF(E585&lt;&gt;"", "İthal Girdi", IF(Veriler!P585="", "", IF(Veriler!O585="H", "%0,5 üzerindedir", IF(Veriler!P585&gt;0.1, "%10 sınırı aşılmıştır.", "Uygun"))))</f>
        <v>%0,5 üzerindedir</v>
      </c>
      <c r="N585" s="119" t="str">
        <f t="shared" si="183"/>
        <v xml:space="preserve"> </v>
      </c>
      <c r="O585" s="120"/>
      <c r="P585" s="121"/>
      <c r="Q585" s="122" t="str">
        <f t="shared" si="184"/>
        <v/>
      </c>
      <c r="R585" s="118">
        <f>IFERROR(IF(L585&lt;=0.005,IF(E585="",K585,0),IF(E585&lt;&gt;"",0,IF(O585="",0,IF(O585="H",0,IF(P585&lt;Veriler!$F$2,K585*Veriler!$F$2,K585*P585)))))," ")</f>
        <v>0</v>
      </c>
      <c r="S585" s="118">
        <f>IF(Veriler!P585&lt;=0.1, R585, IF(AND(Veriler!P585&gt;0.1, E585="", O585="E"), IF(P585&gt;Veriler!$F$2, P585*R585, IF(P585&lt;Veriler!$F$2, Veriler!$F$2*R585, P585*R585)), 0))</f>
        <v>0</v>
      </c>
      <c r="T585" s="118" t="str">
        <f t="shared" si="185"/>
        <v xml:space="preserve"> </v>
      </c>
      <c r="U585" s="123" t="str">
        <f>IFERROR(IF(N585="%10 sınırı aşılmıştır.",K585-S585,IFERROR(IF(E585="",IF(R585=1,0,IF(K585-R585=0,"",K585-R585)),IF(Veriler!I585="",K585,IF(K585*Veriler!I585=0,"",K585*Veriler!I585))),K585)),0)</f>
        <v/>
      </c>
    </row>
    <row r="586" spans="1:21" s="134" customFormat="1" ht="27.75" customHeight="1" x14ac:dyDescent="0.25">
      <c r="A586" s="186">
        <f t="shared" si="186"/>
        <v>432</v>
      </c>
      <c r="B586" s="228"/>
      <c r="C586" s="229"/>
      <c r="D586" s="115"/>
      <c r="E586" s="144"/>
      <c r="F586" s="163" t="str">
        <f t="shared" si="181"/>
        <v/>
      </c>
      <c r="G586" s="117"/>
      <c r="H586" s="117"/>
      <c r="I586" s="117"/>
      <c r="J586" s="117"/>
      <c r="K586" s="118" t="str">
        <f t="shared" si="182"/>
        <v/>
      </c>
      <c r="L586" s="119" t="str">
        <f>IF(K586="", "", K586/Veriler!$T$1)</f>
        <v/>
      </c>
      <c r="M586" s="119" t="str">
        <f>IF(E586&lt;&gt;"", "İthal Girdi", IF(Veriler!P586="", "", IF(Veriler!O586="H", "%0,5 üzerindedir", IF(Veriler!P586&gt;0.1, "%10 sınırı aşılmıştır.", "Uygun"))))</f>
        <v>%0,5 üzerindedir</v>
      </c>
      <c r="N586" s="119" t="str">
        <f t="shared" si="183"/>
        <v xml:space="preserve"> </v>
      </c>
      <c r="O586" s="120"/>
      <c r="P586" s="121"/>
      <c r="Q586" s="122" t="str">
        <f t="shared" si="184"/>
        <v/>
      </c>
      <c r="R586" s="118">
        <f>IFERROR(IF(L586&lt;=0.005,IF(E586="",K586,0),IF(E586&lt;&gt;"",0,IF(O586="",0,IF(O586="H",0,IF(P586&lt;Veriler!$F$2,K586*Veriler!$F$2,K586*P586)))))," ")</f>
        <v>0</v>
      </c>
      <c r="S586" s="118">
        <f>IF(Veriler!P586&lt;=0.1, R586, IF(AND(Veriler!P586&gt;0.1, E586="", O586="E"), IF(P586&gt;Veriler!$F$2, P586*R586, IF(P586&lt;Veriler!$F$2, Veriler!$F$2*R586, P586*R586)), 0))</f>
        <v>0</v>
      </c>
      <c r="T586" s="118" t="str">
        <f t="shared" si="185"/>
        <v xml:space="preserve"> </v>
      </c>
      <c r="U586" s="123" t="str">
        <f>IFERROR(IF(N586="%10 sınırı aşılmıştır.",K586-S586,IFERROR(IF(E586="",IF(R586=1,0,IF(K586-R586=0,"",K586-R586)),IF(Veriler!I586="",K586,IF(K586*Veriler!I586=0,"",K586*Veriler!I586))),K586)),0)</f>
        <v/>
      </c>
    </row>
    <row r="587" spans="1:21" s="134" customFormat="1" ht="27.75" customHeight="1" x14ac:dyDescent="0.25">
      <c r="A587" s="186">
        <f t="shared" si="186"/>
        <v>433</v>
      </c>
      <c r="B587" s="228"/>
      <c r="C587" s="229"/>
      <c r="D587" s="115"/>
      <c r="E587" s="144"/>
      <c r="F587" s="163" t="str">
        <f t="shared" si="181"/>
        <v/>
      </c>
      <c r="G587" s="117"/>
      <c r="H587" s="117"/>
      <c r="I587" s="117"/>
      <c r="J587" s="117"/>
      <c r="K587" s="118" t="str">
        <f t="shared" si="182"/>
        <v/>
      </c>
      <c r="L587" s="119" t="str">
        <f>IF(K587="", "", K587/Veriler!$T$1)</f>
        <v/>
      </c>
      <c r="M587" s="119" t="str">
        <f>IF(E587&lt;&gt;"", "İthal Girdi", IF(Veriler!P587="", "", IF(Veriler!O587="H", "%0,5 üzerindedir", IF(Veriler!P587&gt;0.1, "%10 sınırı aşılmıştır.", "Uygun"))))</f>
        <v>%0,5 üzerindedir</v>
      </c>
      <c r="N587" s="119" t="str">
        <f t="shared" si="183"/>
        <v xml:space="preserve"> </v>
      </c>
      <c r="O587" s="120"/>
      <c r="P587" s="121"/>
      <c r="Q587" s="122" t="str">
        <f t="shared" si="184"/>
        <v/>
      </c>
      <c r="R587" s="118">
        <f>IFERROR(IF(L587&lt;=0.005,IF(E587="",K587,0),IF(E587&lt;&gt;"",0,IF(O587="",0,IF(O587="H",0,IF(P587&lt;Veriler!$F$2,K587*Veriler!$F$2,K587*P587)))))," ")</f>
        <v>0</v>
      </c>
      <c r="S587" s="118">
        <f>IF(Veriler!P587&lt;=0.1, R587, IF(AND(Veriler!P587&gt;0.1, E587="", O587="E"), IF(P587&gt;Veriler!$F$2, P587*R587, IF(P587&lt;Veriler!$F$2, Veriler!$F$2*R587, P587*R587)), 0))</f>
        <v>0</v>
      </c>
      <c r="T587" s="118" t="str">
        <f t="shared" si="185"/>
        <v xml:space="preserve"> </v>
      </c>
      <c r="U587" s="123" t="str">
        <f>IFERROR(IF(N587="%10 sınırı aşılmıştır.",K587-S587,IFERROR(IF(E587="",IF(R587=1,0,IF(K587-R587=0,"",K587-R587)),IF(Veriler!I587="",K587,IF(K587*Veriler!I587=0,"",K587*Veriler!I587))),K587)),0)</f>
        <v/>
      </c>
    </row>
    <row r="588" spans="1:21" s="134" customFormat="1" ht="27.75" customHeight="1" x14ac:dyDescent="0.25">
      <c r="A588" s="186">
        <f t="shared" si="186"/>
        <v>434</v>
      </c>
      <c r="B588" s="228"/>
      <c r="C588" s="229"/>
      <c r="D588" s="115"/>
      <c r="E588" s="144"/>
      <c r="F588" s="163" t="str">
        <f t="shared" si="181"/>
        <v/>
      </c>
      <c r="G588" s="117"/>
      <c r="H588" s="117"/>
      <c r="I588" s="117"/>
      <c r="J588" s="117"/>
      <c r="K588" s="118" t="str">
        <f t="shared" si="182"/>
        <v/>
      </c>
      <c r="L588" s="119" t="str">
        <f>IF(K588="", "", K588/Veriler!$T$1)</f>
        <v/>
      </c>
      <c r="M588" s="119" t="str">
        <f>IF(E588&lt;&gt;"", "İthal Girdi", IF(Veriler!P588="", "", IF(Veriler!O588="H", "%0,5 üzerindedir", IF(Veriler!P588&gt;0.1, "%10 sınırı aşılmıştır.", "Uygun"))))</f>
        <v>%0,5 üzerindedir</v>
      </c>
      <c r="N588" s="119" t="str">
        <f t="shared" si="183"/>
        <v xml:space="preserve"> </v>
      </c>
      <c r="O588" s="120"/>
      <c r="P588" s="121"/>
      <c r="Q588" s="122" t="str">
        <f t="shared" si="184"/>
        <v/>
      </c>
      <c r="R588" s="118">
        <f>IFERROR(IF(L588&lt;=0.005,IF(E588="",K588,0),IF(E588&lt;&gt;"",0,IF(O588="",0,IF(O588="H",0,IF(P588&lt;Veriler!$F$2,K588*Veriler!$F$2,K588*P588)))))," ")</f>
        <v>0</v>
      </c>
      <c r="S588" s="118">
        <f>IF(Veriler!P588&lt;=0.1, R588, IF(AND(Veriler!P588&gt;0.1, E588="", O588="E"), IF(P588&gt;Veriler!$F$2, P588*R588, IF(P588&lt;Veriler!$F$2, Veriler!$F$2*R588, P588*R588)), 0))</f>
        <v>0</v>
      </c>
      <c r="T588" s="118" t="str">
        <f t="shared" si="185"/>
        <v xml:space="preserve"> </v>
      </c>
      <c r="U588" s="123" t="str">
        <f>IFERROR(IF(N588="%10 sınırı aşılmıştır.",K588-S588,IFERROR(IF(E588="",IF(R588=1,0,IF(K588-R588=0,"",K588-R588)),IF(Veriler!I588="",K588,IF(K588*Veriler!I588=0,"",K588*Veriler!I588))),K588)),0)</f>
        <v/>
      </c>
    </row>
    <row r="589" spans="1:21" s="134" customFormat="1" ht="27" hidden="1" customHeight="1" x14ac:dyDescent="0.25">
      <c r="A589" s="187"/>
      <c r="B589" s="231" t="s">
        <v>13</v>
      </c>
      <c r="C589" s="231"/>
      <c r="D589" s="142"/>
      <c r="E589" s="142"/>
      <c r="F589" s="114"/>
      <c r="G589" s="142"/>
      <c r="H589" s="142"/>
      <c r="I589" s="142"/>
      <c r="J589" s="142"/>
      <c r="K589" s="114"/>
      <c r="L589" s="114"/>
      <c r="M589" s="114"/>
      <c r="N589" s="114"/>
      <c r="O589" s="142"/>
      <c r="P589" s="142"/>
      <c r="Q589" s="232"/>
      <c r="R589" s="232"/>
      <c r="S589" s="114"/>
      <c r="T589" s="114"/>
      <c r="U589" s="114"/>
    </row>
    <row r="590" spans="1:21" s="134" customFormat="1" ht="27.75" customHeight="1" x14ac:dyDescent="0.25">
      <c r="A590" s="186">
        <f>A588+1</f>
        <v>435</v>
      </c>
      <c r="B590" s="228"/>
      <c r="C590" s="229"/>
      <c r="D590" s="115"/>
      <c r="E590" s="144"/>
      <c r="F590" s="163" t="str">
        <f t="shared" ref="F590:F603" si="187">IF(AND(E590&lt;&gt;"",U590&lt;&gt;"",K590&lt;&gt;0),U590/K590,"")</f>
        <v/>
      </c>
      <c r="G590" s="117"/>
      <c r="H590" s="117"/>
      <c r="I590" s="117"/>
      <c r="J590" s="117"/>
      <c r="K590" s="118" t="str">
        <f t="shared" ref="K590:K603" si="188">IF(AND(G590&lt;&gt;0, I590&lt;&gt;0, J590&lt;&gt;0), G590*I590*J590, "")</f>
        <v/>
      </c>
      <c r="L590" s="119" t="str">
        <f>IF(K590="", "", K590/Veriler!$T$1)</f>
        <v/>
      </c>
      <c r="M590" s="119" t="str">
        <f>IF(E590&lt;&gt;"", "İthal Girdi", IF(Veriler!P590="", "", IF(Veriler!O590="H", "%0,5 üzerindedir", IF(Veriler!P590&gt;0.1, "%10 sınırı aşılmıştır.", "Uygun"))))</f>
        <v>%0,5 üzerindedir</v>
      </c>
      <c r="N590" s="119" t="str">
        <f t="shared" ref="N590:N603" si="189">IF(L590=""," ",M590)</f>
        <v xml:space="preserve"> </v>
      </c>
      <c r="O590" s="120"/>
      <c r="P590" s="121"/>
      <c r="Q590" s="122" t="str">
        <f t="shared" ref="Q590:Q603" si="190">IFERROR(IF(AND(S590&lt;&gt;"",K590&lt;&gt;"",K590&lt;&gt;0,S590&lt;&gt;0),S590/K590,"")," ")</f>
        <v/>
      </c>
      <c r="R590" s="118">
        <f>IFERROR(IF(L590&lt;=0.005,IF(E590="",K590,0),IF(E590&lt;&gt;"",0,IF(O590="",0,IF(O590="H",0,IF(P590&lt;Veriler!$F$2,K590*Veriler!$F$2,K590*P590)))))," ")</f>
        <v>0</v>
      </c>
      <c r="S590" s="118">
        <f>IF(Veriler!P590&lt;=0.1, R590, IF(AND(Veriler!P590&gt;0.1, E590="", O590="E"), IF(P590&gt;Veriler!$F$2, P590*R590, IF(P590&lt;Veriler!$F$2, Veriler!$F$2*R590, P590*R590)), 0))</f>
        <v>0</v>
      </c>
      <c r="T590" s="118" t="str">
        <f t="shared" ref="T590:T603" si="191">IF(S590=0," ",S590)</f>
        <v xml:space="preserve"> </v>
      </c>
      <c r="U590" s="123" t="str">
        <f>IFERROR(IF(N590="%10 sınırı aşılmıştır.",K590-S590,IFERROR(IF(E590="",IF(R590=1,0,IF(K590-R590=0,"",K590-R590)),IF(Veriler!I590="",K590,IF(K590*Veriler!I590=0,"",K590*Veriler!I590))),K590)),0)</f>
        <v/>
      </c>
    </row>
    <row r="591" spans="1:21" s="134" customFormat="1" ht="27.75" customHeight="1" x14ac:dyDescent="0.25">
      <c r="A591" s="186">
        <f>A590+1</f>
        <v>436</v>
      </c>
      <c r="B591" s="228"/>
      <c r="C591" s="229"/>
      <c r="D591" s="115"/>
      <c r="E591" s="144"/>
      <c r="F591" s="163" t="str">
        <f t="shared" si="187"/>
        <v/>
      </c>
      <c r="G591" s="117"/>
      <c r="H591" s="117"/>
      <c r="I591" s="117"/>
      <c r="J591" s="117"/>
      <c r="K591" s="118" t="str">
        <f t="shared" si="188"/>
        <v/>
      </c>
      <c r="L591" s="119" t="str">
        <f>IF(K591="", "", K591/Veriler!$T$1)</f>
        <v/>
      </c>
      <c r="M591" s="119" t="str">
        <f>IF(E591&lt;&gt;"", "İthal Girdi", IF(Veriler!P591="", "", IF(Veriler!O591="H", "%0,5 üzerindedir", IF(Veriler!P591&gt;0.1, "%10 sınırı aşılmıştır.", "Uygun"))))</f>
        <v>%0,5 üzerindedir</v>
      </c>
      <c r="N591" s="119" t="str">
        <f t="shared" si="189"/>
        <v xml:space="preserve"> </v>
      </c>
      <c r="O591" s="120"/>
      <c r="P591" s="121"/>
      <c r="Q591" s="122" t="str">
        <f t="shared" si="190"/>
        <v/>
      </c>
      <c r="R591" s="118">
        <f>IFERROR(IF(L591&lt;=0.005,IF(E591="",K591,0),IF(E591&lt;&gt;"",0,IF(O591="",0,IF(O591="H",0,IF(P591&lt;Veriler!$F$2,K591*Veriler!$F$2,K591*P591)))))," ")</f>
        <v>0</v>
      </c>
      <c r="S591" s="118">
        <f>IF(Veriler!P591&lt;=0.1, R591, IF(AND(Veriler!P591&gt;0.1, E591="", O591="E"), IF(P591&gt;Veriler!$F$2, P591*R591, IF(P591&lt;Veriler!$F$2, Veriler!$F$2*R591, P591*R591)), 0))</f>
        <v>0</v>
      </c>
      <c r="T591" s="118" t="str">
        <f t="shared" si="191"/>
        <v xml:space="preserve"> </v>
      </c>
      <c r="U591" s="123" t="str">
        <f>IFERROR(IF(N591="%10 sınırı aşılmıştır.",K591-S591,IFERROR(IF(E591="",IF(R591=1,0,IF(K591-R591=0,"",K591-R591)),IF(Veriler!I591="",K591,IF(K591*Veriler!I591=0,"",K591*Veriler!I591))),K591)),0)</f>
        <v/>
      </c>
    </row>
    <row r="592" spans="1:21" s="134" customFormat="1" ht="27.75" customHeight="1" x14ac:dyDescent="0.25">
      <c r="A592" s="186">
        <f t="shared" ref="A592:A603" si="192">A591+1</f>
        <v>437</v>
      </c>
      <c r="B592" s="228"/>
      <c r="C592" s="229"/>
      <c r="D592" s="115"/>
      <c r="E592" s="144"/>
      <c r="F592" s="163" t="str">
        <f t="shared" si="187"/>
        <v/>
      </c>
      <c r="G592" s="117"/>
      <c r="H592" s="117"/>
      <c r="I592" s="117"/>
      <c r="J592" s="117"/>
      <c r="K592" s="118" t="str">
        <f t="shared" si="188"/>
        <v/>
      </c>
      <c r="L592" s="119" t="str">
        <f>IF(K592="", "", K592/Veriler!$T$1)</f>
        <v/>
      </c>
      <c r="M592" s="119" t="str">
        <f>IF(E592&lt;&gt;"", "İthal Girdi", IF(Veriler!P592="", "", IF(Veriler!O592="H", "%0,5 üzerindedir", IF(Veriler!P592&gt;0.1, "%10 sınırı aşılmıştır.", "Uygun"))))</f>
        <v>%0,5 üzerindedir</v>
      </c>
      <c r="N592" s="119" t="str">
        <f t="shared" si="189"/>
        <v xml:space="preserve"> </v>
      </c>
      <c r="O592" s="120"/>
      <c r="P592" s="121"/>
      <c r="Q592" s="122" t="str">
        <f t="shared" si="190"/>
        <v/>
      </c>
      <c r="R592" s="118">
        <f>IFERROR(IF(L592&lt;=0.005,IF(E592="",K592,0),IF(E592&lt;&gt;"",0,IF(O592="",0,IF(O592="H",0,IF(P592&lt;Veriler!$F$2,K592*Veriler!$F$2,K592*P592)))))," ")</f>
        <v>0</v>
      </c>
      <c r="S592" s="118">
        <f>IF(Veriler!P592&lt;=0.1, R592, IF(AND(Veriler!P592&gt;0.1, E592="", O592="E"), IF(P592&gt;Veriler!$F$2, P592*R592, IF(P592&lt;Veriler!$F$2, Veriler!$F$2*R592, P592*R592)), 0))</f>
        <v>0</v>
      </c>
      <c r="T592" s="118" t="str">
        <f t="shared" si="191"/>
        <v xml:space="preserve"> </v>
      </c>
      <c r="U592" s="123" t="str">
        <f>IFERROR(IF(N592="%10 sınırı aşılmıştır.",K592-S592,IFERROR(IF(E592="",IF(R592=1,0,IF(K592-R592=0,"",K592-R592)),IF(Veriler!I592="",K592,IF(K592*Veriler!I592=0,"",K592*Veriler!I592))),K592)),0)</f>
        <v/>
      </c>
    </row>
    <row r="593" spans="1:21" s="134" customFormat="1" ht="27.75" customHeight="1" x14ac:dyDescent="0.25">
      <c r="A593" s="186">
        <f t="shared" si="192"/>
        <v>438</v>
      </c>
      <c r="B593" s="228"/>
      <c r="C593" s="229"/>
      <c r="D593" s="115"/>
      <c r="E593" s="144"/>
      <c r="F593" s="163" t="str">
        <f t="shared" si="187"/>
        <v/>
      </c>
      <c r="G593" s="117"/>
      <c r="H593" s="117"/>
      <c r="I593" s="117"/>
      <c r="J593" s="117"/>
      <c r="K593" s="118" t="str">
        <f t="shared" si="188"/>
        <v/>
      </c>
      <c r="L593" s="119" t="str">
        <f>IF(K593="", "", K593/Veriler!$T$1)</f>
        <v/>
      </c>
      <c r="M593" s="119" t="str">
        <f>IF(E593&lt;&gt;"", "İthal Girdi", IF(Veriler!P593="", "", IF(Veriler!O593="H", "%0,5 üzerindedir", IF(Veriler!P593&gt;0.1, "%10 sınırı aşılmıştır.", "Uygun"))))</f>
        <v>%0,5 üzerindedir</v>
      </c>
      <c r="N593" s="119" t="str">
        <f t="shared" si="189"/>
        <v xml:space="preserve"> </v>
      </c>
      <c r="O593" s="120"/>
      <c r="P593" s="121"/>
      <c r="Q593" s="122" t="str">
        <f t="shared" si="190"/>
        <v/>
      </c>
      <c r="R593" s="118">
        <f>IFERROR(IF(L593&lt;=0.005,IF(E593="",K593,0),IF(E593&lt;&gt;"",0,IF(O593="",0,IF(O593="H",0,IF(P593&lt;Veriler!$F$2,K593*Veriler!$F$2,K593*P593)))))," ")</f>
        <v>0</v>
      </c>
      <c r="S593" s="118">
        <f>IF(Veriler!P593&lt;=0.1, R593, IF(AND(Veriler!P593&gt;0.1, E593="", O593="E"), IF(P593&gt;Veriler!$F$2, P593*R593, IF(P593&lt;Veriler!$F$2, Veriler!$F$2*R593, P593*R593)), 0))</f>
        <v>0</v>
      </c>
      <c r="T593" s="118" t="str">
        <f t="shared" si="191"/>
        <v xml:space="preserve"> </v>
      </c>
      <c r="U593" s="123" t="str">
        <f>IFERROR(IF(N593="%10 sınırı aşılmıştır.",K593-S593,IFERROR(IF(E593="",IF(R593=1,0,IF(K593-R593=0,"",K593-R593)),IF(Veriler!I593="",K593,IF(K593*Veriler!I593=0,"",K593*Veriler!I593))),K593)),0)</f>
        <v/>
      </c>
    </row>
    <row r="594" spans="1:21" s="134" customFormat="1" ht="27.75" customHeight="1" x14ac:dyDescent="0.25">
      <c r="A594" s="186">
        <f t="shared" si="192"/>
        <v>439</v>
      </c>
      <c r="B594" s="228"/>
      <c r="C594" s="229"/>
      <c r="D594" s="115"/>
      <c r="E594" s="144"/>
      <c r="F594" s="163" t="str">
        <f t="shared" si="187"/>
        <v/>
      </c>
      <c r="G594" s="117"/>
      <c r="H594" s="117"/>
      <c r="I594" s="117"/>
      <c r="J594" s="117"/>
      <c r="K594" s="118" t="str">
        <f t="shared" si="188"/>
        <v/>
      </c>
      <c r="L594" s="119" t="str">
        <f>IF(K594="", "", K594/Veriler!$T$1)</f>
        <v/>
      </c>
      <c r="M594" s="119" t="str">
        <f>IF(E594&lt;&gt;"", "İthal Girdi", IF(Veriler!P594="", "", IF(Veriler!O594="H", "%0,5 üzerindedir", IF(Veriler!P594&gt;0.1, "%10 sınırı aşılmıştır.", "Uygun"))))</f>
        <v>%0,5 üzerindedir</v>
      </c>
      <c r="N594" s="119" t="str">
        <f t="shared" si="189"/>
        <v xml:space="preserve"> </v>
      </c>
      <c r="O594" s="120"/>
      <c r="P594" s="121"/>
      <c r="Q594" s="122" t="str">
        <f t="shared" si="190"/>
        <v/>
      </c>
      <c r="R594" s="118">
        <f>IFERROR(IF(L594&lt;=0.005,IF(E594="",K594,0),IF(E594&lt;&gt;"",0,IF(O594="",0,IF(O594="H",0,IF(P594&lt;Veriler!$F$2,K594*Veriler!$F$2,K594*P594)))))," ")</f>
        <v>0</v>
      </c>
      <c r="S594" s="118">
        <f>IF(Veriler!P594&lt;=0.1, R594, IF(AND(Veriler!P594&gt;0.1, E594="", O594="E"), IF(P594&gt;Veriler!$F$2, P594*R594, IF(P594&lt;Veriler!$F$2, Veriler!$F$2*R594, P594*R594)), 0))</f>
        <v>0</v>
      </c>
      <c r="T594" s="118" t="str">
        <f t="shared" si="191"/>
        <v xml:space="preserve"> </v>
      </c>
      <c r="U594" s="123" t="str">
        <f>IFERROR(IF(N594="%10 sınırı aşılmıştır.",K594-S594,IFERROR(IF(E594="",IF(R594=1,0,IF(K594-R594=0,"",K594-R594)),IF(Veriler!I594="",K594,IF(K594*Veriler!I594=0,"",K594*Veriler!I594))),K594)),0)</f>
        <v/>
      </c>
    </row>
    <row r="595" spans="1:21" s="134" customFormat="1" ht="27.75" customHeight="1" x14ac:dyDescent="0.25">
      <c r="A595" s="186">
        <f t="shared" si="192"/>
        <v>440</v>
      </c>
      <c r="B595" s="228"/>
      <c r="C595" s="229"/>
      <c r="D595" s="115"/>
      <c r="E595" s="144"/>
      <c r="F595" s="163" t="str">
        <f t="shared" si="187"/>
        <v/>
      </c>
      <c r="G595" s="117"/>
      <c r="H595" s="117"/>
      <c r="I595" s="117"/>
      <c r="J595" s="117"/>
      <c r="K595" s="118" t="str">
        <f t="shared" si="188"/>
        <v/>
      </c>
      <c r="L595" s="119" t="str">
        <f>IF(K595="", "", K595/Veriler!$T$1)</f>
        <v/>
      </c>
      <c r="M595" s="119" t="str">
        <f>IF(E595&lt;&gt;"", "İthal Girdi", IF(Veriler!P595="", "", IF(Veriler!O595="H", "%0,5 üzerindedir", IF(Veriler!P595&gt;0.1, "%10 sınırı aşılmıştır.", "Uygun"))))</f>
        <v>%0,5 üzerindedir</v>
      </c>
      <c r="N595" s="119" t="str">
        <f t="shared" si="189"/>
        <v xml:space="preserve"> </v>
      </c>
      <c r="O595" s="120"/>
      <c r="P595" s="121"/>
      <c r="Q595" s="122" t="str">
        <f t="shared" si="190"/>
        <v/>
      </c>
      <c r="R595" s="118">
        <f>IFERROR(IF(L595&lt;=0.005,IF(E595="",K595,0),IF(E595&lt;&gt;"",0,IF(O595="",0,IF(O595="H",0,IF(P595&lt;Veriler!$F$2,K595*Veriler!$F$2,K595*P595)))))," ")</f>
        <v>0</v>
      </c>
      <c r="S595" s="118">
        <f>IF(Veriler!P595&lt;=0.1, R595, IF(AND(Veriler!P595&gt;0.1, E595="", O595="E"), IF(P595&gt;Veriler!$F$2, P595*R595, IF(P595&lt;Veriler!$F$2, Veriler!$F$2*R595, P595*R595)), 0))</f>
        <v>0</v>
      </c>
      <c r="T595" s="118" t="str">
        <f t="shared" si="191"/>
        <v xml:space="preserve"> </v>
      </c>
      <c r="U595" s="123" t="str">
        <f>IFERROR(IF(N595="%10 sınırı aşılmıştır.",K595-S595,IFERROR(IF(E595="",IF(R595=1,0,IF(K595-R595=0,"",K595-R595)),IF(Veriler!I595="",K595,IF(K595*Veriler!I595=0,"",K595*Veriler!I595))),K595)),0)</f>
        <v/>
      </c>
    </row>
    <row r="596" spans="1:21" s="134" customFormat="1" ht="27.75" customHeight="1" x14ac:dyDescent="0.25">
      <c r="A596" s="186">
        <f t="shared" si="192"/>
        <v>441</v>
      </c>
      <c r="B596" s="228"/>
      <c r="C596" s="229"/>
      <c r="D596" s="115"/>
      <c r="E596" s="144"/>
      <c r="F596" s="163" t="str">
        <f t="shared" si="187"/>
        <v/>
      </c>
      <c r="G596" s="117"/>
      <c r="H596" s="117"/>
      <c r="I596" s="117"/>
      <c r="J596" s="117"/>
      <c r="K596" s="118" t="str">
        <f t="shared" si="188"/>
        <v/>
      </c>
      <c r="L596" s="119" t="str">
        <f>IF(K596="", "", K596/Veriler!$T$1)</f>
        <v/>
      </c>
      <c r="M596" s="119" t="str">
        <f>IF(E596&lt;&gt;"", "İthal Girdi", IF(Veriler!P596="", "", IF(Veriler!O596="H", "%0,5 üzerindedir", IF(Veriler!P596&gt;0.1, "%10 sınırı aşılmıştır.", "Uygun"))))</f>
        <v>%0,5 üzerindedir</v>
      </c>
      <c r="N596" s="119" t="str">
        <f t="shared" si="189"/>
        <v xml:space="preserve"> </v>
      </c>
      <c r="O596" s="120"/>
      <c r="P596" s="121"/>
      <c r="Q596" s="122" t="str">
        <f t="shared" si="190"/>
        <v/>
      </c>
      <c r="R596" s="118">
        <f>IFERROR(IF(L596&lt;=0.005,IF(E596="",K596,0),IF(E596&lt;&gt;"",0,IF(O596="",0,IF(O596="H",0,IF(P596&lt;Veriler!$F$2,K596*Veriler!$F$2,K596*P596)))))," ")</f>
        <v>0</v>
      </c>
      <c r="S596" s="118">
        <f>IF(Veriler!P596&lt;=0.1, R596, IF(AND(Veriler!P596&gt;0.1, E596="", O596="E"), IF(P596&gt;Veriler!$F$2, P596*R596, IF(P596&lt;Veriler!$F$2, Veriler!$F$2*R596, P596*R596)), 0))</f>
        <v>0</v>
      </c>
      <c r="T596" s="118" t="str">
        <f t="shared" si="191"/>
        <v xml:space="preserve"> </v>
      </c>
      <c r="U596" s="123" t="str">
        <f>IFERROR(IF(N596="%10 sınırı aşılmıştır.",K596-S596,IFERROR(IF(E596="",IF(R596=1,0,IF(K596-R596=0,"",K596-R596)),IF(Veriler!I596="",K596,IF(K596*Veriler!I596=0,"",K596*Veriler!I596))),K596)),0)</f>
        <v/>
      </c>
    </row>
    <row r="597" spans="1:21" s="134" customFormat="1" ht="27.75" customHeight="1" x14ac:dyDescent="0.25">
      <c r="A597" s="186">
        <f t="shared" si="192"/>
        <v>442</v>
      </c>
      <c r="B597" s="228"/>
      <c r="C597" s="229"/>
      <c r="D597" s="115"/>
      <c r="E597" s="144"/>
      <c r="F597" s="163" t="str">
        <f t="shared" si="187"/>
        <v/>
      </c>
      <c r="G597" s="117"/>
      <c r="H597" s="117"/>
      <c r="I597" s="117"/>
      <c r="J597" s="117"/>
      <c r="K597" s="118" t="str">
        <f t="shared" si="188"/>
        <v/>
      </c>
      <c r="L597" s="119" t="str">
        <f>IF(K597="", "", K597/Veriler!$T$1)</f>
        <v/>
      </c>
      <c r="M597" s="119" t="str">
        <f>IF(E597&lt;&gt;"", "İthal Girdi", IF(Veriler!P597="", "", IF(Veriler!O597="H", "%0,5 üzerindedir", IF(Veriler!P597&gt;0.1, "%10 sınırı aşılmıştır.", "Uygun"))))</f>
        <v>%0,5 üzerindedir</v>
      </c>
      <c r="N597" s="119" t="str">
        <f t="shared" si="189"/>
        <v xml:space="preserve"> </v>
      </c>
      <c r="O597" s="120"/>
      <c r="P597" s="121"/>
      <c r="Q597" s="122" t="str">
        <f t="shared" si="190"/>
        <v/>
      </c>
      <c r="R597" s="118">
        <f>IFERROR(IF(L597&lt;=0.005,IF(E597="",K597,0),IF(E597&lt;&gt;"",0,IF(O597="",0,IF(O597="H",0,IF(P597&lt;Veriler!$F$2,K597*Veriler!$F$2,K597*P597)))))," ")</f>
        <v>0</v>
      </c>
      <c r="S597" s="118">
        <f>IF(Veriler!P597&lt;=0.1, R597, IF(AND(Veriler!P597&gt;0.1, E597="", O597="E"), IF(P597&gt;Veriler!$F$2, P597*R597, IF(P597&lt;Veriler!$F$2, Veriler!$F$2*R597, P597*R597)), 0))</f>
        <v>0</v>
      </c>
      <c r="T597" s="118" t="str">
        <f t="shared" si="191"/>
        <v xml:space="preserve"> </v>
      </c>
      <c r="U597" s="123" t="str">
        <f>IFERROR(IF(N597="%10 sınırı aşılmıştır.",K597-S597,IFERROR(IF(E597="",IF(R597=1,0,IF(K597-R597=0,"",K597-R597)),IF(Veriler!I597="",K597,IF(K597*Veriler!I597=0,"",K597*Veriler!I597))),K597)),0)</f>
        <v/>
      </c>
    </row>
    <row r="598" spans="1:21" s="134" customFormat="1" ht="27.75" customHeight="1" x14ac:dyDescent="0.25">
      <c r="A598" s="186">
        <f t="shared" si="192"/>
        <v>443</v>
      </c>
      <c r="B598" s="228"/>
      <c r="C598" s="229"/>
      <c r="D598" s="115"/>
      <c r="E598" s="144"/>
      <c r="F598" s="163" t="str">
        <f t="shared" si="187"/>
        <v/>
      </c>
      <c r="G598" s="117"/>
      <c r="H598" s="117"/>
      <c r="I598" s="117"/>
      <c r="J598" s="117"/>
      <c r="K598" s="118" t="str">
        <f t="shared" si="188"/>
        <v/>
      </c>
      <c r="L598" s="119" t="str">
        <f>IF(K598="", "", K598/Veriler!$T$1)</f>
        <v/>
      </c>
      <c r="M598" s="119" t="str">
        <f>IF(E598&lt;&gt;"", "İthal Girdi", IF(Veriler!P598="", "", IF(Veriler!O598="H", "%0,5 üzerindedir", IF(Veriler!P598&gt;0.1, "%10 sınırı aşılmıştır.", "Uygun"))))</f>
        <v>%0,5 üzerindedir</v>
      </c>
      <c r="N598" s="119" t="str">
        <f t="shared" si="189"/>
        <v xml:space="preserve"> </v>
      </c>
      <c r="O598" s="120"/>
      <c r="P598" s="121"/>
      <c r="Q598" s="122" t="str">
        <f t="shared" si="190"/>
        <v/>
      </c>
      <c r="R598" s="118">
        <f>IFERROR(IF(L598&lt;=0.005,IF(E598="",K598,0),IF(E598&lt;&gt;"",0,IF(O598="",0,IF(O598="H",0,IF(P598&lt;Veriler!$F$2,K598*Veriler!$F$2,K598*P598)))))," ")</f>
        <v>0</v>
      </c>
      <c r="S598" s="118">
        <f>IF(Veriler!P598&lt;=0.1, R598, IF(AND(Veriler!P598&gt;0.1, E598="", O598="E"), IF(P598&gt;Veriler!$F$2, P598*R598, IF(P598&lt;Veriler!$F$2, Veriler!$F$2*R598, P598*R598)), 0))</f>
        <v>0</v>
      </c>
      <c r="T598" s="118" t="str">
        <f t="shared" si="191"/>
        <v xml:space="preserve"> </v>
      </c>
      <c r="U598" s="123" t="str">
        <f>IFERROR(IF(N598="%10 sınırı aşılmıştır.",K598-S598,IFERROR(IF(E598="",IF(R598=1,0,IF(K598-R598=0,"",K598-R598)),IF(Veriler!I598="",K598,IF(K598*Veriler!I598=0,"",K598*Veriler!I598))),K598)),0)</f>
        <v/>
      </c>
    </row>
    <row r="599" spans="1:21" s="134" customFormat="1" ht="27.75" customHeight="1" x14ac:dyDescent="0.25">
      <c r="A599" s="186">
        <f t="shared" si="192"/>
        <v>444</v>
      </c>
      <c r="B599" s="228"/>
      <c r="C599" s="229"/>
      <c r="D599" s="115"/>
      <c r="E599" s="144"/>
      <c r="F599" s="163" t="str">
        <f t="shared" si="187"/>
        <v/>
      </c>
      <c r="G599" s="117"/>
      <c r="H599" s="117"/>
      <c r="I599" s="117"/>
      <c r="J599" s="117"/>
      <c r="K599" s="118" t="str">
        <f t="shared" si="188"/>
        <v/>
      </c>
      <c r="L599" s="119" t="str">
        <f>IF(K599="", "", K599/Veriler!$T$1)</f>
        <v/>
      </c>
      <c r="M599" s="119" t="str">
        <f>IF(E599&lt;&gt;"", "İthal Girdi", IF(Veriler!P599="", "", IF(Veriler!O599="H", "%0,5 üzerindedir", IF(Veriler!P599&gt;0.1, "%10 sınırı aşılmıştır.", "Uygun"))))</f>
        <v>%0,5 üzerindedir</v>
      </c>
      <c r="N599" s="119" t="str">
        <f t="shared" si="189"/>
        <v xml:space="preserve"> </v>
      </c>
      <c r="O599" s="120"/>
      <c r="P599" s="121"/>
      <c r="Q599" s="122" t="str">
        <f t="shared" si="190"/>
        <v/>
      </c>
      <c r="R599" s="118">
        <f>IFERROR(IF(L599&lt;=0.005,IF(E599="",K599,0),IF(E599&lt;&gt;"",0,IF(O599="",0,IF(O599="H",0,IF(P599&lt;Veriler!$F$2,K599*Veriler!$F$2,K599*P599)))))," ")</f>
        <v>0</v>
      </c>
      <c r="S599" s="118">
        <f>IF(Veriler!P599&lt;=0.1, R599, IF(AND(Veriler!P599&gt;0.1, E599="", O599="E"), IF(P599&gt;Veriler!$F$2, P599*R599, IF(P599&lt;Veriler!$F$2, Veriler!$F$2*R599, P599*R599)), 0))</f>
        <v>0</v>
      </c>
      <c r="T599" s="118" t="str">
        <f t="shared" si="191"/>
        <v xml:space="preserve"> </v>
      </c>
      <c r="U599" s="123" t="str">
        <f>IFERROR(IF(N599="%10 sınırı aşılmıştır.",K599-S599,IFERROR(IF(E599="",IF(R599=1,0,IF(K599-R599=0,"",K599-R599)),IF(Veriler!I599="",K599,IF(K599*Veriler!I599=0,"",K599*Veriler!I599))),K599)),0)</f>
        <v/>
      </c>
    </row>
    <row r="600" spans="1:21" s="134" customFormat="1" ht="27.75" customHeight="1" x14ac:dyDescent="0.25">
      <c r="A600" s="186">
        <f t="shared" si="192"/>
        <v>445</v>
      </c>
      <c r="B600" s="228"/>
      <c r="C600" s="229"/>
      <c r="D600" s="115"/>
      <c r="E600" s="144"/>
      <c r="F600" s="163" t="str">
        <f t="shared" si="187"/>
        <v/>
      </c>
      <c r="G600" s="117"/>
      <c r="H600" s="117"/>
      <c r="I600" s="117"/>
      <c r="J600" s="117"/>
      <c r="K600" s="118" t="str">
        <f t="shared" si="188"/>
        <v/>
      </c>
      <c r="L600" s="119" t="str">
        <f>IF(K600="", "", K600/Veriler!$T$1)</f>
        <v/>
      </c>
      <c r="M600" s="119" t="str">
        <f>IF(E600&lt;&gt;"", "İthal Girdi", IF(Veriler!P600="", "", IF(Veriler!O600="H", "%0,5 üzerindedir", IF(Veriler!P600&gt;0.1, "%10 sınırı aşılmıştır.", "Uygun"))))</f>
        <v>%0,5 üzerindedir</v>
      </c>
      <c r="N600" s="119" t="str">
        <f t="shared" si="189"/>
        <v xml:space="preserve"> </v>
      </c>
      <c r="O600" s="120"/>
      <c r="P600" s="121"/>
      <c r="Q600" s="122" t="str">
        <f t="shared" si="190"/>
        <v/>
      </c>
      <c r="R600" s="118">
        <f>IFERROR(IF(L600&lt;=0.005,IF(E600="",K600,0),IF(E600&lt;&gt;"",0,IF(O600="",0,IF(O600="H",0,IF(P600&lt;Veriler!$F$2,K600*Veriler!$F$2,K600*P600)))))," ")</f>
        <v>0</v>
      </c>
      <c r="S600" s="118">
        <f>IF(Veriler!P600&lt;=0.1, R600, IF(AND(Veriler!P600&gt;0.1, E600="", O600="E"), IF(P600&gt;Veriler!$F$2, P600*R600, IF(P600&lt;Veriler!$F$2, Veriler!$F$2*R600, P600*R600)), 0))</f>
        <v>0</v>
      </c>
      <c r="T600" s="118" t="str">
        <f t="shared" si="191"/>
        <v xml:space="preserve"> </v>
      </c>
      <c r="U600" s="123" t="str">
        <f>IFERROR(IF(N600="%10 sınırı aşılmıştır.",K600-S600,IFERROR(IF(E600="",IF(R600=1,0,IF(K600-R600=0,"",K600-R600)),IF(Veriler!I600="",K600,IF(K600*Veriler!I600=0,"",K600*Veriler!I600))),K600)),0)</f>
        <v/>
      </c>
    </row>
    <row r="601" spans="1:21" s="134" customFormat="1" ht="27.75" customHeight="1" x14ac:dyDescent="0.25">
      <c r="A601" s="186">
        <f t="shared" si="192"/>
        <v>446</v>
      </c>
      <c r="B601" s="228"/>
      <c r="C601" s="229"/>
      <c r="D601" s="115"/>
      <c r="E601" s="144"/>
      <c r="F601" s="163" t="str">
        <f t="shared" si="187"/>
        <v/>
      </c>
      <c r="G601" s="117"/>
      <c r="H601" s="117"/>
      <c r="I601" s="117"/>
      <c r="J601" s="117"/>
      <c r="K601" s="118" t="str">
        <f t="shared" si="188"/>
        <v/>
      </c>
      <c r="L601" s="119" t="str">
        <f>IF(K601="", "", K601/Veriler!$T$1)</f>
        <v/>
      </c>
      <c r="M601" s="119" t="str">
        <f>IF(E601&lt;&gt;"", "İthal Girdi", IF(Veriler!P601="", "", IF(Veriler!O601="H", "%0,5 üzerindedir", IF(Veriler!P601&gt;0.1, "%10 sınırı aşılmıştır.", "Uygun"))))</f>
        <v>%0,5 üzerindedir</v>
      </c>
      <c r="N601" s="119" t="str">
        <f t="shared" si="189"/>
        <v xml:space="preserve"> </v>
      </c>
      <c r="O601" s="120"/>
      <c r="P601" s="121"/>
      <c r="Q601" s="122" t="str">
        <f t="shared" si="190"/>
        <v/>
      </c>
      <c r="R601" s="118">
        <f>IFERROR(IF(L601&lt;=0.005,IF(E601="",K601,0),IF(E601&lt;&gt;"",0,IF(O601="",0,IF(O601="H",0,IF(P601&lt;Veriler!$F$2,K601*Veriler!$F$2,K601*P601)))))," ")</f>
        <v>0</v>
      </c>
      <c r="S601" s="118">
        <f>IF(Veriler!P601&lt;=0.1, R601, IF(AND(Veriler!P601&gt;0.1, E601="", O601="E"), IF(P601&gt;Veriler!$F$2, P601*R601, IF(P601&lt;Veriler!$F$2, Veriler!$F$2*R601, P601*R601)), 0))</f>
        <v>0</v>
      </c>
      <c r="T601" s="118" t="str">
        <f t="shared" si="191"/>
        <v xml:space="preserve"> </v>
      </c>
      <c r="U601" s="123" t="str">
        <f>IFERROR(IF(N601="%10 sınırı aşılmıştır.",K601-S601,IFERROR(IF(E601="",IF(R601=1,0,IF(K601-R601=0,"",K601-R601)),IF(Veriler!I601="",K601,IF(K601*Veriler!I601=0,"",K601*Veriler!I601))),K601)),0)</f>
        <v/>
      </c>
    </row>
    <row r="602" spans="1:21" s="134" customFormat="1" ht="27.75" customHeight="1" x14ac:dyDescent="0.25">
      <c r="A602" s="186">
        <f t="shared" si="192"/>
        <v>447</v>
      </c>
      <c r="B602" s="228"/>
      <c r="C602" s="229"/>
      <c r="D602" s="115"/>
      <c r="E602" s="144"/>
      <c r="F602" s="163" t="str">
        <f t="shared" si="187"/>
        <v/>
      </c>
      <c r="G602" s="117"/>
      <c r="H602" s="117"/>
      <c r="I602" s="117"/>
      <c r="J602" s="117"/>
      <c r="K602" s="118" t="str">
        <f t="shared" si="188"/>
        <v/>
      </c>
      <c r="L602" s="119" t="str">
        <f>IF(K602="", "", K602/Veriler!$T$1)</f>
        <v/>
      </c>
      <c r="M602" s="119" t="str">
        <f>IF(E602&lt;&gt;"", "İthal Girdi", IF(Veriler!P602="", "", IF(Veriler!O602="H", "%0,5 üzerindedir", IF(Veriler!P602&gt;0.1, "%10 sınırı aşılmıştır.", "Uygun"))))</f>
        <v>%0,5 üzerindedir</v>
      </c>
      <c r="N602" s="119" t="str">
        <f t="shared" si="189"/>
        <v xml:space="preserve"> </v>
      </c>
      <c r="O602" s="120"/>
      <c r="P602" s="121"/>
      <c r="Q602" s="122" t="str">
        <f t="shared" si="190"/>
        <v/>
      </c>
      <c r="R602" s="118">
        <f>IFERROR(IF(L602&lt;=0.005,IF(E602="",K602,0),IF(E602&lt;&gt;"",0,IF(O602="",0,IF(O602="H",0,IF(P602&lt;Veriler!$F$2,K602*Veriler!$F$2,K602*P602)))))," ")</f>
        <v>0</v>
      </c>
      <c r="S602" s="118">
        <f>IF(Veriler!P602&lt;=0.1, R602, IF(AND(Veriler!P602&gt;0.1, E602="", O602="E"), IF(P602&gt;Veriler!$F$2, P602*R602, IF(P602&lt;Veriler!$F$2, Veriler!$F$2*R602, P602*R602)), 0))</f>
        <v>0</v>
      </c>
      <c r="T602" s="118" t="str">
        <f t="shared" si="191"/>
        <v xml:space="preserve"> </v>
      </c>
      <c r="U602" s="123" t="str">
        <f>IFERROR(IF(N602="%10 sınırı aşılmıştır.",K602-S602,IFERROR(IF(E602="",IF(R602=1,0,IF(K602-R602=0,"",K602-R602)),IF(Veriler!I602="",K602,IF(K602*Veriler!I602=0,"",K602*Veriler!I602))),K602)),0)</f>
        <v/>
      </c>
    </row>
    <row r="603" spans="1:21" s="134" customFormat="1" ht="27.75" customHeight="1" x14ac:dyDescent="0.25">
      <c r="A603" s="186">
        <f t="shared" si="192"/>
        <v>448</v>
      </c>
      <c r="B603" s="228"/>
      <c r="C603" s="229"/>
      <c r="D603" s="115"/>
      <c r="E603" s="144"/>
      <c r="F603" s="163" t="str">
        <f t="shared" si="187"/>
        <v/>
      </c>
      <c r="G603" s="117"/>
      <c r="H603" s="117"/>
      <c r="I603" s="117"/>
      <c r="J603" s="117"/>
      <c r="K603" s="118" t="str">
        <f t="shared" si="188"/>
        <v/>
      </c>
      <c r="L603" s="119" t="str">
        <f>IF(K603="", "", K603/Veriler!$T$1)</f>
        <v/>
      </c>
      <c r="M603" s="119" t="str">
        <f>IF(E603&lt;&gt;"", "İthal Girdi", IF(Veriler!P603="", "", IF(Veriler!O603="H", "%0,5 üzerindedir", IF(Veriler!P603&gt;0.1, "%10 sınırı aşılmıştır.", "Uygun"))))</f>
        <v>%0,5 üzerindedir</v>
      </c>
      <c r="N603" s="119" t="str">
        <f t="shared" si="189"/>
        <v xml:space="preserve"> </v>
      </c>
      <c r="O603" s="120"/>
      <c r="P603" s="121"/>
      <c r="Q603" s="122" t="str">
        <f t="shared" si="190"/>
        <v/>
      </c>
      <c r="R603" s="118">
        <f>IFERROR(IF(L603&lt;=0.005,IF(E603="",K603,0),IF(E603&lt;&gt;"",0,IF(O603="",0,IF(O603="H",0,IF(P603&lt;Veriler!$F$2,K603*Veriler!$F$2,K603*P603)))))," ")</f>
        <v>0</v>
      </c>
      <c r="S603" s="118">
        <f>IF(Veriler!P603&lt;=0.1, R603, IF(AND(Veriler!P603&gt;0.1, E603="", O603="E"), IF(P603&gt;Veriler!$F$2, P603*R603, IF(P603&lt;Veriler!$F$2, Veriler!$F$2*R603, P603*R603)), 0))</f>
        <v>0</v>
      </c>
      <c r="T603" s="118" t="str">
        <f t="shared" si="191"/>
        <v xml:space="preserve"> </v>
      </c>
      <c r="U603" s="123" t="str">
        <f>IFERROR(IF(N603="%10 sınırı aşılmıştır.",K603-S603,IFERROR(IF(E603="",IF(R603=1,0,IF(K603-R603=0,"",K603-R603)),IF(Veriler!I603="",K603,IF(K603*Veriler!I603=0,"",K603*Veriler!I603))),K603)),0)</f>
        <v/>
      </c>
    </row>
    <row r="604" spans="1:21" s="134" customFormat="1" ht="24" customHeight="1" x14ac:dyDescent="0.25">
      <c r="A604" s="147"/>
      <c r="B604" s="148"/>
      <c r="C604" s="148"/>
      <c r="D604" s="148"/>
      <c r="E604" s="149"/>
      <c r="F604" s="149"/>
      <c r="G604" s="147"/>
      <c r="H604" s="147"/>
      <c r="I604" s="147"/>
      <c r="J604" s="147"/>
      <c r="K604" s="133">
        <f>SUM(K575:K588,K590:K603)</f>
        <v>0</v>
      </c>
      <c r="L604" s="150"/>
      <c r="M604" s="150"/>
      <c r="N604" s="150"/>
      <c r="O604" s="151"/>
      <c r="P604" s="152"/>
      <c r="Q604" s="152"/>
      <c r="R604" s="147"/>
      <c r="S604" s="147"/>
      <c r="T604" s="147"/>
      <c r="U604" s="147"/>
    </row>
    <row r="605" spans="1:21" s="134" customFormat="1" ht="24" customHeight="1" x14ac:dyDescent="0.25">
      <c r="A605" s="147"/>
      <c r="B605" s="148"/>
      <c r="C605" s="148"/>
      <c r="D605" s="148"/>
      <c r="E605" s="149"/>
      <c r="F605" s="149"/>
      <c r="G605" s="147"/>
      <c r="H605" s="147"/>
      <c r="I605" s="147"/>
      <c r="J605" s="147"/>
      <c r="K605" s="153"/>
      <c r="L605" s="150"/>
      <c r="M605" s="150"/>
      <c r="N605" s="150"/>
      <c r="O605" s="151"/>
      <c r="P605" s="152"/>
      <c r="Q605" s="152"/>
      <c r="R605" s="154" t="s">
        <v>14</v>
      </c>
      <c r="S605" s="154" t="s">
        <v>14</v>
      </c>
      <c r="T605" s="154" t="s">
        <v>14</v>
      </c>
      <c r="U605" s="155" t="s">
        <v>15</v>
      </c>
    </row>
    <row r="606" spans="1:21" s="134" customFormat="1" ht="27" customHeight="1" x14ac:dyDescent="0.25">
      <c r="A606" s="230" t="s">
        <v>140</v>
      </c>
      <c r="B606" s="230"/>
      <c r="C606" s="230"/>
      <c r="D606" s="230"/>
      <c r="E606" s="230"/>
      <c r="F606" s="230"/>
      <c r="G606" s="230"/>
      <c r="H606" s="230"/>
      <c r="I606" s="230"/>
      <c r="J606" s="230"/>
      <c r="K606" s="230"/>
      <c r="L606" s="230"/>
      <c r="M606" s="230"/>
      <c r="N606" s="230"/>
      <c r="O606" s="230"/>
      <c r="P606" s="230"/>
      <c r="Q606" s="230"/>
      <c r="R606" s="160" t="e">
        <f>IF(SUM(#REF!,R575:R588,R590:R603)=0,"",SUM(#REF!,R575:R588,R590:R603))</f>
        <v>#REF!</v>
      </c>
      <c r="S606" s="156" t="str">
        <f>IF(SUM(S575:S588,S590:S603)=0," ",SUM(S575:S588,S590:S603))</f>
        <v xml:space="preserve"> </v>
      </c>
      <c r="T606" s="124" t="str">
        <f>IF(SUM(T575:T588,T590:T603)=0," ",SUM(T575:T588,T590:T603))</f>
        <v xml:space="preserve"> </v>
      </c>
      <c r="U606" s="124" t="str">
        <f>IF(SUM(U575:U588,U590:U603)=0," ",SUM(U575:U588,U590:U603))</f>
        <v xml:space="preserve"> </v>
      </c>
    </row>
    <row r="608" spans="1:21" x14ac:dyDescent="0.3">
      <c r="A608" s="225" t="str">
        <f>A646</f>
        <v>R02</v>
      </c>
      <c r="B608" s="225"/>
      <c r="C608" s="225"/>
      <c r="D608" s="225"/>
      <c r="E608" s="225"/>
      <c r="F608" s="225"/>
      <c r="G608" s="225"/>
      <c r="H608" s="225"/>
      <c r="I608" s="225"/>
      <c r="J608" s="225"/>
      <c r="K608" s="225"/>
      <c r="L608" s="226"/>
      <c r="M608" s="226"/>
      <c r="N608" s="226"/>
      <c r="O608" s="227"/>
      <c r="P608" s="227"/>
      <c r="Q608" s="227"/>
      <c r="R608" s="225"/>
      <c r="S608" s="225"/>
      <c r="T608" s="225"/>
      <c r="U608" s="225"/>
    </row>
    <row r="609" spans="1:21" s="134" customFormat="1" ht="31.5" customHeight="1" x14ac:dyDescent="0.25">
      <c r="A609" s="233" t="s">
        <v>0</v>
      </c>
      <c r="B609" s="233"/>
      <c r="C609" s="233"/>
      <c r="D609" s="233"/>
      <c r="E609" s="233"/>
      <c r="F609" s="233"/>
      <c r="G609" s="233"/>
      <c r="H609" s="233"/>
      <c r="I609" s="233"/>
      <c r="J609" s="233"/>
      <c r="K609" s="233"/>
      <c r="L609" s="233"/>
      <c r="M609" s="233"/>
      <c r="N609" s="233"/>
      <c r="O609" s="233" t="b">
        <v>0</v>
      </c>
      <c r="P609" s="233"/>
      <c r="Q609" s="233"/>
      <c r="R609" s="233"/>
      <c r="S609" s="233"/>
      <c r="T609" s="233"/>
      <c r="U609" s="233"/>
    </row>
    <row r="610" spans="1:21" s="139" customFormat="1" ht="28.5" customHeight="1" x14ac:dyDescent="0.25">
      <c r="A610" s="234" t="s">
        <v>115</v>
      </c>
      <c r="B610" s="235"/>
      <c r="C610" s="235"/>
      <c r="D610" s="235"/>
      <c r="E610" s="235"/>
      <c r="F610" s="235"/>
      <c r="G610" s="235"/>
      <c r="H610" s="235"/>
      <c r="I610" s="235"/>
      <c r="J610" s="235"/>
      <c r="K610" s="235"/>
      <c r="L610" s="235"/>
      <c r="M610" s="235"/>
      <c r="N610" s="235"/>
      <c r="O610" s="235"/>
      <c r="P610" s="235"/>
      <c r="Q610" s="236"/>
      <c r="R610" s="135"/>
      <c r="S610" s="136"/>
      <c r="T610" s="137" t="s">
        <v>116</v>
      </c>
      <c r="U610" s="138">
        <f>U572+1</f>
        <v>17</v>
      </c>
    </row>
    <row r="611" spans="1:21" s="134" customFormat="1" ht="87" customHeight="1" x14ac:dyDescent="0.25">
      <c r="A611" s="164" t="s">
        <v>1</v>
      </c>
      <c r="B611" s="237" t="s">
        <v>2</v>
      </c>
      <c r="C611" s="238"/>
      <c r="D611" s="165" t="s">
        <v>3</v>
      </c>
      <c r="E611" s="165" t="s">
        <v>136</v>
      </c>
      <c r="F611" s="166" t="s">
        <v>143</v>
      </c>
      <c r="G611" s="164" t="s">
        <v>4</v>
      </c>
      <c r="H611" s="164" t="s">
        <v>5</v>
      </c>
      <c r="I611" s="164" t="s">
        <v>6</v>
      </c>
      <c r="J611" s="164" t="s">
        <v>7</v>
      </c>
      <c r="K611" s="164" t="s">
        <v>8</v>
      </c>
      <c r="L611" s="167" t="s">
        <v>9</v>
      </c>
      <c r="M611" s="168" t="s">
        <v>86</v>
      </c>
      <c r="N611" s="168" t="s">
        <v>86</v>
      </c>
      <c r="O611" s="166" t="s">
        <v>137</v>
      </c>
      <c r="P611" s="164" t="s">
        <v>10</v>
      </c>
      <c r="Q611" s="140" t="s">
        <v>142</v>
      </c>
      <c r="R611" s="125" t="s">
        <v>141</v>
      </c>
      <c r="S611" s="125" t="s">
        <v>138</v>
      </c>
      <c r="T611" s="164" t="s">
        <v>138</v>
      </c>
      <c r="U611" s="164" t="s">
        <v>139</v>
      </c>
    </row>
    <row r="612" spans="1:21" s="134" customFormat="1" ht="54" customHeight="1" x14ac:dyDescent="0.25">
      <c r="A612" s="141"/>
      <c r="B612" s="241" t="s">
        <v>146</v>
      </c>
      <c r="C612" s="231"/>
      <c r="D612" s="142"/>
      <c r="E612" s="142"/>
      <c r="F612" s="114"/>
      <c r="G612" s="142"/>
      <c r="H612" s="142"/>
      <c r="I612" s="142"/>
      <c r="J612" s="142"/>
      <c r="K612" s="114"/>
      <c r="L612" s="114"/>
      <c r="M612" s="142"/>
      <c r="N612" s="114"/>
      <c r="O612" s="142"/>
      <c r="P612" s="142"/>
      <c r="Q612" s="232"/>
      <c r="R612" s="232"/>
      <c r="S612" s="142"/>
      <c r="T612" s="114"/>
      <c r="U612" s="114"/>
    </row>
    <row r="613" spans="1:21" s="134" customFormat="1" ht="27.75" customHeight="1" x14ac:dyDescent="0.25">
      <c r="A613" s="186">
        <f>A603+1</f>
        <v>449</v>
      </c>
      <c r="B613" s="228"/>
      <c r="C613" s="229"/>
      <c r="D613" s="115"/>
      <c r="E613" s="116"/>
      <c r="F613" s="163" t="str">
        <f t="shared" ref="F613:F626" si="193">IF(AND(E613&lt;&gt;"",U613&lt;&gt;"",K613&lt;&gt;0),U613/K613,"")</f>
        <v/>
      </c>
      <c r="G613" s="117"/>
      <c r="H613" s="117"/>
      <c r="I613" s="117"/>
      <c r="J613" s="117"/>
      <c r="K613" s="118" t="str">
        <f t="shared" ref="K613:K626" si="194">IF(AND(G613&lt;&gt;0, I613&lt;&gt;0, J613&lt;&gt;0), G613*I613*J613, "")</f>
        <v/>
      </c>
      <c r="L613" s="119" t="str">
        <f>IF(K613="", "", K613/Veriler!$T$1)</f>
        <v/>
      </c>
      <c r="M613" s="119" t="str">
        <f>IF(E613&lt;&gt;"", "İthal Girdi", IF(Veriler!P613="", "", IF(Veriler!O613="H", "%0,5 üzerindedir", IF(Veriler!P613&gt;0.1, "%10 sınırı aşılmıştır.", "Uygun"))))</f>
        <v>%0,5 üzerindedir</v>
      </c>
      <c r="N613" s="119" t="str">
        <f t="shared" ref="N613:N626" si="195">IF(L613=""," ",M613)</f>
        <v xml:space="preserve"> </v>
      </c>
      <c r="O613" s="120"/>
      <c r="P613" s="121"/>
      <c r="Q613" s="122" t="str">
        <f t="shared" ref="Q613:Q626" si="196">IFERROR(IF(AND(S613&lt;&gt;"",K613&lt;&gt;"",K613&lt;&gt;0,S613&lt;&gt;0),S613/K613,"")," ")</f>
        <v/>
      </c>
      <c r="R613" s="118">
        <f>IFERROR(IF(L613&lt;=0.005,IF(E613="",K613,0),IF(E613&lt;&gt;"",0,IF(O613="",0,IF(O613="H",0,IF(P613&lt;Veriler!$F$2,K613*Veriler!$F$2,K613*P613)))))," ")</f>
        <v>0</v>
      </c>
      <c r="S613" s="118">
        <f>IF(Veriler!P613&lt;=0.1, R613, IF(AND(Veriler!P613&gt;0.1, E613="", O613="E"), IF(P613&gt;Veriler!$F$2, P613*R613, IF(P613&lt;Veriler!$F$2, Veriler!$F$2*R613, P613*R613)), 0))</f>
        <v>0</v>
      </c>
      <c r="T613" s="118" t="str">
        <f t="shared" ref="T613:T626" si="197">IF(S613=0," ",S613)</f>
        <v xml:space="preserve"> </v>
      </c>
      <c r="U613" s="123" t="str">
        <f>IFERROR(IF(N613="%10 sınırı aşılmıştır.",K613-S613,IFERROR(IF(E613="",IF(R613=1,0,IF(K613-R613=0,"",K613-R613)),IF(Veriler!I613="",K613,IF(K613*Veriler!I613=0,"",K613*Veriler!I613))),K613)),0)</f>
        <v/>
      </c>
    </row>
    <row r="614" spans="1:21" s="134" customFormat="1" ht="27.75" customHeight="1" x14ac:dyDescent="0.25">
      <c r="A614" s="186">
        <f>A613+1</f>
        <v>450</v>
      </c>
      <c r="B614" s="228"/>
      <c r="C614" s="229"/>
      <c r="D614" s="115"/>
      <c r="E614" s="116"/>
      <c r="F614" s="163" t="str">
        <f t="shared" si="193"/>
        <v/>
      </c>
      <c r="G614" s="117"/>
      <c r="H614" s="117"/>
      <c r="I614" s="117"/>
      <c r="J614" s="117"/>
      <c r="K614" s="118" t="str">
        <f t="shared" si="194"/>
        <v/>
      </c>
      <c r="L614" s="119" t="str">
        <f>IF(K614="", "", K614/Veriler!$T$1)</f>
        <v/>
      </c>
      <c r="M614" s="119" t="str">
        <f>IF(E614&lt;&gt;"", "İthal Girdi", IF(Veriler!P614="", "", IF(Veriler!O614="H", "%0,5 üzerindedir", IF(Veriler!P614&gt;0.1, "%10 sınırı aşılmıştır.", "Uygun"))))</f>
        <v>%0,5 üzerindedir</v>
      </c>
      <c r="N614" s="119" t="str">
        <f t="shared" si="195"/>
        <v xml:space="preserve"> </v>
      </c>
      <c r="O614" s="120"/>
      <c r="P614" s="121"/>
      <c r="Q614" s="122" t="str">
        <f t="shared" si="196"/>
        <v/>
      </c>
      <c r="R614" s="118">
        <f>IFERROR(IF(L614&lt;=0.005,IF(E614="",K614,0),IF(E614&lt;&gt;"",0,IF(O614="",0,IF(O614="H",0,IF(P614&lt;Veriler!$F$2,K614*Veriler!$F$2,K614*P614)))))," ")</f>
        <v>0</v>
      </c>
      <c r="S614" s="118">
        <f>IF(Veriler!P614&lt;=0.1, R614, IF(AND(Veriler!P614&gt;0.1, E614="", O614="E"), IF(P614&gt;Veriler!$F$2, P614*R614, IF(P614&lt;Veriler!$F$2, Veriler!$F$2*R614, P614*R614)), 0))</f>
        <v>0</v>
      </c>
      <c r="T614" s="118" t="str">
        <f t="shared" si="197"/>
        <v xml:space="preserve"> </v>
      </c>
      <c r="U614" s="123" t="str">
        <f>IFERROR(IF(N614="%10 sınırı aşılmıştır.",K614-S614,IFERROR(IF(E614="",IF(R614=1,0,IF(K614-R614=0,"",K614-R614)),IF(Veriler!I614="",K614,IF(K614*Veriler!I614=0,"",K614*Veriler!I614))),K614)),0)</f>
        <v/>
      </c>
    </row>
    <row r="615" spans="1:21" s="134" customFormat="1" ht="27.75" customHeight="1" x14ac:dyDescent="0.25">
      <c r="A615" s="186">
        <f t="shared" ref="A615:A626" si="198">A614+1</f>
        <v>451</v>
      </c>
      <c r="B615" s="228"/>
      <c r="C615" s="229"/>
      <c r="D615" s="115"/>
      <c r="E615" s="116"/>
      <c r="F615" s="163" t="str">
        <f t="shared" si="193"/>
        <v/>
      </c>
      <c r="G615" s="117"/>
      <c r="H615" s="117"/>
      <c r="I615" s="117"/>
      <c r="J615" s="117"/>
      <c r="K615" s="118" t="str">
        <f t="shared" si="194"/>
        <v/>
      </c>
      <c r="L615" s="119" t="str">
        <f>IF(K615="", "", K615/Veriler!$T$1)</f>
        <v/>
      </c>
      <c r="M615" s="119" t="str">
        <f>IF(E615&lt;&gt;"", "İthal Girdi", IF(Veriler!P615="", "", IF(Veriler!O615="H", "%0,5 üzerindedir", IF(Veriler!P615&gt;0.1, "%10 sınırı aşılmıştır.", "Uygun"))))</f>
        <v>%0,5 üzerindedir</v>
      </c>
      <c r="N615" s="119" t="str">
        <f t="shared" si="195"/>
        <v xml:space="preserve"> </v>
      </c>
      <c r="O615" s="120"/>
      <c r="P615" s="121"/>
      <c r="Q615" s="122" t="str">
        <f t="shared" si="196"/>
        <v/>
      </c>
      <c r="R615" s="118">
        <f>IFERROR(IF(L615&lt;=0.005,IF(E615="",K615,0),IF(E615&lt;&gt;"",0,IF(O615="",0,IF(O615="H",0,IF(P615&lt;Veriler!$F$2,K615*Veriler!$F$2,K615*P615)))))," ")</f>
        <v>0</v>
      </c>
      <c r="S615" s="118">
        <f>IF(Veriler!P615&lt;=0.1, R615, IF(AND(Veriler!P615&gt;0.1, E615="", O615="E"), IF(P615&gt;Veriler!$F$2, P615*R615, IF(P615&lt;Veriler!$F$2, Veriler!$F$2*R615, P615*R615)), 0))</f>
        <v>0</v>
      </c>
      <c r="T615" s="118" t="str">
        <f t="shared" si="197"/>
        <v xml:space="preserve"> </v>
      </c>
      <c r="U615" s="123" t="str">
        <f>IFERROR(IF(N615="%10 sınırı aşılmıştır.",K615-S615,IFERROR(IF(E615="",IF(R615=1,0,IF(K615-R615=0,"",K615-R615)),IF(Veriler!I615="",K615,IF(K615*Veriler!I615=0,"",K615*Veriler!I615))),K615)),0)</f>
        <v/>
      </c>
    </row>
    <row r="616" spans="1:21" s="134" customFormat="1" ht="27.75" customHeight="1" x14ac:dyDescent="0.25">
      <c r="A616" s="186">
        <f t="shared" si="198"/>
        <v>452</v>
      </c>
      <c r="B616" s="228"/>
      <c r="C616" s="229"/>
      <c r="D616" s="115"/>
      <c r="E616" s="116"/>
      <c r="F616" s="163" t="str">
        <f t="shared" si="193"/>
        <v/>
      </c>
      <c r="G616" s="117"/>
      <c r="H616" s="117"/>
      <c r="I616" s="117"/>
      <c r="J616" s="117"/>
      <c r="K616" s="118" t="str">
        <f t="shared" si="194"/>
        <v/>
      </c>
      <c r="L616" s="119" t="str">
        <f>IF(K616="", "", K616/Veriler!$T$1)</f>
        <v/>
      </c>
      <c r="M616" s="119" t="str">
        <f>IF(E616&lt;&gt;"", "İthal Girdi", IF(Veriler!P616="", "", IF(Veriler!O616="H", "%0,5 üzerindedir", IF(Veriler!P616&gt;0.1, "%10 sınırı aşılmıştır.", "Uygun"))))</f>
        <v>%0,5 üzerindedir</v>
      </c>
      <c r="N616" s="119" t="str">
        <f t="shared" si="195"/>
        <v xml:space="preserve"> </v>
      </c>
      <c r="O616" s="120"/>
      <c r="P616" s="121"/>
      <c r="Q616" s="122" t="str">
        <f t="shared" si="196"/>
        <v/>
      </c>
      <c r="R616" s="118">
        <f>IFERROR(IF(L616&lt;=0.005,IF(E616="",K616,0),IF(E616&lt;&gt;"",0,IF(O616="",0,IF(O616="H",0,IF(P616&lt;Veriler!$F$2,K616*Veriler!$F$2,K616*P616)))))," ")</f>
        <v>0</v>
      </c>
      <c r="S616" s="118">
        <f>IF(Veriler!P616&lt;=0.1, R616, IF(AND(Veriler!P616&gt;0.1, E616="", O616="E"), IF(P616&gt;Veriler!$F$2, P616*R616, IF(P616&lt;Veriler!$F$2, Veriler!$F$2*R616, P616*R616)), 0))</f>
        <v>0</v>
      </c>
      <c r="T616" s="118" t="str">
        <f t="shared" si="197"/>
        <v xml:space="preserve"> </v>
      </c>
      <c r="U616" s="123" t="str">
        <f>IFERROR(IF(N616="%10 sınırı aşılmıştır.",K616-S616,IFERROR(IF(E616="",IF(R616=1,0,IF(K616-R616=0,"",K616-R616)),IF(Veriler!I616="",K616,IF(K616*Veriler!I616=0,"",K616*Veriler!I616))),K616)),0)</f>
        <v/>
      </c>
    </row>
    <row r="617" spans="1:21" s="134" customFormat="1" ht="27.75" customHeight="1" x14ac:dyDescent="0.25">
      <c r="A617" s="186">
        <f t="shared" si="198"/>
        <v>453</v>
      </c>
      <c r="B617" s="228"/>
      <c r="C617" s="229"/>
      <c r="D617" s="115"/>
      <c r="E617" s="116"/>
      <c r="F617" s="163" t="str">
        <f t="shared" si="193"/>
        <v/>
      </c>
      <c r="G617" s="117"/>
      <c r="H617" s="117"/>
      <c r="I617" s="117"/>
      <c r="J617" s="117"/>
      <c r="K617" s="118" t="str">
        <f t="shared" si="194"/>
        <v/>
      </c>
      <c r="L617" s="119" t="str">
        <f>IF(K617="", "", K617/Veriler!$T$1)</f>
        <v/>
      </c>
      <c r="M617" s="119" t="str">
        <f>IF(E617&lt;&gt;"", "İthal Girdi", IF(Veriler!P617="", "", IF(Veriler!O617="H", "%0,5 üzerindedir", IF(Veriler!P617&gt;0.1, "%10 sınırı aşılmıştır.", "Uygun"))))</f>
        <v>%0,5 üzerindedir</v>
      </c>
      <c r="N617" s="119" t="str">
        <f t="shared" si="195"/>
        <v xml:space="preserve"> </v>
      </c>
      <c r="O617" s="120"/>
      <c r="P617" s="121"/>
      <c r="Q617" s="122" t="str">
        <f t="shared" si="196"/>
        <v/>
      </c>
      <c r="R617" s="118">
        <f>IFERROR(IF(L617&lt;=0.005,IF(E617="",K617,0),IF(E617&lt;&gt;"",0,IF(O617="",0,IF(O617="H",0,IF(P617&lt;Veriler!$F$2,K617*Veriler!$F$2,K617*P617)))))," ")</f>
        <v>0</v>
      </c>
      <c r="S617" s="118">
        <f>IF(Veriler!P617&lt;=0.1, R617, IF(AND(Veriler!P617&gt;0.1, E617="", O617="E"), IF(P617&gt;Veriler!$F$2, P617*R617, IF(P617&lt;Veriler!$F$2, Veriler!$F$2*R617, P617*R617)), 0))</f>
        <v>0</v>
      </c>
      <c r="T617" s="118" t="str">
        <f t="shared" si="197"/>
        <v xml:space="preserve"> </v>
      </c>
      <c r="U617" s="123" t="str">
        <f>IFERROR(IF(N617="%10 sınırı aşılmıştır.",K617-S617,IFERROR(IF(E617="",IF(R617=1,0,IF(K617-R617=0,"",K617-R617)),IF(Veriler!I617="",K617,IF(K617*Veriler!I617=0,"",K617*Veriler!I617))),K617)),0)</f>
        <v/>
      </c>
    </row>
    <row r="618" spans="1:21" s="134" customFormat="1" ht="27.75" customHeight="1" x14ac:dyDescent="0.25">
      <c r="A618" s="186">
        <f t="shared" si="198"/>
        <v>454</v>
      </c>
      <c r="B618" s="228"/>
      <c r="C618" s="229"/>
      <c r="D618" s="115"/>
      <c r="E618" s="116"/>
      <c r="F618" s="163" t="str">
        <f t="shared" si="193"/>
        <v/>
      </c>
      <c r="G618" s="117"/>
      <c r="H618" s="117"/>
      <c r="I618" s="117"/>
      <c r="J618" s="117"/>
      <c r="K618" s="118" t="str">
        <f t="shared" si="194"/>
        <v/>
      </c>
      <c r="L618" s="119" t="str">
        <f>IF(K618="", "", K618/Veriler!$T$1)</f>
        <v/>
      </c>
      <c r="M618" s="119" t="str">
        <f>IF(E618&lt;&gt;"", "İthal Girdi", IF(Veriler!P618="", "", IF(Veriler!O618="H", "%0,5 üzerindedir", IF(Veriler!P618&gt;0.1, "%10 sınırı aşılmıştır.", "Uygun"))))</f>
        <v>%0,5 üzerindedir</v>
      </c>
      <c r="N618" s="119" t="str">
        <f t="shared" si="195"/>
        <v xml:space="preserve"> </v>
      </c>
      <c r="O618" s="120"/>
      <c r="P618" s="121"/>
      <c r="Q618" s="122" t="str">
        <f t="shared" si="196"/>
        <v/>
      </c>
      <c r="R618" s="118">
        <f>IFERROR(IF(L618&lt;=0.005,IF(E618="",K618,0),IF(E618&lt;&gt;"",0,IF(O618="",0,IF(O618="H",0,IF(P618&lt;Veriler!$F$2,K618*Veriler!$F$2,K618*P618)))))," ")</f>
        <v>0</v>
      </c>
      <c r="S618" s="118">
        <f>IF(Veriler!P618&lt;=0.1, R618, IF(AND(Veriler!P618&gt;0.1, E618="", O618="E"), IF(P618&gt;Veriler!$F$2, P618*R618, IF(P618&lt;Veriler!$F$2, Veriler!$F$2*R618, P618*R618)), 0))</f>
        <v>0</v>
      </c>
      <c r="T618" s="118" t="str">
        <f t="shared" si="197"/>
        <v xml:space="preserve"> </v>
      </c>
      <c r="U618" s="123" t="str">
        <f>IFERROR(IF(N618="%10 sınırı aşılmıştır.",K618-S618,IFERROR(IF(E618="",IF(R618=1,0,IF(K618-R618=0,"",K618-R618)),IF(Veriler!I618="",K618,IF(K618*Veriler!I618=0,"",K618*Veriler!I618))),K618)),0)</f>
        <v/>
      </c>
    </row>
    <row r="619" spans="1:21" s="134" customFormat="1" ht="27.75" customHeight="1" x14ac:dyDescent="0.25">
      <c r="A619" s="186">
        <f t="shared" si="198"/>
        <v>455</v>
      </c>
      <c r="B619" s="228"/>
      <c r="C619" s="229"/>
      <c r="D619" s="115"/>
      <c r="E619" s="116"/>
      <c r="F619" s="163" t="str">
        <f t="shared" si="193"/>
        <v/>
      </c>
      <c r="G619" s="117"/>
      <c r="H619" s="117"/>
      <c r="I619" s="117"/>
      <c r="J619" s="117"/>
      <c r="K619" s="118" t="str">
        <f t="shared" si="194"/>
        <v/>
      </c>
      <c r="L619" s="119" t="str">
        <f>IF(K619="", "", K619/Veriler!$T$1)</f>
        <v/>
      </c>
      <c r="M619" s="119" t="str">
        <f>IF(E619&lt;&gt;"", "İthal Girdi", IF(Veriler!P619="", "", IF(Veriler!O619="H", "%0,5 üzerindedir", IF(Veriler!P619&gt;0.1, "%10 sınırı aşılmıştır.", "Uygun"))))</f>
        <v>%0,5 üzerindedir</v>
      </c>
      <c r="N619" s="119" t="str">
        <f t="shared" si="195"/>
        <v xml:space="preserve"> </v>
      </c>
      <c r="O619" s="120"/>
      <c r="P619" s="121"/>
      <c r="Q619" s="122" t="str">
        <f t="shared" si="196"/>
        <v/>
      </c>
      <c r="R619" s="118">
        <f>IFERROR(IF(L619&lt;=0.005,IF(E619="",K619,0),IF(E619&lt;&gt;"",0,IF(O619="",0,IF(O619="H",0,IF(P619&lt;Veriler!$F$2,K619*Veriler!$F$2,K619*P619)))))," ")</f>
        <v>0</v>
      </c>
      <c r="S619" s="118">
        <f>IF(Veriler!P619&lt;=0.1, R619, IF(AND(Veriler!P619&gt;0.1, E619="", O619="E"), IF(P619&gt;Veriler!$F$2, P619*R619, IF(P619&lt;Veriler!$F$2, Veriler!$F$2*R619, P619*R619)), 0))</f>
        <v>0</v>
      </c>
      <c r="T619" s="118" t="str">
        <f t="shared" si="197"/>
        <v xml:space="preserve"> </v>
      </c>
      <c r="U619" s="123" t="str">
        <f>IFERROR(IF(N619="%10 sınırı aşılmıştır.",K619-S619,IFERROR(IF(E619="",IF(R619=1,0,IF(K619-R619=0,"",K619-R619)),IF(Veriler!I619="",K619,IF(K619*Veriler!I619=0,"",K619*Veriler!I619))),K619)),0)</f>
        <v/>
      </c>
    </row>
    <row r="620" spans="1:21" s="134" customFormat="1" ht="27.75" customHeight="1" x14ac:dyDescent="0.25">
      <c r="A620" s="186">
        <f t="shared" si="198"/>
        <v>456</v>
      </c>
      <c r="B620" s="228"/>
      <c r="C620" s="229"/>
      <c r="D620" s="115"/>
      <c r="E620" s="116"/>
      <c r="F620" s="163" t="str">
        <f t="shared" si="193"/>
        <v/>
      </c>
      <c r="G620" s="117"/>
      <c r="H620" s="117"/>
      <c r="I620" s="117"/>
      <c r="J620" s="117"/>
      <c r="K620" s="118" t="str">
        <f t="shared" si="194"/>
        <v/>
      </c>
      <c r="L620" s="119" t="str">
        <f>IF(K620="", "", K620/Veriler!$T$1)</f>
        <v/>
      </c>
      <c r="M620" s="119" t="str">
        <f>IF(E620&lt;&gt;"", "İthal Girdi", IF(Veriler!P620="", "", IF(Veriler!O620="H", "%0,5 üzerindedir", IF(Veriler!P620&gt;0.1, "%10 sınırı aşılmıştır.", "Uygun"))))</f>
        <v>%0,5 üzerindedir</v>
      </c>
      <c r="N620" s="119" t="str">
        <f t="shared" si="195"/>
        <v xml:space="preserve"> </v>
      </c>
      <c r="O620" s="120"/>
      <c r="P620" s="121"/>
      <c r="Q620" s="122" t="str">
        <f t="shared" si="196"/>
        <v/>
      </c>
      <c r="R620" s="118">
        <f>IFERROR(IF(L620&lt;=0.005,IF(E620="",K620,0),IF(E620&lt;&gt;"",0,IF(O620="",0,IF(O620="H",0,IF(P620&lt;Veriler!$F$2,K620*Veriler!$F$2,K620*P620)))))," ")</f>
        <v>0</v>
      </c>
      <c r="S620" s="118">
        <f>IF(Veriler!P620&lt;=0.1, R620, IF(AND(Veriler!P620&gt;0.1, E620="", O620="E"), IF(P620&gt;Veriler!$F$2, P620*R620, IF(P620&lt;Veriler!$F$2, Veriler!$F$2*R620, P620*R620)), 0))</f>
        <v>0</v>
      </c>
      <c r="T620" s="118" t="str">
        <f t="shared" si="197"/>
        <v xml:space="preserve"> </v>
      </c>
      <c r="U620" s="123" t="str">
        <f>IFERROR(IF(N620="%10 sınırı aşılmıştır.",K620-S620,IFERROR(IF(E620="",IF(R620=1,0,IF(K620-R620=0,"",K620-R620)),IF(Veriler!I620="",K620,IF(K620*Veriler!I620=0,"",K620*Veriler!I620))),K620)),0)</f>
        <v/>
      </c>
    </row>
    <row r="621" spans="1:21" s="134" customFormat="1" ht="27.75" customHeight="1" x14ac:dyDescent="0.25">
      <c r="A621" s="186">
        <f t="shared" si="198"/>
        <v>457</v>
      </c>
      <c r="B621" s="228"/>
      <c r="C621" s="229"/>
      <c r="D621" s="115"/>
      <c r="E621" s="116"/>
      <c r="F621" s="163" t="str">
        <f t="shared" si="193"/>
        <v/>
      </c>
      <c r="G621" s="117"/>
      <c r="H621" s="117"/>
      <c r="I621" s="117"/>
      <c r="J621" s="117"/>
      <c r="K621" s="118" t="str">
        <f t="shared" si="194"/>
        <v/>
      </c>
      <c r="L621" s="119" t="str">
        <f>IF(K621="", "", K621/Veriler!$T$1)</f>
        <v/>
      </c>
      <c r="M621" s="119" t="str">
        <f>IF(E621&lt;&gt;"", "İthal Girdi", IF(Veriler!P621="", "", IF(Veriler!O621="H", "%0,5 üzerindedir", IF(Veriler!P621&gt;0.1, "%10 sınırı aşılmıştır.", "Uygun"))))</f>
        <v>%0,5 üzerindedir</v>
      </c>
      <c r="N621" s="119" t="str">
        <f t="shared" si="195"/>
        <v xml:space="preserve"> </v>
      </c>
      <c r="O621" s="120"/>
      <c r="P621" s="121"/>
      <c r="Q621" s="122" t="str">
        <f t="shared" si="196"/>
        <v/>
      </c>
      <c r="R621" s="118">
        <f>IFERROR(IF(L621&lt;=0.005,IF(E621="",K621,0),IF(E621&lt;&gt;"",0,IF(O621="",0,IF(O621="H",0,IF(P621&lt;Veriler!$F$2,K621*Veriler!$F$2,K621*P621)))))," ")</f>
        <v>0</v>
      </c>
      <c r="S621" s="118">
        <f>IF(Veriler!P621&lt;=0.1, R621, IF(AND(Veriler!P621&gt;0.1, E621="", O621="E"), IF(P621&gt;Veriler!$F$2, P621*R621, IF(P621&lt;Veriler!$F$2, Veriler!$F$2*R621, P621*R621)), 0))</f>
        <v>0</v>
      </c>
      <c r="T621" s="118" t="str">
        <f t="shared" si="197"/>
        <v xml:space="preserve"> </v>
      </c>
      <c r="U621" s="123" t="str">
        <f>IFERROR(IF(N621="%10 sınırı aşılmıştır.",K621-S621,IFERROR(IF(E621="",IF(R621=1,0,IF(K621-R621=0,"",K621-R621)),IF(Veriler!I621="",K621,IF(K621*Veriler!I621=0,"",K621*Veriler!I621))),K621)),0)</f>
        <v/>
      </c>
    </row>
    <row r="622" spans="1:21" s="134" customFormat="1" ht="27.75" customHeight="1" x14ac:dyDescent="0.25">
      <c r="A622" s="186">
        <f t="shared" si="198"/>
        <v>458</v>
      </c>
      <c r="B622" s="228"/>
      <c r="C622" s="229"/>
      <c r="D622" s="115"/>
      <c r="E622" s="116"/>
      <c r="F622" s="163" t="str">
        <f t="shared" si="193"/>
        <v/>
      </c>
      <c r="G622" s="117"/>
      <c r="H622" s="117"/>
      <c r="I622" s="117"/>
      <c r="J622" s="117"/>
      <c r="K622" s="118" t="str">
        <f t="shared" si="194"/>
        <v/>
      </c>
      <c r="L622" s="119" t="str">
        <f>IF(K622="", "", K622/Veriler!$T$1)</f>
        <v/>
      </c>
      <c r="M622" s="119" t="str">
        <f>IF(E622&lt;&gt;"", "İthal Girdi", IF(Veriler!P622="", "", IF(Veriler!O622="H", "%0,5 üzerindedir", IF(Veriler!P622&gt;0.1, "%10 sınırı aşılmıştır.", "Uygun"))))</f>
        <v>%0,5 üzerindedir</v>
      </c>
      <c r="N622" s="119" t="str">
        <f t="shared" si="195"/>
        <v xml:space="preserve"> </v>
      </c>
      <c r="O622" s="120"/>
      <c r="P622" s="121"/>
      <c r="Q622" s="122" t="str">
        <f t="shared" si="196"/>
        <v/>
      </c>
      <c r="R622" s="118">
        <f>IFERROR(IF(L622&lt;=0.005,IF(E622="",K622,0),IF(E622&lt;&gt;"",0,IF(O622="",0,IF(O622="H",0,IF(P622&lt;Veriler!$F$2,K622*Veriler!$F$2,K622*P622)))))," ")</f>
        <v>0</v>
      </c>
      <c r="S622" s="118">
        <f>IF(Veriler!P622&lt;=0.1, R622, IF(AND(Veriler!P622&gt;0.1, E622="", O622="E"), IF(P622&gt;Veriler!$F$2, P622*R622, IF(P622&lt;Veriler!$F$2, Veriler!$F$2*R622, P622*R622)), 0))</f>
        <v>0</v>
      </c>
      <c r="T622" s="118" t="str">
        <f t="shared" si="197"/>
        <v xml:space="preserve"> </v>
      </c>
      <c r="U622" s="123" t="str">
        <f>IFERROR(IF(N622="%10 sınırı aşılmıştır.",K622-S622,IFERROR(IF(E622="",IF(R622=1,0,IF(K622-R622=0,"",K622-R622)),IF(Veriler!I622="",K622,IF(K622*Veriler!I622=0,"",K622*Veriler!I622))),K622)),0)</f>
        <v/>
      </c>
    </row>
    <row r="623" spans="1:21" s="134" customFormat="1" ht="27.75" customHeight="1" x14ac:dyDescent="0.25">
      <c r="A623" s="186">
        <f t="shared" si="198"/>
        <v>459</v>
      </c>
      <c r="B623" s="228"/>
      <c r="C623" s="229"/>
      <c r="D623" s="115"/>
      <c r="E623" s="116"/>
      <c r="F623" s="163" t="str">
        <f t="shared" si="193"/>
        <v/>
      </c>
      <c r="G623" s="117"/>
      <c r="H623" s="117"/>
      <c r="I623" s="117"/>
      <c r="J623" s="117"/>
      <c r="K623" s="118" t="str">
        <f t="shared" si="194"/>
        <v/>
      </c>
      <c r="L623" s="119" t="str">
        <f>IF(K623="", "", K623/Veriler!$T$1)</f>
        <v/>
      </c>
      <c r="M623" s="119" t="str">
        <f>IF(E623&lt;&gt;"", "İthal Girdi", IF(Veriler!P623="", "", IF(Veriler!O623="H", "%0,5 üzerindedir", IF(Veriler!P623&gt;0.1, "%10 sınırı aşılmıştır.", "Uygun"))))</f>
        <v>%0,5 üzerindedir</v>
      </c>
      <c r="N623" s="119" t="str">
        <f t="shared" si="195"/>
        <v xml:space="preserve"> </v>
      </c>
      <c r="O623" s="120"/>
      <c r="P623" s="121"/>
      <c r="Q623" s="122" t="str">
        <f t="shared" si="196"/>
        <v/>
      </c>
      <c r="R623" s="118">
        <f>IFERROR(IF(L623&lt;=0.005,IF(E623="",K623,0),IF(E623&lt;&gt;"",0,IF(O623="",0,IF(O623="H",0,IF(P623&lt;Veriler!$F$2,K623*Veriler!$F$2,K623*P623)))))," ")</f>
        <v>0</v>
      </c>
      <c r="S623" s="118">
        <f>IF(Veriler!P623&lt;=0.1, R623, IF(AND(Veriler!P623&gt;0.1, E623="", O623="E"), IF(P623&gt;Veriler!$F$2, P623*R623, IF(P623&lt;Veriler!$F$2, Veriler!$F$2*R623, P623*R623)), 0))</f>
        <v>0</v>
      </c>
      <c r="T623" s="118" t="str">
        <f t="shared" si="197"/>
        <v xml:space="preserve"> </v>
      </c>
      <c r="U623" s="123" t="str">
        <f>IFERROR(IF(N623="%10 sınırı aşılmıştır.",K623-S623,IFERROR(IF(E623="",IF(R623=1,0,IF(K623-R623=0,"",K623-R623)),IF(Veriler!I623="",K623,IF(K623*Veriler!I623=0,"",K623*Veriler!I623))),K623)),0)</f>
        <v/>
      </c>
    </row>
    <row r="624" spans="1:21" s="134" customFormat="1" ht="27.75" customHeight="1" x14ac:dyDescent="0.25">
      <c r="A624" s="186">
        <f t="shared" si="198"/>
        <v>460</v>
      </c>
      <c r="B624" s="228"/>
      <c r="C624" s="229"/>
      <c r="D624" s="115"/>
      <c r="E624" s="116"/>
      <c r="F624" s="163" t="str">
        <f t="shared" si="193"/>
        <v/>
      </c>
      <c r="G624" s="117"/>
      <c r="H624" s="117"/>
      <c r="I624" s="117"/>
      <c r="J624" s="117"/>
      <c r="K624" s="118" t="str">
        <f t="shared" si="194"/>
        <v/>
      </c>
      <c r="L624" s="119" t="str">
        <f>IF(K624="", "", K624/Veriler!$T$1)</f>
        <v/>
      </c>
      <c r="M624" s="119" t="str">
        <f>IF(E624&lt;&gt;"", "İthal Girdi", IF(Veriler!P624="", "", IF(Veriler!O624="H", "%0,5 üzerindedir", IF(Veriler!P624&gt;0.1, "%10 sınırı aşılmıştır.", "Uygun"))))</f>
        <v>%0,5 üzerindedir</v>
      </c>
      <c r="N624" s="119" t="str">
        <f t="shared" si="195"/>
        <v xml:space="preserve"> </v>
      </c>
      <c r="O624" s="120"/>
      <c r="P624" s="121"/>
      <c r="Q624" s="122" t="str">
        <f t="shared" si="196"/>
        <v/>
      </c>
      <c r="R624" s="118">
        <f>IFERROR(IF(L624&lt;=0.005,IF(E624="",K624,0),IF(E624&lt;&gt;"",0,IF(O624="",0,IF(O624="H",0,IF(P624&lt;Veriler!$F$2,K624*Veriler!$F$2,K624*P624)))))," ")</f>
        <v>0</v>
      </c>
      <c r="S624" s="118">
        <f>IF(Veriler!P624&lt;=0.1, R624, IF(AND(Veriler!P624&gt;0.1, E624="", O624="E"), IF(P624&gt;Veriler!$F$2, P624*R624, IF(P624&lt;Veriler!$F$2, Veriler!$F$2*R624, P624*R624)), 0))</f>
        <v>0</v>
      </c>
      <c r="T624" s="118" t="str">
        <f t="shared" si="197"/>
        <v xml:space="preserve"> </v>
      </c>
      <c r="U624" s="123" t="str">
        <f>IFERROR(IF(N624="%10 sınırı aşılmıştır.",K624-S624,IFERROR(IF(E624="",IF(R624=1,0,IF(K624-R624=0,"",K624-R624)),IF(Veriler!I624="",K624,IF(K624*Veriler!I624=0,"",K624*Veriler!I624))),K624)),0)</f>
        <v/>
      </c>
    </row>
    <row r="625" spans="1:21" s="134" customFormat="1" ht="27.75" customHeight="1" x14ac:dyDescent="0.25">
      <c r="A625" s="186">
        <f t="shared" si="198"/>
        <v>461</v>
      </c>
      <c r="B625" s="228"/>
      <c r="C625" s="229"/>
      <c r="D625" s="115"/>
      <c r="E625" s="116"/>
      <c r="F625" s="163" t="str">
        <f t="shared" si="193"/>
        <v/>
      </c>
      <c r="G625" s="117"/>
      <c r="H625" s="117"/>
      <c r="I625" s="117"/>
      <c r="J625" s="117"/>
      <c r="K625" s="118" t="str">
        <f t="shared" si="194"/>
        <v/>
      </c>
      <c r="L625" s="119" t="str">
        <f>IF(K625="", "", K625/Veriler!$T$1)</f>
        <v/>
      </c>
      <c r="M625" s="119" t="str">
        <f>IF(E625&lt;&gt;"", "İthal Girdi", IF(Veriler!P625="", "", IF(Veriler!O625="H", "%0,5 üzerindedir", IF(Veriler!P625&gt;0.1, "%10 sınırı aşılmıştır.", "Uygun"))))</f>
        <v>%0,5 üzerindedir</v>
      </c>
      <c r="N625" s="119" t="str">
        <f t="shared" si="195"/>
        <v xml:space="preserve"> </v>
      </c>
      <c r="O625" s="120"/>
      <c r="P625" s="121"/>
      <c r="Q625" s="122" t="str">
        <f t="shared" si="196"/>
        <v/>
      </c>
      <c r="R625" s="118">
        <f>IFERROR(IF(L625&lt;=0.005,IF(E625="",K625,0),IF(E625&lt;&gt;"",0,IF(O625="",0,IF(O625="H",0,IF(P625&lt;Veriler!$F$2,K625*Veriler!$F$2,K625*P625)))))," ")</f>
        <v>0</v>
      </c>
      <c r="S625" s="118">
        <f>IF(Veriler!P625&lt;=0.1, R625, IF(AND(Veriler!P625&gt;0.1, E625="", O625="E"), IF(P625&gt;Veriler!$F$2, P625*R625, IF(P625&lt;Veriler!$F$2, Veriler!$F$2*R625, P625*R625)), 0))</f>
        <v>0</v>
      </c>
      <c r="T625" s="118" t="str">
        <f t="shared" si="197"/>
        <v xml:space="preserve"> </v>
      </c>
      <c r="U625" s="123" t="str">
        <f>IFERROR(IF(N625="%10 sınırı aşılmıştır.",K625-S625,IFERROR(IF(E625="",IF(R625=1,0,IF(K625-R625=0,"",K625-R625)),IF(Veriler!I625="",K625,IF(K625*Veriler!I625=0,"",K625*Veriler!I625))),K625)),0)</f>
        <v/>
      </c>
    </row>
    <row r="626" spans="1:21" s="134" customFormat="1" ht="27.75" customHeight="1" x14ac:dyDescent="0.25">
      <c r="A626" s="186">
        <f t="shared" si="198"/>
        <v>462</v>
      </c>
      <c r="B626" s="228"/>
      <c r="C626" s="229"/>
      <c r="D626" s="115"/>
      <c r="E626" s="116"/>
      <c r="F626" s="163" t="str">
        <f t="shared" si="193"/>
        <v/>
      </c>
      <c r="G626" s="117"/>
      <c r="H626" s="117"/>
      <c r="I626" s="117"/>
      <c r="J626" s="117"/>
      <c r="K626" s="118" t="str">
        <f t="shared" si="194"/>
        <v/>
      </c>
      <c r="L626" s="119" t="str">
        <f>IF(K626="", "", K626/Veriler!$T$1)</f>
        <v/>
      </c>
      <c r="M626" s="119" t="str">
        <f>IF(E626&lt;&gt;"", "İthal Girdi", IF(Veriler!P626="", "", IF(Veriler!O626="H", "%0,5 üzerindedir", IF(Veriler!P626&gt;0.1, "%10 sınırı aşılmıştır.", "Uygun"))))</f>
        <v>%0,5 üzerindedir</v>
      </c>
      <c r="N626" s="119" t="str">
        <f t="shared" si="195"/>
        <v xml:space="preserve"> </v>
      </c>
      <c r="O626" s="120"/>
      <c r="P626" s="121"/>
      <c r="Q626" s="122" t="str">
        <f t="shared" si="196"/>
        <v/>
      </c>
      <c r="R626" s="118">
        <f>IFERROR(IF(L626&lt;=0.005,IF(E626="",K626,0),IF(E626&lt;&gt;"",0,IF(O626="",0,IF(O626="H",0,IF(P626&lt;Veriler!$F$2,K626*Veriler!$F$2,K626*P626)))))," ")</f>
        <v>0</v>
      </c>
      <c r="S626" s="118">
        <f>IF(Veriler!P626&lt;=0.1, R626, IF(AND(Veriler!P626&gt;0.1, E626="", O626="E"), IF(P626&gt;Veriler!$F$2, P626*R626, IF(P626&lt;Veriler!$F$2, Veriler!$F$2*R626, P626*R626)), 0))</f>
        <v>0</v>
      </c>
      <c r="T626" s="118" t="str">
        <f t="shared" si="197"/>
        <v xml:space="preserve"> </v>
      </c>
      <c r="U626" s="123" t="str">
        <f>IFERROR(IF(N626="%10 sınırı aşılmıştır.",K626-S626,IFERROR(IF(E626="",IF(R626=1,0,IF(K626-R626=0,"",K626-R626)),IF(Veriler!I626="",K626,IF(K626*Veriler!I626=0,"",K626*Veriler!I626))),K626)),0)</f>
        <v/>
      </c>
    </row>
    <row r="627" spans="1:21" s="134" customFormat="1" ht="27" hidden="1" customHeight="1" x14ac:dyDescent="0.25">
      <c r="A627" s="187"/>
      <c r="B627" s="231" t="s">
        <v>13</v>
      </c>
      <c r="C627" s="231"/>
      <c r="D627" s="142"/>
      <c r="E627" s="142"/>
      <c r="F627" s="114"/>
      <c r="G627" s="142"/>
      <c r="H627" s="142"/>
      <c r="I627" s="142"/>
      <c r="J627" s="142"/>
      <c r="K627" s="114"/>
      <c r="L627" s="114"/>
      <c r="M627" s="114"/>
      <c r="N627" s="114"/>
      <c r="O627" s="142"/>
      <c r="P627" s="142"/>
      <c r="Q627" s="232"/>
      <c r="R627" s="232"/>
      <c r="S627" s="114"/>
      <c r="T627" s="114"/>
      <c r="U627" s="114"/>
    </row>
    <row r="628" spans="1:21" s="134" customFormat="1" ht="27.75" customHeight="1" x14ac:dyDescent="0.25">
      <c r="A628" s="186">
        <f>A626+1</f>
        <v>463</v>
      </c>
      <c r="B628" s="228"/>
      <c r="C628" s="229"/>
      <c r="D628" s="115"/>
      <c r="E628" s="116"/>
      <c r="F628" s="163" t="str">
        <f t="shared" ref="F628:F641" si="199">IF(AND(E628&lt;&gt;"",U628&lt;&gt;"",K628&lt;&gt;0),U628/K628,"")</f>
        <v/>
      </c>
      <c r="G628" s="117"/>
      <c r="H628" s="117"/>
      <c r="I628" s="117"/>
      <c r="J628" s="117"/>
      <c r="K628" s="118" t="str">
        <f t="shared" ref="K628:K641" si="200">IF(AND(G628&lt;&gt;0, I628&lt;&gt;0, J628&lt;&gt;0), G628*I628*J628, "")</f>
        <v/>
      </c>
      <c r="L628" s="119" t="str">
        <f>IF(K628="", "", K628/Veriler!$T$1)</f>
        <v/>
      </c>
      <c r="M628" s="119" t="str">
        <f>IF(E628&lt;&gt;"", "İthal Girdi", IF(Veriler!P628="", "", IF(Veriler!O628="H", "%0,5 üzerindedir", IF(Veriler!P628&gt;0.1, "%10 sınırı aşılmıştır.", "Uygun"))))</f>
        <v>%0,5 üzerindedir</v>
      </c>
      <c r="N628" s="119" t="str">
        <f t="shared" ref="N628:N641" si="201">IF(L628=""," ",M628)</f>
        <v xml:space="preserve"> </v>
      </c>
      <c r="O628" s="120"/>
      <c r="P628" s="121"/>
      <c r="Q628" s="122" t="str">
        <f t="shared" ref="Q628:Q641" si="202">IFERROR(IF(AND(S628&lt;&gt;"",K628&lt;&gt;"",K628&lt;&gt;0,S628&lt;&gt;0),S628/K628,"")," ")</f>
        <v/>
      </c>
      <c r="R628" s="118">
        <f>IFERROR(IF(L628&lt;=0.005,IF(E628="",K628,0),IF(E628&lt;&gt;"",0,IF(O628="",0,IF(O628="H",0,IF(P628&lt;Veriler!$F$2,K628*Veriler!$F$2,K628*P628)))))," ")</f>
        <v>0</v>
      </c>
      <c r="S628" s="118">
        <f>IF(Veriler!P628&lt;=0.1, R628, IF(AND(Veriler!P628&gt;0.1, E628="", O628="E"), IF(P628&gt;Veriler!$F$2, P628*R628, IF(P628&lt;Veriler!$F$2, Veriler!$F$2*R628, P628*R628)), 0))</f>
        <v>0</v>
      </c>
      <c r="T628" s="118" t="str">
        <f t="shared" ref="T628:T641" si="203">IF(S628=0," ",S628)</f>
        <v xml:space="preserve"> </v>
      </c>
      <c r="U628" s="123" t="str">
        <f>IFERROR(IF(N628="%10 sınırı aşılmıştır.",K628-S628,IFERROR(IF(E628="",IF(R628=1,0,IF(K628-R628=0,"",K628-R628)),IF(Veriler!I628="",K628,IF(K628*Veriler!I628=0,"",K628*Veriler!I628))),K628)),0)</f>
        <v/>
      </c>
    </row>
    <row r="629" spans="1:21" s="134" customFormat="1" ht="27.75" customHeight="1" x14ac:dyDescent="0.25">
      <c r="A629" s="186">
        <f>A628+1</f>
        <v>464</v>
      </c>
      <c r="B629" s="228"/>
      <c r="C629" s="229"/>
      <c r="D629" s="115"/>
      <c r="E629" s="116"/>
      <c r="F629" s="163" t="str">
        <f t="shared" si="199"/>
        <v/>
      </c>
      <c r="G629" s="117"/>
      <c r="H629" s="117"/>
      <c r="I629" s="117"/>
      <c r="J629" s="117"/>
      <c r="K629" s="118" t="str">
        <f t="shared" si="200"/>
        <v/>
      </c>
      <c r="L629" s="119" t="str">
        <f>IF(K629="", "", K629/Veriler!$T$1)</f>
        <v/>
      </c>
      <c r="M629" s="119" t="str">
        <f>IF(E629&lt;&gt;"", "İthal Girdi", IF(Veriler!P629="", "", IF(Veriler!O629="H", "%0,5 üzerindedir", IF(Veriler!P629&gt;0.1, "%10 sınırı aşılmıştır.", "Uygun"))))</f>
        <v>%0,5 üzerindedir</v>
      </c>
      <c r="N629" s="119" t="str">
        <f t="shared" si="201"/>
        <v xml:space="preserve"> </v>
      </c>
      <c r="O629" s="120"/>
      <c r="P629" s="121"/>
      <c r="Q629" s="122" t="str">
        <f t="shared" si="202"/>
        <v/>
      </c>
      <c r="R629" s="118">
        <f>IFERROR(IF(L629&lt;=0.005,IF(E629="",K629,0),IF(E629&lt;&gt;"",0,IF(O629="",0,IF(O629="H",0,IF(P629&lt;Veriler!$F$2,K629*Veriler!$F$2,K629*P629)))))," ")</f>
        <v>0</v>
      </c>
      <c r="S629" s="118">
        <f>IF(Veriler!P629&lt;=0.1, R629, IF(AND(Veriler!P629&gt;0.1, E629="", O629="E"), IF(P629&gt;Veriler!$F$2, P629*R629, IF(P629&lt;Veriler!$F$2, Veriler!$F$2*R629, P629*R629)), 0))</f>
        <v>0</v>
      </c>
      <c r="T629" s="118" t="str">
        <f t="shared" si="203"/>
        <v xml:space="preserve"> </v>
      </c>
      <c r="U629" s="123" t="str">
        <f>IFERROR(IF(N629="%10 sınırı aşılmıştır.",K629-S629,IFERROR(IF(E629="",IF(R629=1,0,IF(K629-R629=0,"",K629-R629)),IF(Veriler!I629="",K629,IF(K629*Veriler!I629=0,"",K629*Veriler!I629))),K629)),0)</f>
        <v/>
      </c>
    </row>
    <row r="630" spans="1:21" s="134" customFormat="1" ht="27.75" customHeight="1" x14ac:dyDescent="0.25">
      <c r="A630" s="186">
        <f t="shared" ref="A630:A641" si="204">A629+1</f>
        <v>465</v>
      </c>
      <c r="B630" s="228"/>
      <c r="C630" s="229"/>
      <c r="D630" s="115"/>
      <c r="E630" s="116"/>
      <c r="F630" s="163" t="str">
        <f t="shared" si="199"/>
        <v/>
      </c>
      <c r="G630" s="117"/>
      <c r="H630" s="117"/>
      <c r="I630" s="117"/>
      <c r="J630" s="117"/>
      <c r="K630" s="118" t="str">
        <f t="shared" si="200"/>
        <v/>
      </c>
      <c r="L630" s="119" t="str">
        <f>IF(K630="", "", K630/Veriler!$T$1)</f>
        <v/>
      </c>
      <c r="M630" s="119" t="str">
        <f>IF(E630&lt;&gt;"", "İthal Girdi", IF(Veriler!P630="", "", IF(Veriler!O630="H", "%0,5 üzerindedir", IF(Veriler!P630&gt;0.1, "%10 sınırı aşılmıştır.", "Uygun"))))</f>
        <v>%0,5 üzerindedir</v>
      </c>
      <c r="N630" s="119" t="str">
        <f t="shared" si="201"/>
        <v xml:space="preserve"> </v>
      </c>
      <c r="O630" s="120"/>
      <c r="P630" s="121"/>
      <c r="Q630" s="122" t="str">
        <f t="shared" si="202"/>
        <v/>
      </c>
      <c r="R630" s="118">
        <f>IFERROR(IF(L630&lt;=0.005,IF(E630="",K630,0),IF(E630&lt;&gt;"",0,IF(O630="",0,IF(O630="H",0,IF(P630&lt;Veriler!$F$2,K630*Veriler!$F$2,K630*P630)))))," ")</f>
        <v>0</v>
      </c>
      <c r="S630" s="118">
        <f>IF(Veriler!P630&lt;=0.1, R630, IF(AND(Veriler!P630&gt;0.1, E630="", O630="E"), IF(P630&gt;Veriler!$F$2, P630*R630, IF(P630&lt;Veriler!$F$2, Veriler!$F$2*R630, P630*R630)), 0))</f>
        <v>0</v>
      </c>
      <c r="T630" s="118" t="str">
        <f t="shared" si="203"/>
        <v xml:space="preserve"> </v>
      </c>
      <c r="U630" s="123" t="str">
        <f>IFERROR(IF(N630="%10 sınırı aşılmıştır.",K630-S630,IFERROR(IF(E630="",IF(R630=1,0,IF(K630-R630=0,"",K630-R630)),IF(Veriler!I630="",K630,IF(K630*Veriler!I630=0,"",K630*Veriler!I630))),K630)),0)</f>
        <v/>
      </c>
    </row>
    <row r="631" spans="1:21" s="134" customFormat="1" ht="27.75" customHeight="1" x14ac:dyDescent="0.25">
      <c r="A631" s="186">
        <f t="shared" si="204"/>
        <v>466</v>
      </c>
      <c r="B631" s="228"/>
      <c r="C631" s="229"/>
      <c r="D631" s="115"/>
      <c r="E631" s="116"/>
      <c r="F631" s="163" t="str">
        <f t="shared" si="199"/>
        <v/>
      </c>
      <c r="G631" s="117"/>
      <c r="H631" s="117"/>
      <c r="I631" s="117"/>
      <c r="J631" s="117"/>
      <c r="K631" s="118" t="str">
        <f t="shared" si="200"/>
        <v/>
      </c>
      <c r="L631" s="119" t="str">
        <f>IF(K631="", "", K631/Veriler!$T$1)</f>
        <v/>
      </c>
      <c r="M631" s="119" t="str">
        <f>IF(E631&lt;&gt;"", "İthal Girdi", IF(Veriler!P631="", "", IF(Veriler!O631="H", "%0,5 üzerindedir", IF(Veriler!P631&gt;0.1, "%10 sınırı aşılmıştır.", "Uygun"))))</f>
        <v>%0,5 üzerindedir</v>
      </c>
      <c r="N631" s="119" t="str">
        <f t="shared" si="201"/>
        <v xml:space="preserve"> </v>
      </c>
      <c r="O631" s="120"/>
      <c r="P631" s="121"/>
      <c r="Q631" s="122" t="str">
        <f t="shared" si="202"/>
        <v/>
      </c>
      <c r="R631" s="118">
        <f>IFERROR(IF(L631&lt;=0.005,IF(E631="",K631,0),IF(E631&lt;&gt;"",0,IF(O631="",0,IF(O631="H",0,IF(P631&lt;Veriler!$F$2,K631*Veriler!$F$2,K631*P631)))))," ")</f>
        <v>0</v>
      </c>
      <c r="S631" s="118">
        <f>IF(Veriler!P631&lt;=0.1, R631, IF(AND(Veriler!P631&gt;0.1, E631="", O631="E"), IF(P631&gt;Veriler!$F$2, P631*R631, IF(P631&lt;Veriler!$F$2, Veriler!$F$2*R631, P631*R631)), 0))</f>
        <v>0</v>
      </c>
      <c r="T631" s="118" t="str">
        <f t="shared" si="203"/>
        <v xml:space="preserve"> </v>
      </c>
      <c r="U631" s="123" t="str">
        <f>IFERROR(IF(N631="%10 sınırı aşılmıştır.",K631-S631,IFERROR(IF(E631="",IF(R631=1,0,IF(K631-R631=0,"",K631-R631)),IF(Veriler!I631="",K631,IF(K631*Veriler!I631=0,"",K631*Veriler!I631))),K631)),0)</f>
        <v/>
      </c>
    </row>
    <row r="632" spans="1:21" s="134" customFormat="1" ht="27.75" customHeight="1" x14ac:dyDescent="0.25">
      <c r="A632" s="186">
        <f t="shared" si="204"/>
        <v>467</v>
      </c>
      <c r="B632" s="228"/>
      <c r="C632" s="229"/>
      <c r="D632" s="115"/>
      <c r="E632" s="116"/>
      <c r="F632" s="163" t="str">
        <f t="shared" si="199"/>
        <v/>
      </c>
      <c r="G632" s="117"/>
      <c r="H632" s="117"/>
      <c r="I632" s="117"/>
      <c r="J632" s="117"/>
      <c r="K632" s="118" t="str">
        <f t="shared" si="200"/>
        <v/>
      </c>
      <c r="L632" s="119" t="str">
        <f>IF(K632="", "", K632/Veriler!$T$1)</f>
        <v/>
      </c>
      <c r="M632" s="119" t="str">
        <f>IF(E632&lt;&gt;"", "İthal Girdi", IF(Veriler!P632="", "", IF(Veriler!O632="H", "%0,5 üzerindedir", IF(Veriler!P632&gt;0.1, "%10 sınırı aşılmıştır.", "Uygun"))))</f>
        <v>%0,5 üzerindedir</v>
      </c>
      <c r="N632" s="119" t="str">
        <f t="shared" si="201"/>
        <v xml:space="preserve"> </v>
      </c>
      <c r="O632" s="120"/>
      <c r="P632" s="121"/>
      <c r="Q632" s="122" t="str">
        <f t="shared" si="202"/>
        <v/>
      </c>
      <c r="R632" s="118">
        <f>IFERROR(IF(L632&lt;=0.005,IF(E632="",K632,0),IF(E632&lt;&gt;"",0,IF(O632="",0,IF(O632="H",0,IF(P632&lt;Veriler!$F$2,K632*Veriler!$F$2,K632*P632)))))," ")</f>
        <v>0</v>
      </c>
      <c r="S632" s="118">
        <f>IF(Veriler!P632&lt;=0.1, R632, IF(AND(Veriler!P632&gt;0.1, E632="", O632="E"), IF(P632&gt;Veriler!$F$2, P632*R632, IF(P632&lt;Veriler!$F$2, Veriler!$F$2*R632, P632*R632)), 0))</f>
        <v>0</v>
      </c>
      <c r="T632" s="118" t="str">
        <f t="shared" si="203"/>
        <v xml:space="preserve"> </v>
      </c>
      <c r="U632" s="123" t="str">
        <f>IFERROR(IF(N632="%10 sınırı aşılmıştır.",K632-S632,IFERROR(IF(E632="",IF(R632=1,0,IF(K632-R632=0,"",K632-R632)),IF(Veriler!I632="",K632,IF(K632*Veriler!I632=0,"",K632*Veriler!I632))),K632)),0)</f>
        <v/>
      </c>
    </row>
    <row r="633" spans="1:21" s="134" customFormat="1" ht="27.75" customHeight="1" x14ac:dyDescent="0.25">
      <c r="A633" s="186">
        <f t="shared" si="204"/>
        <v>468</v>
      </c>
      <c r="B633" s="228"/>
      <c r="C633" s="229"/>
      <c r="D633" s="115"/>
      <c r="E633" s="116"/>
      <c r="F633" s="163" t="str">
        <f t="shared" si="199"/>
        <v/>
      </c>
      <c r="G633" s="117"/>
      <c r="H633" s="117"/>
      <c r="I633" s="117"/>
      <c r="J633" s="117"/>
      <c r="K633" s="118" t="str">
        <f t="shared" si="200"/>
        <v/>
      </c>
      <c r="L633" s="119" t="str">
        <f>IF(K633="", "", K633/Veriler!$T$1)</f>
        <v/>
      </c>
      <c r="M633" s="119" t="str">
        <f>IF(E633&lt;&gt;"", "İthal Girdi", IF(Veriler!P633="", "", IF(Veriler!O633="H", "%0,5 üzerindedir", IF(Veriler!P633&gt;0.1, "%10 sınırı aşılmıştır.", "Uygun"))))</f>
        <v>%0,5 üzerindedir</v>
      </c>
      <c r="N633" s="119" t="str">
        <f t="shared" si="201"/>
        <v xml:space="preserve"> </v>
      </c>
      <c r="O633" s="120"/>
      <c r="P633" s="121"/>
      <c r="Q633" s="122" t="str">
        <f t="shared" si="202"/>
        <v/>
      </c>
      <c r="R633" s="118">
        <f>IFERROR(IF(L633&lt;=0.005,IF(E633="",K633,0),IF(E633&lt;&gt;"",0,IF(O633="",0,IF(O633="H",0,IF(P633&lt;Veriler!$F$2,K633*Veriler!$F$2,K633*P633)))))," ")</f>
        <v>0</v>
      </c>
      <c r="S633" s="118">
        <f>IF(Veriler!P633&lt;=0.1, R633, IF(AND(Veriler!P633&gt;0.1, E633="", O633="E"), IF(P633&gt;Veriler!$F$2, P633*R633, IF(P633&lt;Veriler!$F$2, Veriler!$F$2*R633, P633*R633)), 0))</f>
        <v>0</v>
      </c>
      <c r="T633" s="118" t="str">
        <f t="shared" si="203"/>
        <v xml:space="preserve"> </v>
      </c>
      <c r="U633" s="123" t="str">
        <f>IFERROR(IF(N633="%10 sınırı aşılmıştır.",K633-S633,IFERROR(IF(E633="",IF(R633=1,0,IF(K633-R633=0,"",K633-R633)),IF(Veriler!I633="",K633,IF(K633*Veriler!I633=0,"",K633*Veriler!I633))),K633)),0)</f>
        <v/>
      </c>
    </row>
    <row r="634" spans="1:21" s="134" customFormat="1" ht="27.75" customHeight="1" x14ac:dyDescent="0.25">
      <c r="A634" s="186">
        <f t="shared" si="204"/>
        <v>469</v>
      </c>
      <c r="B634" s="228"/>
      <c r="C634" s="229"/>
      <c r="D634" s="115"/>
      <c r="E634" s="116"/>
      <c r="F634" s="163" t="str">
        <f t="shared" si="199"/>
        <v/>
      </c>
      <c r="G634" s="117"/>
      <c r="H634" s="117"/>
      <c r="I634" s="117"/>
      <c r="J634" s="117"/>
      <c r="K634" s="118" t="str">
        <f t="shared" si="200"/>
        <v/>
      </c>
      <c r="L634" s="119" t="str">
        <f>IF(K634="", "", K634/Veriler!$T$1)</f>
        <v/>
      </c>
      <c r="M634" s="119" t="str">
        <f>IF(E634&lt;&gt;"", "İthal Girdi", IF(Veriler!P634="", "", IF(Veriler!O634="H", "%0,5 üzerindedir", IF(Veriler!P634&gt;0.1, "%10 sınırı aşılmıştır.", "Uygun"))))</f>
        <v>%0,5 üzerindedir</v>
      </c>
      <c r="N634" s="119" t="str">
        <f t="shared" si="201"/>
        <v xml:space="preserve"> </v>
      </c>
      <c r="O634" s="120"/>
      <c r="P634" s="121"/>
      <c r="Q634" s="122" t="str">
        <f t="shared" si="202"/>
        <v/>
      </c>
      <c r="R634" s="118">
        <f>IFERROR(IF(L634&lt;=0.005,IF(E634="",K634,0),IF(E634&lt;&gt;"",0,IF(O634="",0,IF(O634="H",0,IF(P634&lt;Veriler!$F$2,K634*Veriler!$F$2,K634*P634)))))," ")</f>
        <v>0</v>
      </c>
      <c r="S634" s="118">
        <f>IF(Veriler!P634&lt;=0.1, R634, IF(AND(Veriler!P634&gt;0.1, E634="", O634="E"), IF(P634&gt;Veriler!$F$2, P634*R634, IF(P634&lt;Veriler!$F$2, Veriler!$F$2*R634, P634*R634)), 0))</f>
        <v>0</v>
      </c>
      <c r="T634" s="118" t="str">
        <f t="shared" si="203"/>
        <v xml:space="preserve"> </v>
      </c>
      <c r="U634" s="123" t="str">
        <f>IFERROR(IF(N634="%10 sınırı aşılmıştır.",K634-S634,IFERROR(IF(E634="",IF(R634=1,0,IF(K634-R634=0,"",K634-R634)),IF(Veriler!I634="",K634,IF(K634*Veriler!I634=0,"",K634*Veriler!I634))),K634)),0)</f>
        <v/>
      </c>
    </row>
    <row r="635" spans="1:21" s="134" customFormat="1" ht="27.75" customHeight="1" x14ac:dyDescent="0.25">
      <c r="A635" s="186">
        <f t="shared" si="204"/>
        <v>470</v>
      </c>
      <c r="B635" s="228"/>
      <c r="C635" s="229"/>
      <c r="D635" s="115"/>
      <c r="E635" s="116"/>
      <c r="F635" s="163" t="str">
        <f t="shared" si="199"/>
        <v/>
      </c>
      <c r="G635" s="117"/>
      <c r="H635" s="117"/>
      <c r="I635" s="117"/>
      <c r="J635" s="117"/>
      <c r="K635" s="118" t="str">
        <f t="shared" si="200"/>
        <v/>
      </c>
      <c r="L635" s="119" t="str">
        <f>IF(K635="", "", K635/Veriler!$T$1)</f>
        <v/>
      </c>
      <c r="M635" s="119" t="str">
        <f>IF(E635&lt;&gt;"", "İthal Girdi", IF(Veriler!P635="", "", IF(Veriler!O635="H", "%0,5 üzerindedir", IF(Veriler!P635&gt;0.1, "%10 sınırı aşılmıştır.", "Uygun"))))</f>
        <v>%0,5 üzerindedir</v>
      </c>
      <c r="N635" s="119" t="str">
        <f t="shared" si="201"/>
        <v xml:space="preserve"> </v>
      </c>
      <c r="O635" s="120"/>
      <c r="P635" s="121"/>
      <c r="Q635" s="122" t="str">
        <f t="shared" si="202"/>
        <v/>
      </c>
      <c r="R635" s="118">
        <f>IFERROR(IF(L635&lt;=0.005,IF(E635="",K635,0),IF(E635&lt;&gt;"",0,IF(O635="",0,IF(O635="H",0,IF(P635&lt;Veriler!$F$2,K635*Veriler!$F$2,K635*P635)))))," ")</f>
        <v>0</v>
      </c>
      <c r="S635" s="118">
        <f>IF(Veriler!P635&lt;=0.1, R635, IF(AND(Veriler!P635&gt;0.1, E635="", O635="E"), IF(P635&gt;Veriler!$F$2, P635*R635, IF(P635&lt;Veriler!$F$2, Veriler!$F$2*R635, P635*R635)), 0))</f>
        <v>0</v>
      </c>
      <c r="T635" s="118" t="str">
        <f t="shared" si="203"/>
        <v xml:space="preserve"> </v>
      </c>
      <c r="U635" s="123" t="str">
        <f>IFERROR(IF(N635="%10 sınırı aşılmıştır.",K635-S635,IFERROR(IF(E635="",IF(R635=1,0,IF(K635-R635=0,"",K635-R635)),IF(Veriler!I635="",K635,IF(K635*Veriler!I635=0,"",K635*Veriler!I635))),K635)),0)</f>
        <v/>
      </c>
    </row>
    <row r="636" spans="1:21" s="134" customFormat="1" ht="27.75" customHeight="1" x14ac:dyDescent="0.25">
      <c r="A636" s="186">
        <f t="shared" si="204"/>
        <v>471</v>
      </c>
      <c r="B636" s="228"/>
      <c r="C636" s="229"/>
      <c r="D636" s="115"/>
      <c r="E636" s="116"/>
      <c r="F636" s="163" t="str">
        <f t="shared" si="199"/>
        <v/>
      </c>
      <c r="G636" s="117"/>
      <c r="H636" s="117"/>
      <c r="I636" s="117"/>
      <c r="J636" s="117"/>
      <c r="K636" s="118" t="str">
        <f t="shared" si="200"/>
        <v/>
      </c>
      <c r="L636" s="119" t="str">
        <f>IF(K636="", "", K636/Veriler!$T$1)</f>
        <v/>
      </c>
      <c r="M636" s="119" t="str">
        <f>IF(E636&lt;&gt;"", "İthal Girdi", IF(Veriler!P636="", "", IF(Veriler!O636="H", "%0,5 üzerindedir", IF(Veriler!P636&gt;0.1, "%10 sınırı aşılmıştır.", "Uygun"))))</f>
        <v>%0,5 üzerindedir</v>
      </c>
      <c r="N636" s="119" t="str">
        <f t="shared" si="201"/>
        <v xml:space="preserve"> </v>
      </c>
      <c r="O636" s="120"/>
      <c r="P636" s="121"/>
      <c r="Q636" s="122" t="str">
        <f t="shared" si="202"/>
        <v/>
      </c>
      <c r="R636" s="118">
        <f>IFERROR(IF(L636&lt;=0.005,IF(E636="",K636,0),IF(E636&lt;&gt;"",0,IF(O636="",0,IF(O636="H",0,IF(P636&lt;Veriler!$F$2,K636*Veriler!$F$2,K636*P636)))))," ")</f>
        <v>0</v>
      </c>
      <c r="S636" s="118">
        <f>IF(Veriler!P636&lt;=0.1, R636, IF(AND(Veriler!P636&gt;0.1, E636="", O636="E"), IF(P636&gt;Veriler!$F$2, P636*R636, IF(P636&lt;Veriler!$F$2, Veriler!$F$2*R636, P636*R636)), 0))</f>
        <v>0</v>
      </c>
      <c r="T636" s="118" t="str">
        <f t="shared" si="203"/>
        <v xml:space="preserve"> </v>
      </c>
      <c r="U636" s="123" t="str">
        <f>IFERROR(IF(N636="%10 sınırı aşılmıştır.",K636-S636,IFERROR(IF(E636="",IF(R636=1,0,IF(K636-R636=0,"",K636-R636)),IF(Veriler!I636="",K636,IF(K636*Veriler!I636=0,"",K636*Veriler!I636))),K636)),0)</f>
        <v/>
      </c>
    </row>
    <row r="637" spans="1:21" s="134" customFormat="1" ht="27.75" customHeight="1" x14ac:dyDescent="0.25">
      <c r="A637" s="186">
        <f t="shared" si="204"/>
        <v>472</v>
      </c>
      <c r="B637" s="228"/>
      <c r="C637" s="229"/>
      <c r="D637" s="115"/>
      <c r="E637" s="116"/>
      <c r="F637" s="163" t="str">
        <f t="shared" si="199"/>
        <v/>
      </c>
      <c r="G637" s="117"/>
      <c r="H637" s="117"/>
      <c r="I637" s="117"/>
      <c r="J637" s="117"/>
      <c r="K637" s="118" t="str">
        <f t="shared" si="200"/>
        <v/>
      </c>
      <c r="L637" s="119" t="str">
        <f>IF(K637="", "", K637/Veriler!$T$1)</f>
        <v/>
      </c>
      <c r="M637" s="119" t="str">
        <f>IF(E637&lt;&gt;"", "İthal Girdi", IF(Veriler!P637="", "", IF(Veriler!O637="H", "%0,5 üzerindedir", IF(Veriler!P637&gt;0.1, "%10 sınırı aşılmıştır.", "Uygun"))))</f>
        <v>%0,5 üzerindedir</v>
      </c>
      <c r="N637" s="119" t="str">
        <f t="shared" si="201"/>
        <v xml:space="preserve"> </v>
      </c>
      <c r="O637" s="120"/>
      <c r="P637" s="121"/>
      <c r="Q637" s="122" t="str">
        <f t="shared" si="202"/>
        <v/>
      </c>
      <c r="R637" s="118">
        <f>IFERROR(IF(L637&lt;=0.005,IF(E637="",K637,0),IF(E637&lt;&gt;"",0,IF(O637="",0,IF(O637="H",0,IF(P637&lt;Veriler!$F$2,K637*Veriler!$F$2,K637*P637)))))," ")</f>
        <v>0</v>
      </c>
      <c r="S637" s="118">
        <f>IF(Veriler!P637&lt;=0.1, R637, IF(AND(Veriler!P637&gt;0.1, E637="", O637="E"), IF(P637&gt;Veriler!$F$2, P637*R637, IF(P637&lt;Veriler!$F$2, Veriler!$F$2*R637, P637*R637)), 0))</f>
        <v>0</v>
      </c>
      <c r="T637" s="118" t="str">
        <f t="shared" si="203"/>
        <v xml:space="preserve"> </v>
      </c>
      <c r="U637" s="123" t="str">
        <f>IFERROR(IF(N637="%10 sınırı aşılmıştır.",K637-S637,IFERROR(IF(E637="",IF(R637=1,0,IF(K637-R637=0,"",K637-R637)),IF(Veriler!I637="",K637,IF(K637*Veriler!I637=0,"",K637*Veriler!I637))),K637)),0)</f>
        <v/>
      </c>
    </row>
    <row r="638" spans="1:21" s="134" customFormat="1" ht="27.75" customHeight="1" x14ac:dyDescent="0.25">
      <c r="A638" s="186">
        <f t="shared" si="204"/>
        <v>473</v>
      </c>
      <c r="B638" s="228"/>
      <c r="C638" s="229"/>
      <c r="D638" s="115"/>
      <c r="E638" s="116"/>
      <c r="F638" s="163" t="str">
        <f t="shared" si="199"/>
        <v/>
      </c>
      <c r="G638" s="117"/>
      <c r="H638" s="117"/>
      <c r="I638" s="117"/>
      <c r="J638" s="117"/>
      <c r="K638" s="118" t="str">
        <f t="shared" si="200"/>
        <v/>
      </c>
      <c r="L638" s="119" t="str">
        <f>IF(K638="", "", K638/Veriler!$T$1)</f>
        <v/>
      </c>
      <c r="M638" s="119" t="str">
        <f>IF(E638&lt;&gt;"", "İthal Girdi", IF(Veriler!P638="", "", IF(Veriler!O638="H", "%0,5 üzerindedir", IF(Veriler!P638&gt;0.1, "%10 sınırı aşılmıştır.", "Uygun"))))</f>
        <v>%0,5 üzerindedir</v>
      </c>
      <c r="N638" s="119" t="str">
        <f t="shared" si="201"/>
        <v xml:space="preserve"> </v>
      </c>
      <c r="O638" s="120"/>
      <c r="P638" s="121"/>
      <c r="Q638" s="122" t="str">
        <f t="shared" si="202"/>
        <v/>
      </c>
      <c r="R638" s="118">
        <f>IFERROR(IF(L638&lt;=0.005,IF(E638="",K638,0),IF(E638&lt;&gt;"",0,IF(O638="",0,IF(O638="H",0,IF(P638&lt;Veriler!$F$2,K638*Veriler!$F$2,K638*P638)))))," ")</f>
        <v>0</v>
      </c>
      <c r="S638" s="118">
        <f>IF(Veriler!P638&lt;=0.1, R638, IF(AND(Veriler!P638&gt;0.1, E638="", O638="E"), IF(P638&gt;Veriler!$F$2, P638*R638, IF(P638&lt;Veriler!$F$2, Veriler!$F$2*R638, P638*R638)), 0))</f>
        <v>0</v>
      </c>
      <c r="T638" s="118" t="str">
        <f t="shared" si="203"/>
        <v xml:space="preserve"> </v>
      </c>
      <c r="U638" s="123" t="str">
        <f>IFERROR(IF(N638="%10 sınırı aşılmıştır.",K638-S638,IFERROR(IF(E638="",IF(R638=1,0,IF(K638-R638=0,"",K638-R638)),IF(Veriler!I638="",K638,IF(K638*Veriler!I638=0,"",K638*Veriler!I638))),K638)),0)</f>
        <v/>
      </c>
    </row>
    <row r="639" spans="1:21" s="134" customFormat="1" ht="27.75" customHeight="1" x14ac:dyDescent="0.25">
      <c r="A639" s="186">
        <f t="shared" si="204"/>
        <v>474</v>
      </c>
      <c r="B639" s="228"/>
      <c r="C639" s="229"/>
      <c r="D639" s="115"/>
      <c r="E639" s="116"/>
      <c r="F639" s="163" t="str">
        <f t="shared" si="199"/>
        <v/>
      </c>
      <c r="G639" s="117"/>
      <c r="H639" s="117"/>
      <c r="I639" s="117"/>
      <c r="J639" s="117"/>
      <c r="K639" s="118" t="str">
        <f t="shared" si="200"/>
        <v/>
      </c>
      <c r="L639" s="119" t="str">
        <f>IF(K639="", "", K639/Veriler!$T$1)</f>
        <v/>
      </c>
      <c r="M639" s="119" t="str">
        <f>IF(E639&lt;&gt;"", "İthal Girdi", IF(Veriler!P639="", "", IF(Veriler!O639="H", "%0,5 üzerindedir", IF(Veriler!P639&gt;0.1, "%10 sınırı aşılmıştır.", "Uygun"))))</f>
        <v>%0,5 üzerindedir</v>
      </c>
      <c r="N639" s="119" t="str">
        <f t="shared" si="201"/>
        <v xml:space="preserve"> </v>
      </c>
      <c r="O639" s="120"/>
      <c r="P639" s="121"/>
      <c r="Q639" s="122" t="str">
        <f t="shared" si="202"/>
        <v/>
      </c>
      <c r="R639" s="118">
        <f>IFERROR(IF(L639&lt;=0.005,IF(E639="",K639,0),IF(E639&lt;&gt;"",0,IF(O639="",0,IF(O639="H",0,IF(P639&lt;Veriler!$F$2,K639*Veriler!$F$2,K639*P639)))))," ")</f>
        <v>0</v>
      </c>
      <c r="S639" s="118">
        <f>IF(Veriler!P639&lt;=0.1, R639, IF(AND(Veriler!P639&gt;0.1, E639="", O639="E"), IF(P639&gt;Veriler!$F$2, P639*R639, IF(P639&lt;Veriler!$F$2, Veriler!$F$2*R639, P639*R639)), 0))</f>
        <v>0</v>
      </c>
      <c r="T639" s="118" t="str">
        <f t="shared" si="203"/>
        <v xml:space="preserve"> </v>
      </c>
      <c r="U639" s="123" t="str">
        <f>IFERROR(IF(N639="%10 sınırı aşılmıştır.",K639-S639,IFERROR(IF(E639="",IF(R639=1,0,IF(K639-R639=0,"",K639-R639)),IF(Veriler!I639="",K639,IF(K639*Veriler!I639=0,"",K639*Veriler!I639))),K639)),0)</f>
        <v/>
      </c>
    </row>
    <row r="640" spans="1:21" s="134" customFormat="1" ht="27.75" customHeight="1" x14ac:dyDescent="0.25">
      <c r="A640" s="186">
        <f t="shared" si="204"/>
        <v>475</v>
      </c>
      <c r="B640" s="228"/>
      <c r="C640" s="229"/>
      <c r="D640" s="115"/>
      <c r="E640" s="116"/>
      <c r="F640" s="163" t="str">
        <f t="shared" si="199"/>
        <v/>
      </c>
      <c r="G640" s="117"/>
      <c r="H640" s="117"/>
      <c r="I640" s="117"/>
      <c r="J640" s="117"/>
      <c r="K640" s="118" t="str">
        <f t="shared" si="200"/>
        <v/>
      </c>
      <c r="L640" s="119" t="str">
        <f>IF(K640="", "", K640/Veriler!$T$1)</f>
        <v/>
      </c>
      <c r="M640" s="119" t="str">
        <f>IF(E640&lt;&gt;"", "İthal Girdi", IF(Veriler!P640="", "", IF(Veriler!O640="H", "%0,5 üzerindedir", IF(Veriler!P640&gt;0.1, "%10 sınırı aşılmıştır.", "Uygun"))))</f>
        <v>%0,5 üzerindedir</v>
      </c>
      <c r="N640" s="119" t="str">
        <f t="shared" si="201"/>
        <v xml:space="preserve"> </v>
      </c>
      <c r="O640" s="120"/>
      <c r="P640" s="121"/>
      <c r="Q640" s="122" t="str">
        <f t="shared" si="202"/>
        <v/>
      </c>
      <c r="R640" s="118">
        <f>IFERROR(IF(L640&lt;=0.005,IF(E640="",K640,0),IF(E640&lt;&gt;"",0,IF(O640="",0,IF(O640="H",0,IF(P640&lt;Veriler!$F$2,K640*Veriler!$F$2,K640*P640)))))," ")</f>
        <v>0</v>
      </c>
      <c r="S640" s="118">
        <f>IF(Veriler!P640&lt;=0.1, R640, IF(AND(Veriler!P640&gt;0.1, E640="", O640="E"), IF(P640&gt;Veriler!$F$2, P640*R640, IF(P640&lt;Veriler!$F$2, Veriler!$F$2*R640, P640*R640)), 0))</f>
        <v>0</v>
      </c>
      <c r="T640" s="118" t="str">
        <f t="shared" si="203"/>
        <v xml:space="preserve"> </v>
      </c>
      <c r="U640" s="123" t="str">
        <f>IFERROR(IF(N640="%10 sınırı aşılmıştır.",K640-S640,IFERROR(IF(E640="",IF(R640=1,0,IF(K640-R640=0,"",K640-R640)),IF(Veriler!I640="",K640,IF(K640*Veriler!I640=0,"",K640*Veriler!I640))),K640)),0)</f>
        <v/>
      </c>
    </row>
    <row r="641" spans="1:21" s="134" customFormat="1" ht="27.75" customHeight="1" x14ac:dyDescent="0.25">
      <c r="A641" s="186">
        <f t="shared" si="204"/>
        <v>476</v>
      </c>
      <c r="B641" s="228"/>
      <c r="C641" s="229"/>
      <c r="D641" s="115"/>
      <c r="E641" s="116"/>
      <c r="F641" s="163" t="str">
        <f t="shared" si="199"/>
        <v/>
      </c>
      <c r="G641" s="117"/>
      <c r="H641" s="117"/>
      <c r="I641" s="117"/>
      <c r="J641" s="117"/>
      <c r="K641" s="118" t="str">
        <f t="shared" si="200"/>
        <v/>
      </c>
      <c r="L641" s="119" t="str">
        <f>IF(K641="", "", K641/Veriler!$T$1)</f>
        <v/>
      </c>
      <c r="M641" s="119" t="str">
        <f>IF(E641&lt;&gt;"", "İthal Girdi", IF(Veriler!P641="", "", IF(Veriler!O641="H", "%0,5 üzerindedir", IF(Veriler!P641&gt;0.1, "%10 sınırı aşılmıştır.", "Uygun"))))</f>
        <v>%0,5 üzerindedir</v>
      </c>
      <c r="N641" s="119" t="str">
        <f t="shared" si="201"/>
        <v xml:space="preserve"> </v>
      </c>
      <c r="O641" s="120"/>
      <c r="P641" s="121"/>
      <c r="Q641" s="122" t="str">
        <f t="shared" si="202"/>
        <v/>
      </c>
      <c r="R641" s="118">
        <f>IFERROR(IF(L641&lt;=0.005,IF(E641="",K641,0),IF(E641&lt;&gt;"",0,IF(O641="",0,IF(O641="H",0,IF(P641&lt;Veriler!$F$2,K641*Veriler!$F$2,K641*P641)))))," ")</f>
        <v>0</v>
      </c>
      <c r="S641" s="118">
        <f>IF(Veriler!P641&lt;=0.1, R641, IF(AND(Veriler!P641&gt;0.1, E641="", O641="E"), IF(P641&gt;Veriler!$F$2, P641*R641, IF(P641&lt;Veriler!$F$2, Veriler!$F$2*R641, P641*R641)), 0))</f>
        <v>0</v>
      </c>
      <c r="T641" s="118" t="str">
        <f t="shared" si="203"/>
        <v xml:space="preserve"> </v>
      </c>
      <c r="U641" s="123" t="str">
        <f>IFERROR(IF(N641="%10 sınırı aşılmıştır.",K641-S641,IFERROR(IF(E641="",IF(R641=1,0,IF(K641-R641=0,"",K641-R641)),IF(Veriler!I641="",K641,IF(K641*Veriler!I641=0,"",K641*Veriler!I641))),K641)),0)</f>
        <v/>
      </c>
    </row>
    <row r="642" spans="1:21" s="134" customFormat="1" ht="24" customHeight="1" x14ac:dyDescent="0.25">
      <c r="A642" s="147"/>
      <c r="B642" s="148"/>
      <c r="C642" s="148"/>
      <c r="D642" s="148"/>
      <c r="E642" s="149"/>
      <c r="F642" s="149"/>
      <c r="G642" s="147"/>
      <c r="H642" s="147"/>
      <c r="I642" s="147"/>
      <c r="J642" s="147"/>
      <c r="K642" s="133">
        <f>SUM(K613:K626,K628:K641)</f>
        <v>0</v>
      </c>
      <c r="L642" s="150"/>
      <c r="M642" s="150"/>
      <c r="N642" s="150"/>
      <c r="O642" s="151"/>
      <c r="P642" s="152"/>
      <c r="Q642" s="152"/>
      <c r="R642" s="147"/>
      <c r="S642" s="147"/>
      <c r="T642" s="147"/>
      <c r="U642" s="147"/>
    </row>
    <row r="643" spans="1:21" s="134" customFormat="1" ht="24" customHeight="1" x14ac:dyDescent="0.25">
      <c r="A643" s="147"/>
      <c r="B643" s="148"/>
      <c r="C643" s="148"/>
      <c r="D643" s="148"/>
      <c r="E643" s="149"/>
      <c r="F643" s="149"/>
      <c r="G643" s="147"/>
      <c r="H643" s="147"/>
      <c r="I643" s="147"/>
      <c r="J643" s="147"/>
      <c r="K643" s="153"/>
      <c r="L643" s="150"/>
      <c r="M643" s="150"/>
      <c r="N643" s="150"/>
      <c r="O643" s="151"/>
      <c r="P643" s="152"/>
      <c r="Q643" s="152"/>
      <c r="R643" s="154" t="s">
        <v>14</v>
      </c>
      <c r="S643" s="154" t="s">
        <v>14</v>
      </c>
      <c r="T643" s="154" t="s">
        <v>14</v>
      </c>
      <c r="U643" s="155" t="s">
        <v>15</v>
      </c>
    </row>
    <row r="644" spans="1:21" s="134" customFormat="1" ht="27" customHeight="1" x14ac:dyDescent="0.25">
      <c r="A644" s="230" t="s">
        <v>140</v>
      </c>
      <c r="B644" s="230"/>
      <c r="C644" s="230"/>
      <c r="D644" s="230"/>
      <c r="E644" s="230"/>
      <c r="F644" s="230"/>
      <c r="G644" s="230"/>
      <c r="H644" s="230"/>
      <c r="I644" s="230"/>
      <c r="J644" s="230"/>
      <c r="K644" s="230"/>
      <c r="L644" s="230"/>
      <c r="M644" s="230"/>
      <c r="N644" s="230"/>
      <c r="O644" s="230"/>
      <c r="P644" s="230"/>
      <c r="Q644" s="230"/>
      <c r="R644" s="160" t="e">
        <f>IF(SUM(#REF!,R613:R626,R628:R641)=0,"",SUM(#REF!,R613:R626,R628:R641))</f>
        <v>#REF!</v>
      </c>
      <c r="S644" s="156" t="str">
        <f>IF(SUM(S613:S626,S628:S641)=0," ",SUM(S613:S626,S628:S641))</f>
        <v xml:space="preserve"> </v>
      </c>
      <c r="T644" s="124" t="str">
        <f>IF(SUM(T613:T626,T628:T641)=0," ",SUM(T613:T626,T628:T641))</f>
        <v xml:space="preserve"> </v>
      </c>
      <c r="U644" s="124" t="str">
        <f>IF(SUM(U613:U626,U628:U641)=0," ",SUM(U613:U626,U628:U641))</f>
        <v xml:space="preserve"> </v>
      </c>
    </row>
    <row r="646" spans="1:21" x14ac:dyDescent="0.3">
      <c r="A646" s="225" t="str">
        <f>A684</f>
        <v>R02</v>
      </c>
      <c r="B646" s="225"/>
      <c r="C646" s="225"/>
      <c r="D646" s="225"/>
      <c r="E646" s="225"/>
      <c r="F646" s="225"/>
      <c r="G646" s="225"/>
      <c r="H646" s="225"/>
      <c r="I646" s="225"/>
      <c r="J646" s="225"/>
      <c r="K646" s="225"/>
      <c r="L646" s="226"/>
      <c r="M646" s="226"/>
      <c r="N646" s="226"/>
      <c r="O646" s="227"/>
      <c r="P646" s="227"/>
      <c r="Q646" s="227"/>
      <c r="R646" s="225"/>
      <c r="S646" s="225"/>
      <c r="T646" s="225"/>
      <c r="U646" s="225"/>
    </row>
    <row r="647" spans="1:21" s="134" customFormat="1" ht="31.5" customHeight="1" x14ac:dyDescent="0.25">
      <c r="A647" s="233" t="s">
        <v>0</v>
      </c>
      <c r="B647" s="233"/>
      <c r="C647" s="233"/>
      <c r="D647" s="233"/>
      <c r="E647" s="233"/>
      <c r="F647" s="233"/>
      <c r="G647" s="233"/>
      <c r="H647" s="233"/>
      <c r="I647" s="233"/>
      <c r="J647" s="233"/>
      <c r="K647" s="233"/>
      <c r="L647" s="233"/>
      <c r="M647" s="233"/>
      <c r="N647" s="233"/>
      <c r="O647" s="233" t="b">
        <v>0</v>
      </c>
      <c r="P647" s="233"/>
      <c r="Q647" s="233"/>
      <c r="R647" s="233"/>
      <c r="S647" s="233"/>
      <c r="T647" s="233"/>
      <c r="U647" s="233"/>
    </row>
    <row r="648" spans="1:21" s="139" customFormat="1" ht="28.5" customHeight="1" x14ac:dyDescent="0.25">
      <c r="A648" s="234" t="s">
        <v>115</v>
      </c>
      <c r="B648" s="235"/>
      <c r="C648" s="235"/>
      <c r="D648" s="235"/>
      <c r="E648" s="235"/>
      <c r="F648" s="235"/>
      <c r="G648" s="235"/>
      <c r="H648" s="235"/>
      <c r="I648" s="235"/>
      <c r="J648" s="235"/>
      <c r="K648" s="235"/>
      <c r="L648" s="235"/>
      <c r="M648" s="235"/>
      <c r="N648" s="235"/>
      <c r="O648" s="235"/>
      <c r="P648" s="235"/>
      <c r="Q648" s="236"/>
      <c r="R648" s="135"/>
      <c r="S648" s="136"/>
      <c r="T648" s="137" t="s">
        <v>116</v>
      </c>
      <c r="U648" s="138">
        <f>U610+1</f>
        <v>18</v>
      </c>
    </row>
    <row r="649" spans="1:21" s="134" customFormat="1" ht="87" customHeight="1" x14ac:dyDescent="0.25">
      <c r="A649" s="164" t="s">
        <v>1</v>
      </c>
      <c r="B649" s="237" t="s">
        <v>2</v>
      </c>
      <c r="C649" s="238"/>
      <c r="D649" s="165" t="s">
        <v>3</v>
      </c>
      <c r="E649" s="165" t="s">
        <v>136</v>
      </c>
      <c r="F649" s="166" t="s">
        <v>143</v>
      </c>
      <c r="G649" s="164" t="s">
        <v>4</v>
      </c>
      <c r="H649" s="164" t="s">
        <v>5</v>
      </c>
      <c r="I649" s="164" t="s">
        <v>6</v>
      </c>
      <c r="J649" s="164" t="s">
        <v>7</v>
      </c>
      <c r="K649" s="164" t="s">
        <v>8</v>
      </c>
      <c r="L649" s="167" t="s">
        <v>9</v>
      </c>
      <c r="M649" s="168" t="s">
        <v>86</v>
      </c>
      <c r="N649" s="168" t="s">
        <v>86</v>
      </c>
      <c r="O649" s="166" t="s">
        <v>137</v>
      </c>
      <c r="P649" s="164" t="s">
        <v>10</v>
      </c>
      <c r="Q649" s="140" t="s">
        <v>142</v>
      </c>
      <c r="R649" s="125" t="s">
        <v>141</v>
      </c>
      <c r="S649" s="125" t="s">
        <v>138</v>
      </c>
      <c r="T649" s="164" t="s">
        <v>138</v>
      </c>
      <c r="U649" s="164" t="s">
        <v>139</v>
      </c>
    </row>
    <row r="650" spans="1:21" s="134" customFormat="1" ht="54" customHeight="1" x14ac:dyDescent="0.25">
      <c r="A650" s="141"/>
      <c r="B650" s="241" t="s">
        <v>146</v>
      </c>
      <c r="C650" s="231"/>
      <c r="D650" s="142"/>
      <c r="E650" s="142"/>
      <c r="F650" s="114"/>
      <c r="G650" s="142"/>
      <c r="H650" s="142"/>
      <c r="I650" s="142"/>
      <c r="J650" s="142"/>
      <c r="K650" s="114"/>
      <c r="L650" s="114"/>
      <c r="M650" s="142"/>
      <c r="N650" s="114"/>
      <c r="O650" s="142"/>
      <c r="P650" s="142"/>
      <c r="Q650" s="232"/>
      <c r="R650" s="232"/>
      <c r="S650" s="142"/>
      <c r="T650" s="114"/>
      <c r="U650" s="114"/>
    </row>
    <row r="651" spans="1:21" s="134" customFormat="1" ht="27.75" customHeight="1" x14ac:dyDescent="0.25">
      <c r="A651" s="186">
        <f>A641+1</f>
        <v>477</v>
      </c>
      <c r="B651" s="228"/>
      <c r="C651" s="229"/>
      <c r="D651" s="115"/>
      <c r="E651" s="116"/>
      <c r="F651" s="163" t="str">
        <f t="shared" ref="F651:F664" si="205">IF(AND(E651&lt;&gt;"",U651&lt;&gt;"",K651&lt;&gt;0),U651/K651,"")</f>
        <v/>
      </c>
      <c r="G651" s="117"/>
      <c r="H651" s="117"/>
      <c r="I651" s="117"/>
      <c r="J651" s="117"/>
      <c r="K651" s="118" t="str">
        <f t="shared" ref="K651:K664" si="206">IF(AND(G651&lt;&gt;0, I651&lt;&gt;0, J651&lt;&gt;0), G651*I651*J651, "")</f>
        <v/>
      </c>
      <c r="L651" s="119" t="str">
        <f>IF(K651="", "", K651/Veriler!$T$1)</f>
        <v/>
      </c>
      <c r="M651" s="119" t="str">
        <f>IF(E651&lt;&gt;"", "İthal Girdi", IF(Veriler!P651="", "", IF(Veriler!O651="H", "%0,5 üzerindedir", IF(Veriler!P651&gt;0.1, "%10 sınırı aşılmıştır.", "Uygun"))))</f>
        <v>%0,5 üzerindedir</v>
      </c>
      <c r="N651" s="119" t="str">
        <f t="shared" ref="N651:N664" si="207">IF(L651=""," ",M651)</f>
        <v xml:space="preserve"> </v>
      </c>
      <c r="O651" s="120"/>
      <c r="P651" s="121"/>
      <c r="Q651" s="122" t="str">
        <f t="shared" ref="Q651:Q664" si="208">IFERROR(IF(AND(S651&lt;&gt;"",K651&lt;&gt;"",K651&lt;&gt;0,S651&lt;&gt;0),S651/K651,"")," ")</f>
        <v/>
      </c>
      <c r="R651" s="118">
        <f>IFERROR(IF(L651&lt;=0.005,IF(E651="",K651,0),IF(E651&lt;&gt;"",0,IF(O651="",0,IF(O651="H",0,IF(P651&lt;Veriler!$F$2,K651*Veriler!$F$2,K651*P651)))))," ")</f>
        <v>0</v>
      </c>
      <c r="S651" s="118">
        <f>IF(Veriler!P651&lt;=0.1, R651, IF(AND(Veriler!P651&gt;0.1, E651="", O651="E"), IF(P651&gt;Veriler!$F$2, P651*R651, IF(P651&lt;Veriler!$F$2, Veriler!$F$2*R651, P651*R651)), 0))</f>
        <v>0</v>
      </c>
      <c r="T651" s="118" t="str">
        <f t="shared" ref="T651:T664" si="209">IF(S651=0," ",S651)</f>
        <v xml:space="preserve"> </v>
      </c>
      <c r="U651" s="123" t="str">
        <f>IFERROR(IF(N651="%10 sınırı aşılmıştır.",K651-S651,IFERROR(IF(E651="",IF(R651=1,0,IF(K651-R651=0,"",K651-R651)),IF(Veriler!I651="",K651,IF(K651*Veriler!I651=0,"",K651*Veriler!I651))),K651)),0)</f>
        <v/>
      </c>
    </row>
    <row r="652" spans="1:21" s="134" customFormat="1" ht="27.75" customHeight="1" x14ac:dyDescent="0.25">
      <c r="A652" s="186">
        <f>A651+1</f>
        <v>478</v>
      </c>
      <c r="B652" s="228"/>
      <c r="C652" s="229"/>
      <c r="D652" s="115"/>
      <c r="E652" s="116"/>
      <c r="F652" s="163" t="str">
        <f t="shared" si="205"/>
        <v/>
      </c>
      <c r="G652" s="117"/>
      <c r="H652" s="117"/>
      <c r="I652" s="117"/>
      <c r="J652" s="117"/>
      <c r="K652" s="118" t="str">
        <f t="shared" si="206"/>
        <v/>
      </c>
      <c r="L652" s="119" t="str">
        <f>IF(K652="", "", K652/Veriler!$T$1)</f>
        <v/>
      </c>
      <c r="M652" s="119" t="str">
        <f>IF(E652&lt;&gt;"", "İthal Girdi", IF(Veriler!P652="", "", IF(Veriler!O652="H", "%0,5 üzerindedir", IF(Veriler!P652&gt;0.1, "%10 sınırı aşılmıştır.", "Uygun"))))</f>
        <v>%0,5 üzerindedir</v>
      </c>
      <c r="N652" s="119" t="str">
        <f t="shared" si="207"/>
        <v xml:space="preserve"> </v>
      </c>
      <c r="O652" s="120"/>
      <c r="P652" s="121"/>
      <c r="Q652" s="122" t="str">
        <f t="shared" si="208"/>
        <v/>
      </c>
      <c r="R652" s="118">
        <f>IFERROR(IF(L652&lt;=0.005,IF(E652="",K652,0),IF(E652&lt;&gt;"",0,IF(O652="",0,IF(O652="H",0,IF(P652&lt;Veriler!$F$2,K652*Veriler!$F$2,K652*P652)))))," ")</f>
        <v>0</v>
      </c>
      <c r="S652" s="118">
        <f>IF(Veriler!P652&lt;=0.1, R652, IF(AND(Veriler!P652&gt;0.1, E652="", O652="E"), IF(P652&gt;Veriler!$F$2, P652*R652, IF(P652&lt;Veriler!$F$2, Veriler!$F$2*R652, P652*R652)), 0))</f>
        <v>0</v>
      </c>
      <c r="T652" s="118" t="str">
        <f t="shared" si="209"/>
        <v xml:space="preserve"> </v>
      </c>
      <c r="U652" s="123" t="str">
        <f>IFERROR(IF(N652="%10 sınırı aşılmıştır.",K652-S652,IFERROR(IF(E652="",IF(R652=1,0,IF(K652-R652=0,"",K652-R652)),IF(Veriler!I652="",K652,IF(K652*Veriler!I652=0,"",K652*Veriler!I652))),K652)),0)</f>
        <v/>
      </c>
    </row>
    <row r="653" spans="1:21" s="134" customFormat="1" ht="27.75" customHeight="1" x14ac:dyDescent="0.25">
      <c r="A653" s="186">
        <f t="shared" ref="A653:A664" si="210">A652+1</f>
        <v>479</v>
      </c>
      <c r="B653" s="228"/>
      <c r="C653" s="229"/>
      <c r="D653" s="115"/>
      <c r="E653" s="116"/>
      <c r="F653" s="163" t="str">
        <f t="shared" si="205"/>
        <v/>
      </c>
      <c r="G653" s="117"/>
      <c r="H653" s="117"/>
      <c r="I653" s="117"/>
      <c r="J653" s="117"/>
      <c r="K653" s="118" t="str">
        <f t="shared" si="206"/>
        <v/>
      </c>
      <c r="L653" s="119" t="str">
        <f>IF(K653="", "", K653/Veriler!$T$1)</f>
        <v/>
      </c>
      <c r="M653" s="119" t="str">
        <f>IF(E653&lt;&gt;"", "İthal Girdi", IF(Veriler!P653="", "", IF(Veriler!O653="H", "%0,5 üzerindedir", IF(Veriler!P653&gt;0.1, "%10 sınırı aşılmıştır.", "Uygun"))))</f>
        <v>%0,5 üzerindedir</v>
      </c>
      <c r="N653" s="119" t="str">
        <f t="shared" si="207"/>
        <v xml:space="preserve"> </v>
      </c>
      <c r="O653" s="120"/>
      <c r="P653" s="121"/>
      <c r="Q653" s="122" t="str">
        <f t="shared" si="208"/>
        <v/>
      </c>
      <c r="R653" s="118">
        <f>IFERROR(IF(L653&lt;=0.005,IF(E653="",K653,0),IF(E653&lt;&gt;"",0,IF(O653="",0,IF(O653="H",0,IF(P653&lt;Veriler!$F$2,K653*Veriler!$F$2,K653*P653)))))," ")</f>
        <v>0</v>
      </c>
      <c r="S653" s="118">
        <f>IF(Veriler!P653&lt;=0.1, R653, IF(AND(Veriler!P653&gt;0.1, E653="", O653="E"), IF(P653&gt;Veriler!$F$2, P653*R653, IF(P653&lt;Veriler!$F$2, Veriler!$F$2*R653, P653*R653)), 0))</f>
        <v>0</v>
      </c>
      <c r="T653" s="118" t="str">
        <f t="shared" si="209"/>
        <v xml:space="preserve"> </v>
      </c>
      <c r="U653" s="123" t="str">
        <f>IFERROR(IF(N653="%10 sınırı aşılmıştır.",K653-S653,IFERROR(IF(E653="",IF(R653=1,0,IF(K653-R653=0,"",K653-R653)),IF(Veriler!I653="",K653,IF(K653*Veriler!I653=0,"",K653*Veriler!I653))),K653)),0)</f>
        <v/>
      </c>
    </row>
    <row r="654" spans="1:21" s="134" customFormat="1" ht="27.75" customHeight="1" x14ac:dyDescent="0.25">
      <c r="A654" s="186">
        <f t="shared" si="210"/>
        <v>480</v>
      </c>
      <c r="B654" s="228"/>
      <c r="C654" s="229"/>
      <c r="D654" s="115"/>
      <c r="E654" s="116"/>
      <c r="F654" s="163" t="str">
        <f t="shared" si="205"/>
        <v/>
      </c>
      <c r="G654" s="117"/>
      <c r="H654" s="117"/>
      <c r="I654" s="117"/>
      <c r="J654" s="117"/>
      <c r="K654" s="118" t="str">
        <f t="shared" si="206"/>
        <v/>
      </c>
      <c r="L654" s="119" t="str">
        <f>IF(K654="", "", K654/Veriler!$T$1)</f>
        <v/>
      </c>
      <c r="M654" s="119" t="str">
        <f>IF(E654&lt;&gt;"", "İthal Girdi", IF(Veriler!P654="", "", IF(Veriler!O654="H", "%0,5 üzerindedir", IF(Veriler!P654&gt;0.1, "%10 sınırı aşılmıştır.", "Uygun"))))</f>
        <v>%0,5 üzerindedir</v>
      </c>
      <c r="N654" s="119" t="str">
        <f t="shared" si="207"/>
        <v xml:space="preserve"> </v>
      </c>
      <c r="O654" s="120"/>
      <c r="P654" s="121"/>
      <c r="Q654" s="122" t="str">
        <f t="shared" si="208"/>
        <v/>
      </c>
      <c r="R654" s="118">
        <f>IFERROR(IF(L654&lt;=0.005,IF(E654="",K654,0),IF(E654&lt;&gt;"",0,IF(O654="",0,IF(O654="H",0,IF(P654&lt;Veriler!$F$2,K654*Veriler!$F$2,K654*P654)))))," ")</f>
        <v>0</v>
      </c>
      <c r="S654" s="118">
        <f>IF(Veriler!P654&lt;=0.1, R654, IF(AND(Veriler!P654&gt;0.1, E654="", O654="E"), IF(P654&gt;Veriler!$F$2, P654*R654, IF(P654&lt;Veriler!$F$2, Veriler!$F$2*R654, P654*R654)), 0))</f>
        <v>0</v>
      </c>
      <c r="T654" s="118" t="str">
        <f t="shared" si="209"/>
        <v xml:space="preserve"> </v>
      </c>
      <c r="U654" s="123" t="str">
        <f>IFERROR(IF(N654="%10 sınırı aşılmıştır.",K654-S654,IFERROR(IF(E654="",IF(R654=1,0,IF(K654-R654=0,"",K654-R654)),IF(Veriler!I654="",K654,IF(K654*Veriler!I654=0,"",K654*Veriler!I654))),K654)),0)</f>
        <v/>
      </c>
    </row>
    <row r="655" spans="1:21" s="134" customFormat="1" ht="27.75" customHeight="1" x14ac:dyDescent="0.25">
      <c r="A655" s="186">
        <f t="shared" si="210"/>
        <v>481</v>
      </c>
      <c r="B655" s="228"/>
      <c r="C655" s="229"/>
      <c r="D655" s="115"/>
      <c r="E655" s="116"/>
      <c r="F655" s="163" t="str">
        <f t="shared" si="205"/>
        <v/>
      </c>
      <c r="G655" s="117"/>
      <c r="H655" s="117"/>
      <c r="I655" s="117"/>
      <c r="J655" s="117"/>
      <c r="K655" s="118" t="str">
        <f t="shared" si="206"/>
        <v/>
      </c>
      <c r="L655" s="119" t="str">
        <f>IF(K655="", "", K655/Veriler!$T$1)</f>
        <v/>
      </c>
      <c r="M655" s="119" t="str">
        <f>IF(E655&lt;&gt;"", "İthal Girdi", IF(Veriler!P655="", "", IF(Veriler!O655="H", "%0,5 üzerindedir", IF(Veriler!P655&gt;0.1, "%10 sınırı aşılmıştır.", "Uygun"))))</f>
        <v>%0,5 üzerindedir</v>
      </c>
      <c r="N655" s="119" t="str">
        <f t="shared" si="207"/>
        <v xml:space="preserve"> </v>
      </c>
      <c r="O655" s="120"/>
      <c r="P655" s="121"/>
      <c r="Q655" s="122" t="str">
        <f t="shared" si="208"/>
        <v/>
      </c>
      <c r="R655" s="118">
        <f>IFERROR(IF(L655&lt;=0.005,IF(E655="",K655,0),IF(E655&lt;&gt;"",0,IF(O655="",0,IF(O655="H",0,IF(P655&lt;Veriler!$F$2,K655*Veriler!$F$2,K655*P655)))))," ")</f>
        <v>0</v>
      </c>
      <c r="S655" s="118">
        <f>IF(Veriler!P655&lt;=0.1, R655, IF(AND(Veriler!P655&gt;0.1, E655="", O655="E"), IF(P655&gt;Veriler!$F$2, P655*R655, IF(P655&lt;Veriler!$F$2, Veriler!$F$2*R655, P655*R655)), 0))</f>
        <v>0</v>
      </c>
      <c r="T655" s="118" t="str">
        <f t="shared" si="209"/>
        <v xml:space="preserve"> </v>
      </c>
      <c r="U655" s="123" t="str">
        <f>IFERROR(IF(N655="%10 sınırı aşılmıştır.",K655-S655,IFERROR(IF(E655="",IF(R655=1,0,IF(K655-R655=0,"",K655-R655)),IF(Veriler!I655="",K655,IF(K655*Veriler!I655=0,"",K655*Veriler!I655))),K655)),0)</f>
        <v/>
      </c>
    </row>
    <row r="656" spans="1:21" s="134" customFormat="1" ht="27.75" customHeight="1" x14ac:dyDescent="0.25">
      <c r="A656" s="186">
        <f t="shared" si="210"/>
        <v>482</v>
      </c>
      <c r="B656" s="228"/>
      <c r="C656" s="229"/>
      <c r="D656" s="115"/>
      <c r="E656" s="116"/>
      <c r="F656" s="163" t="str">
        <f t="shared" si="205"/>
        <v/>
      </c>
      <c r="G656" s="117"/>
      <c r="H656" s="117"/>
      <c r="I656" s="117"/>
      <c r="J656" s="117"/>
      <c r="K656" s="118" t="str">
        <f t="shared" si="206"/>
        <v/>
      </c>
      <c r="L656" s="119" t="str">
        <f>IF(K656="", "", K656/Veriler!$T$1)</f>
        <v/>
      </c>
      <c r="M656" s="119" t="str">
        <f>IF(E656&lt;&gt;"", "İthal Girdi", IF(Veriler!P656="", "", IF(Veriler!O656="H", "%0,5 üzerindedir", IF(Veriler!P656&gt;0.1, "%10 sınırı aşılmıştır.", "Uygun"))))</f>
        <v>%0,5 üzerindedir</v>
      </c>
      <c r="N656" s="119" t="str">
        <f t="shared" si="207"/>
        <v xml:space="preserve"> </v>
      </c>
      <c r="O656" s="120"/>
      <c r="P656" s="121"/>
      <c r="Q656" s="122" t="str">
        <f t="shared" si="208"/>
        <v/>
      </c>
      <c r="R656" s="118">
        <f>IFERROR(IF(L656&lt;=0.005,IF(E656="",K656,0),IF(E656&lt;&gt;"",0,IF(O656="",0,IF(O656="H",0,IF(P656&lt;Veriler!$F$2,K656*Veriler!$F$2,K656*P656)))))," ")</f>
        <v>0</v>
      </c>
      <c r="S656" s="118">
        <f>IF(Veriler!P656&lt;=0.1, R656, IF(AND(Veriler!P656&gt;0.1, E656="", O656="E"), IF(P656&gt;Veriler!$F$2, P656*R656, IF(P656&lt;Veriler!$F$2, Veriler!$F$2*R656, P656*R656)), 0))</f>
        <v>0</v>
      </c>
      <c r="T656" s="118" t="str">
        <f t="shared" si="209"/>
        <v xml:space="preserve"> </v>
      </c>
      <c r="U656" s="123" t="str">
        <f>IFERROR(IF(N656="%10 sınırı aşılmıştır.",K656-S656,IFERROR(IF(E656="",IF(R656=1,0,IF(K656-R656=0,"",K656-R656)),IF(Veriler!I656="",K656,IF(K656*Veriler!I656=0,"",K656*Veriler!I656))),K656)),0)</f>
        <v/>
      </c>
    </row>
    <row r="657" spans="1:21" s="134" customFormat="1" ht="27.75" customHeight="1" x14ac:dyDescent="0.25">
      <c r="A657" s="186">
        <f t="shared" si="210"/>
        <v>483</v>
      </c>
      <c r="B657" s="228"/>
      <c r="C657" s="229"/>
      <c r="D657" s="115"/>
      <c r="E657" s="116"/>
      <c r="F657" s="163" t="str">
        <f t="shared" si="205"/>
        <v/>
      </c>
      <c r="G657" s="117"/>
      <c r="H657" s="117"/>
      <c r="I657" s="117"/>
      <c r="J657" s="117"/>
      <c r="K657" s="118" t="str">
        <f t="shared" si="206"/>
        <v/>
      </c>
      <c r="L657" s="119" t="str">
        <f>IF(K657="", "", K657/Veriler!$T$1)</f>
        <v/>
      </c>
      <c r="M657" s="119" t="str">
        <f>IF(E657&lt;&gt;"", "İthal Girdi", IF(Veriler!P657="", "", IF(Veriler!O657="H", "%0,5 üzerindedir", IF(Veriler!P657&gt;0.1, "%10 sınırı aşılmıştır.", "Uygun"))))</f>
        <v>%0,5 üzerindedir</v>
      </c>
      <c r="N657" s="119" t="str">
        <f t="shared" si="207"/>
        <v xml:space="preserve"> </v>
      </c>
      <c r="O657" s="120"/>
      <c r="P657" s="121"/>
      <c r="Q657" s="122" t="str">
        <f t="shared" si="208"/>
        <v/>
      </c>
      <c r="R657" s="118">
        <f>IFERROR(IF(L657&lt;=0.005,IF(E657="",K657,0),IF(E657&lt;&gt;"",0,IF(O657="",0,IF(O657="H",0,IF(P657&lt;Veriler!$F$2,K657*Veriler!$F$2,K657*P657)))))," ")</f>
        <v>0</v>
      </c>
      <c r="S657" s="118">
        <f>IF(Veriler!P657&lt;=0.1, R657, IF(AND(Veriler!P657&gt;0.1, E657="", O657="E"), IF(P657&gt;Veriler!$F$2, P657*R657, IF(P657&lt;Veriler!$F$2, Veriler!$F$2*R657, P657*R657)), 0))</f>
        <v>0</v>
      </c>
      <c r="T657" s="118" t="str">
        <f t="shared" si="209"/>
        <v xml:space="preserve"> </v>
      </c>
      <c r="U657" s="123" t="str">
        <f>IFERROR(IF(N657="%10 sınırı aşılmıştır.",K657-S657,IFERROR(IF(E657="",IF(R657=1,0,IF(K657-R657=0,"",K657-R657)),IF(Veriler!I657="",K657,IF(K657*Veriler!I657=0,"",K657*Veriler!I657))),K657)),0)</f>
        <v/>
      </c>
    </row>
    <row r="658" spans="1:21" s="134" customFormat="1" ht="27.75" customHeight="1" x14ac:dyDescent="0.25">
      <c r="A658" s="186">
        <f t="shared" si="210"/>
        <v>484</v>
      </c>
      <c r="B658" s="228"/>
      <c r="C658" s="229"/>
      <c r="D658" s="115"/>
      <c r="E658" s="116"/>
      <c r="F658" s="163" t="str">
        <f t="shared" si="205"/>
        <v/>
      </c>
      <c r="G658" s="117"/>
      <c r="H658" s="117"/>
      <c r="I658" s="117"/>
      <c r="J658" s="117"/>
      <c r="K658" s="118" t="str">
        <f t="shared" si="206"/>
        <v/>
      </c>
      <c r="L658" s="119" t="str">
        <f>IF(K658="", "", K658/Veriler!$T$1)</f>
        <v/>
      </c>
      <c r="M658" s="119" t="str">
        <f>IF(E658&lt;&gt;"", "İthal Girdi", IF(Veriler!P658="", "", IF(Veriler!O658="H", "%0,5 üzerindedir", IF(Veriler!P658&gt;0.1, "%10 sınırı aşılmıştır.", "Uygun"))))</f>
        <v>%0,5 üzerindedir</v>
      </c>
      <c r="N658" s="119" t="str">
        <f t="shared" si="207"/>
        <v xml:space="preserve"> </v>
      </c>
      <c r="O658" s="120"/>
      <c r="P658" s="121"/>
      <c r="Q658" s="122" t="str">
        <f t="shared" si="208"/>
        <v/>
      </c>
      <c r="R658" s="118">
        <f>IFERROR(IF(L658&lt;=0.005,IF(E658="",K658,0),IF(E658&lt;&gt;"",0,IF(O658="",0,IF(O658="H",0,IF(P658&lt;Veriler!$F$2,K658*Veriler!$F$2,K658*P658)))))," ")</f>
        <v>0</v>
      </c>
      <c r="S658" s="118">
        <f>IF(Veriler!P658&lt;=0.1, R658, IF(AND(Veriler!P658&gt;0.1, E658="", O658="E"), IF(P658&gt;Veriler!$F$2, P658*R658, IF(P658&lt;Veriler!$F$2, Veriler!$F$2*R658, P658*R658)), 0))</f>
        <v>0</v>
      </c>
      <c r="T658" s="118" t="str">
        <f t="shared" si="209"/>
        <v xml:space="preserve"> </v>
      </c>
      <c r="U658" s="123" t="str">
        <f>IFERROR(IF(N658="%10 sınırı aşılmıştır.",K658-S658,IFERROR(IF(E658="",IF(R658=1,0,IF(K658-R658=0,"",K658-R658)),IF(Veriler!I658="",K658,IF(K658*Veriler!I658=0,"",K658*Veriler!I658))),K658)),0)</f>
        <v/>
      </c>
    </row>
    <row r="659" spans="1:21" s="134" customFormat="1" ht="27.75" customHeight="1" x14ac:dyDescent="0.25">
      <c r="A659" s="186">
        <f t="shared" si="210"/>
        <v>485</v>
      </c>
      <c r="B659" s="228"/>
      <c r="C659" s="229"/>
      <c r="D659" s="115"/>
      <c r="E659" s="116"/>
      <c r="F659" s="163" t="str">
        <f t="shared" si="205"/>
        <v/>
      </c>
      <c r="G659" s="117"/>
      <c r="H659" s="117"/>
      <c r="I659" s="117"/>
      <c r="J659" s="117"/>
      <c r="K659" s="118" t="str">
        <f t="shared" si="206"/>
        <v/>
      </c>
      <c r="L659" s="119" t="str">
        <f>IF(K659="", "", K659/Veriler!$T$1)</f>
        <v/>
      </c>
      <c r="M659" s="119" t="str">
        <f>IF(E659&lt;&gt;"", "İthal Girdi", IF(Veriler!P659="", "", IF(Veriler!O659="H", "%0,5 üzerindedir", IF(Veriler!P659&gt;0.1, "%10 sınırı aşılmıştır.", "Uygun"))))</f>
        <v>%0,5 üzerindedir</v>
      </c>
      <c r="N659" s="119" t="str">
        <f t="shared" si="207"/>
        <v xml:space="preserve"> </v>
      </c>
      <c r="O659" s="120"/>
      <c r="P659" s="121"/>
      <c r="Q659" s="122" t="str">
        <f t="shared" si="208"/>
        <v/>
      </c>
      <c r="R659" s="118">
        <f>IFERROR(IF(L659&lt;=0.005,IF(E659="",K659,0),IF(E659&lt;&gt;"",0,IF(O659="",0,IF(O659="H",0,IF(P659&lt;Veriler!$F$2,K659*Veriler!$F$2,K659*P659)))))," ")</f>
        <v>0</v>
      </c>
      <c r="S659" s="118">
        <f>IF(Veriler!P659&lt;=0.1, R659, IF(AND(Veriler!P659&gt;0.1, E659="", O659="E"), IF(P659&gt;Veriler!$F$2, P659*R659, IF(P659&lt;Veriler!$F$2, Veriler!$F$2*R659, P659*R659)), 0))</f>
        <v>0</v>
      </c>
      <c r="T659" s="118" t="str">
        <f t="shared" si="209"/>
        <v xml:space="preserve"> </v>
      </c>
      <c r="U659" s="123" t="str">
        <f>IFERROR(IF(N659="%10 sınırı aşılmıştır.",K659-S659,IFERROR(IF(E659="",IF(R659=1,0,IF(K659-R659=0,"",K659-R659)),IF(Veriler!I659="",K659,IF(K659*Veriler!I659=0,"",K659*Veriler!I659))),K659)),0)</f>
        <v/>
      </c>
    </row>
    <row r="660" spans="1:21" s="134" customFormat="1" ht="27.75" customHeight="1" x14ac:dyDescent="0.25">
      <c r="A660" s="186">
        <f t="shared" si="210"/>
        <v>486</v>
      </c>
      <c r="B660" s="228"/>
      <c r="C660" s="229"/>
      <c r="D660" s="115"/>
      <c r="E660" s="116"/>
      <c r="F660" s="163" t="str">
        <f t="shared" si="205"/>
        <v/>
      </c>
      <c r="G660" s="117"/>
      <c r="H660" s="117"/>
      <c r="I660" s="117"/>
      <c r="J660" s="117"/>
      <c r="K660" s="118" t="str">
        <f t="shared" si="206"/>
        <v/>
      </c>
      <c r="L660" s="119" t="str">
        <f>IF(K660="", "", K660/Veriler!$T$1)</f>
        <v/>
      </c>
      <c r="M660" s="119" t="str">
        <f>IF(E660&lt;&gt;"", "İthal Girdi", IF(Veriler!P660="", "", IF(Veriler!O660="H", "%0,5 üzerindedir", IF(Veriler!P660&gt;0.1, "%10 sınırı aşılmıştır.", "Uygun"))))</f>
        <v>%0,5 üzerindedir</v>
      </c>
      <c r="N660" s="119" t="str">
        <f t="shared" si="207"/>
        <v xml:space="preserve"> </v>
      </c>
      <c r="O660" s="120"/>
      <c r="P660" s="121"/>
      <c r="Q660" s="122" t="str">
        <f t="shared" si="208"/>
        <v/>
      </c>
      <c r="R660" s="118">
        <f>IFERROR(IF(L660&lt;=0.005,IF(E660="",K660,0),IF(E660&lt;&gt;"",0,IF(O660="",0,IF(O660="H",0,IF(P660&lt;Veriler!$F$2,K660*Veriler!$F$2,K660*P660)))))," ")</f>
        <v>0</v>
      </c>
      <c r="S660" s="118">
        <f>IF(Veriler!P660&lt;=0.1, R660, IF(AND(Veriler!P660&gt;0.1, E660="", O660="E"), IF(P660&gt;Veriler!$F$2, P660*R660, IF(P660&lt;Veriler!$F$2, Veriler!$F$2*R660, P660*R660)), 0))</f>
        <v>0</v>
      </c>
      <c r="T660" s="118" t="str">
        <f t="shared" si="209"/>
        <v xml:space="preserve"> </v>
      </c>
      <c r="U660" s="123" t="str">
        <f>IFERROR(IF(N660="%10 sınırı aşılmıştır.",K660-S660,IFERROR(IF(E660="",IF(R660=1,0,IF(K660-R660=0,"",K660-R660)),IF(Veriler!I660="",K660,IF(K660*Veriler!I660=0,"",K660*Veriler!I660))),K660)),0)</f>
        <v/>
      </c>
    </row>
    <row r="661" spans="1:21" s="134" customFormat="1" ht="27.75" customHeight="1" x14ac:dyDescent="0.25">
      <c r="A661" s="186">
        <f t="shared" si="210"/>
        <v>487</v>
      </c>
      <c r="B661" s="228"/>
      <c r="C661" s="229"/>
      <c r="D661" s="115"/>
      <c r="E661" s="116"/>
      <c r="F661" s="163" t="str">
        <f t="shared" si="205"/>
        <v/>
      </c>
      <c r="G661" s="117"/>
      <c r="H661" s="117"/>
      <c r="I661" s="117"/>
      <c r="J661" s="117"/>
      <c r="K661" s="118" t="str">
        <f t="shared" si="206"/>
        <v/>
      </c>
      <c r="L661" s="119" t="str">
        <f>IF(K661="", "", K661/Veriler!$T$1)</f>
        <v/>
      </c>
      <c r="M661" s="119" t="str">
        <f>IF(E661&lt;&gt;"", "İthal Girdi", IF(Veriler!P661="", "", IF(Veriler!O661="H", "%0,5 üzerindedir", IF(Veriler!P661&gt;0.1, "%10 sınırı aşılmıştır.", "Uygun"))))</f>
        <v>%0,5 üzerindedir</v>
      </c>
      <c r="N661" s="119" t="str">
        <f t="shared" si="207"/>
        <v xml:space="preserve"> </v>
      </c>
      <c r="O661" s="120"/>
      <c r="P661" s="121"/>
      <c r="Q661" s="122" t="str">
        <f t="shared" si="208"/>
        <v/>
      </c>
      <c r="R661" s="118">
        <f>IFERROR(IF(L661&lt;=0.005,IF(E661="",K661,0),IF(E661&lt;&gt;"",0,IF(O661="",0,IF(O661="H",0,IF(P661&lt;Veriler!$F$2,K661*Veriler!$F$2,K661*P661)))))," ")</f>
        <v>0</v>
      </c>
      <c r="S661" s="118">
        <f>IF(Veriler!P661&lt;=0.1, R661, IF(AND(Veriler!P661&gt;0.1, E661="", O661="E"), IF(P661&gt;Veriler!$F$2, P661*R661, IF(P661&lt;Veriler!$F$2, Veriler!$F$2*R661, P661*R661)), 0))</f>
        <v>0</v>
      </c>
      <c r="T661" s="118" t="str">
        <f t="shared" si="209"/>
        <v xml:space="preserve"> </v>
      </c>
      <c r="U661" s="123" t="str">
        <f>IFERROR(IF(N661="%10 sınırı aşılmıştır.",K661-S661,IFERROR(IF(E661="",IF(R661=1,0,IF(K661-R661=0,"",K661-R661)),IF(Veriler!I661="",K661,IF(K661*Veriler!I661=0,"",K661*Veriler!I661))),K661)),0)</f>
        <v/>
      </c>
    </row>
    <row r="662" spans="1:21" s="134" customFormat="1" ht="27.75" customHeight="1" x14ac:dyDescent="0.25">
      <c r="A662" s="186">
        <f t="shared" si="210"/>
        <v>488</v>
      </c>
      <c r="B662" s="228"/>
      <c r="C662" s="229"/>
      <c r="D662" s="115"/>
      <c r="E662" s="116"/>
      <c r="F662" s="163" t="str">
        <f t="shared" si="205"/>
        <v/>
      </c>
      <c r="G662" s="117"/>
      <c r="H662" s="117"/>
      <c r="I662" s="117"/>
      <c r="J662" s="117"/>
      <c r="K662" s="118" t="str">
        <f t="shared" si="206"/>
        <v/>
      </c>
      <c r="L662" s="119" t="str">
        <f>IF(K662="", "", K662/Veriler!$T$1)</f>
        <v/>
      </c>
      <c r="M662" s="119" t="str">
        <f>IF(E662&lt;&gt;"", "İthal Girdi", IF(Veriler!P662="", "", IF(Veriler!O662="H", "%0,5 üzerindedir", IF(Veriler!P662&gt;0.1, "%10 sınırı aşılmıştır.", "Uygun"))))</f>
        <v>%0,5 üzerindedir</v>
      </c>
      <c r="N662" s="119" t="str">
        <f t="shared" si="207"/>
        <v xml:space="preserve"> </v>
      </c>
      <c r="O662" s="120"/>
      <c r="P662" s="121"/>
      <c r="Q662" s="122" t="str">
        <f t="shared" si="208"/>
        <v/>
      </c>
      <c r="R662" s="118">
        <f>IFERROR(IF(L662&lt;=0.005,IF(E662="",K662,0),IF(E662&lt;&gt;"",0,IF(O662="",0,IF(O662="H",0,IF(P662&lt;Veriler!$F$2,K662*Veriler!$F$2,K662*P662)))))," ")</f>
        <v>0</v>
      </c>
      <c r="S662" s="118">
        <f>IF(Veriler!P662&lt;=0.1, R662, IF(AND(Veriler!P662&gt;0.1, E662="", O662="E"), IF(P662&gt;Veriler!$F$2, P662*R662, IF(P662&lt;Veriler!$F$2, Veriler!$F$2*R662, P662*R662)), 0))</f>
        <v>0</v>
      </c>
      <c r="T662" s="118" t="str">
        <f t="shared" si="209"/>
        <v xml:space="preserve"> </v>
      </c>
      <c r="U662" s="123" t="str">
        <f>IFERROR(IF(N662="%10 sınırı aşılmıştır.",K662-S662,IFERROR(IF(E662="",IF(R662=1,0,IF(K662-R662=0,"",K662-R662)),IF(Veriler!I662="",K662,IF(K662*Veriler!I662=0,"",K662*Veriler!I662))),K662)),0)</f>
        <v/>
      </c>
    </row>
    <row r="663" spans="1:21" s="134" customFormat="1" ht="27.75" customHeight="1" x14ac:dyDescent="0.25">
      <c r="A663" s="186">
        <f t="shared" si="210"/>
        <v>489</v>
      </c>
      <c r="B663" s="228"/>
      <c r="C663" s="229"/>
      <c r="D663" s="115"/>
      <c r="E663" s="116"/>
      <c r="F663" s="163" t="str">
        <f t="shared" si="205"/>
        <v/>
      </c>
      <c r="G663" s="117"/>
      <c r="H663" s="117"/>
      <c r="I663" s="117"/>
      <c r="J663" s="117"/>
      <c r="K663" s="118" t="str">
        <f t="shared" si="206"/>
        <v/>
      </c>
      <c r="L663" s="119" t="str">
        <f>IF(K663="", "", K663/Veriler!$T$1)</f>
        <v/>
      </c>
      <c r="M663" s="119" t="str">
        <f>IF(E663&lt;&gt;"", "İthal Girdi", IF(Veriler!P663="", "", IF(Veriler!O663="H", "%0,5 üzerindedir", IF(Veriler!P663&gt;0.1, "%10 sınırı aşılmıştır.", "Uygun"))))</f>
        <v>%0,5 üzerindedir</v>
      </c>
      <c r="N663" s="119" t="str">
        <f t="shared" si="207"/>
        <v xml:space="preserve"> </v>
      </c>
      <c r="O663" s="120"/>
      <c r="P663" s="121"/>
      <c r="Q663" s="122" t="str">
        <f t="shared" si="208"/>
        <v/>
      </c>
      <c r="R663" s="118">
        <f>IFERROR(IF(L663&lt;=0.005,IF(E663="",K663,0),IF(E663&lt;&gt;"",0,IF(O663="",0,IF(O663="H",0,IF(P663&lt;Veriler!$F$2,K663*Veriler!$F$2,K663*P663)))))," ")</f>
        <v>0</v>
      </c>
      <c r="S663" s="118">
        <f>IF(Veriler!P663&lt;=0.1, R663, IF(AND(Veriler!P663&gt;0.1, E663="", O663="E"), IF(P663&gt;Veriler!$F$2, P663*R663, IF(P663&lt;Veriler!$F$2, Veriler!$F$2*R663, P663*R663)), 0))</f>
        <v>0</v>
      </c>
      <c r="T663" s="118" t="str">
        <f t="shared" si="209"/>
        <v xml:space="preserve"> </v>
      </c>
      <c r="U663" s="123" t="str">
        <f>IFERROR(IF(N663="%10 sınırı aşılmıştır.",K663-S663,IFERROR(IF(E663="",IF(R663=1,0,IF(K663-R663=0,"",K663-R663)),IF(Veriler!I663="",K663,IF(K663*Veriler!I663=0,"",K663*Veriler!I663))),K663)),0)</f>
        <v/>
      </c>
    </row>
    <row r="664" spans="1:21" s="134" customFormat="1" ht="27.75" customHeight="1" x14ac:dyDescent="0.25">
      <c r="A664" s="186">
        <f t="shared" si="210"/>
        <v>490</v>
      </c>
      <c r="B664" s="228"/>
      <c r="C664" s="229"/>
      <c r="D664" s="115"/>
      <c r="E664" s="116"/>
      <c r="F664" s="163" t="str">
        <f t="shared" si="205"/>
        <v/>
      </c>
      <c r="G664" s="117"/>
      <c r="H664" s="117"/>
      <c r="I664" s="117"/>
      <c r="J664" s="117"/>
      <c r="K664" s="118" t="str">
        <f t="shared" si="206"/>
        <v/>
      </c>
      <c r="L664" s="119" t="str">
        <f>IF(K664="", "", K664/Veriler!$T$1)</f>
        <v/>
      </c>
      <c r="M664" s="119" t="str">
        <f>IF(E664&lt;&gt;"", "İthal Girdi", IF(Veriler!P664="", "", IF(Veriler!O664="H", "%0,5 üzerindedir", IF(Veriler!P664&gt;0.1, "%10 sınırı aşılmıştır.", "Uygun"))))</f>
        <v>%0,5 üzerindedir</v>
      </c>
      <c r="N664" s="119" t="str">
        <f t="shared" si="207"/>
        <v xml:space="preserve"> </v>
      </c>
      <c r="O664" s="120"/>
      <c r="P664" s="121"/>
      <c r="Q664" s="122" t="str">
        <f t="shared" si="208"/>
        <v/>
      </c>
      <c r="R664" s="118">
        <f>IFERROR(IF(L664&lt;=0.005,IF(E664="",K664,0),IF(E664&lt;&gt;"",0,IF(O664="",0,IF(O664="H",0,IF(P664&lt;Veriler!$F$2,K664*Veriler!$F$2,K664*P664)))))," ")</f>
        <v>0</v>
      </c>
      <c r="S664" s="118">
        <f>IF(Veriler!P664&lt;=0.1, R664, IF(AND(Veriler!P664&gt;0.1, E664="", O664="E"), IF(P664&gt;Veriler!$F$2, P664*R664, IF(P664&lt;Veriler!$F$2, Veriler!$F$2*R664, P664*R664)), 0))</f>
        <v>0</v>
      </c>
      <c r="T664" s="118" t="str">
        <f t="shared" si="209"/>
        <v xml:space="preserve"> </v>
      </c>
      <c r="U664" s="123" t="str">
        <f>IFERROR(IF(N664="%10 sınırı aşılmıştır.",K664-S664,IFERROR(IF(E664="",IF(R664=1,0,IF(K664-R664=0,"",K664-R664)),IF(Veriler!I664="",K664,IF(K664*Veriler!I664=0,"",K664*Veriler!I664))),K664)),0)</f>
        <v/>
      </c>
    </row>
    <row r="665" spans="1:21" s="134" customFormat="1" ht="27" hidden="1" customHeight="1" x14ac:dyDescent="0.25">
      <c r="A665" s="187"/>
      <c r="B665" s="231" t="s">
        <v>13</v>
      </c>
      <c r="C665" s="231"/>
      <c r="D665" s="142"/>
      <c r="E665" s="142"/>
      <c r="F665" s="114"/>
      <c r="G665" s="142"/>
      <c r="H665" s="142"/>
      <c r="I665" s="142"/>
      <c r="J665" s="142"/>
      <c r="K665" s="114"/>
      <c r="L665" s="114"/>
      <c r="M665" s="114"/>
      <c r="N665" s="114"/>
      <c r="O665" s="142"/>
      <c r="P665" s="142"/>
      <c r="Q665" s="232"/>
      <c r="R665" s="232"/>
      <c r="S665" s="114"/>
      <c r="T665" s="114"/>
      <c r="U665" s="114"/>
    </row>
    <row r="666" spans="1:21" s="134" customFormat="1" ht="27.75" customHeight="1" x14ac:dyDescent="0.25">
      <c r="A666" s="186">
        <f>A664+1</f>
        <v>491</v>
      </c>
      <c r="B666" s="228"/>
      <c r="C666" s="229"/>
      <c r="D666" s="115"/>
      <c r="E666" s="116"/>
      <c r="F666" s="163" t="str">
        <f t="shared" ref="F666:F679" si="211">IF(AND(E666&lt;&gt;"",U666&lt;&gt;"",K666&lt;&gt;0),U666/K666,"")</f>
        <v/>
      </c>
      <c r="G666" s="117"/>
      <c r="H666" s="117"/>
      <c r="I666" s="117"/>
      <c r="J666" s="117"/>
      <c r="K666" s="118" t="str">
        <f t="shared" ref="K666:K679" si="212">IF(AND(G666&lt;&gt;0, I666&lt;&gt;0, J666&lt;&gt;0), G666*I666*J666, "")</f>
        <v/>
      </c>
      <c r="L666" s="119" t="str">
        <f>IF(K666="", "", K666/Veriler!$T$1)</f>
        <v/>
      </c>
      <c r="M666" s="119" t="str">
        <f>IF(E666&lt;&gt;"", "İthal Girdi", IF(Veriler!P666="", "", IF(Veriler!O666="H", "%0,5 üzerindedir", IF(Veriler!P666&gt;0.1, "%10 sınırı aşılmıştır.", "Uygun"))))</f>
        <v>%0,5 üzerindedir</v>
      </c>
      <c r="N666" s="119" t="str">
        <f t="shared" ref="N666:N679" si="213">IF(L666=""," ",M666)</f>
        <v xml:space="preserve"> </v>
      </c>
      <c r="O666" s="120"/>
      <c r="P666" s="121"/>
      <c r="Q666" s="122" t="str">
        <f t="shared" ref="Q666:Q679" si="214">IFERROR(IF(AND(S666&lt;&gt;"",K666&lt;&gt;"",K666&lt;&gt;0,S666&lt;&gt;0),S666/K666,"")," ")</f>
        <v/>
      </c>
      <c r="R666" s="118">
        <f>IFERROR(IF(L666&lt;=0.005,IF(E666="",K666,0),IF(E666&lt;&gt;"",0,IF(O666="",0,IF(O666="H",0,IF(P666&lt;Veriler!$F$2,K666*Veriler!$F$2,K666*P666)))))," ")</f>
        <v>0</v>
      </c>
      <c r="S666" s="118">
        <f>IF(Veriler!P666&lt;=0.1, R666, IF(AND(Veriler!P666&gt;0.1, E666="", O666="E"), IF(P666&gt;Veriler!$F$2, P666*R666, IF(P666&lt;Veriler!$F$2, Veriler!$F$2*R666, P666*R666)), 0))</f>
        <v>0</v>
      </c>
      <c r="T666" s="118" t="str">
        <f t="shared" ref="T666:T679" si="215">IF(S666=0," ",S666)</f>
        <v xml:space="preserve"> </v>
      </c>
      <c r="U666" s="123" t="str">
        <f>IFERROR(IF(N666="%10 sınırı aşılmıştır.",K666-S666,IFERROR(IF(E666="",IF(R666=1,0,IF(K666-R666=0,"",K666-R666)),IF(Veriler!I666="",K666,IF(K666*Veriler!I666=0,"",K666*Veriler!I666))),K666)),0)</f>
        <v/>
      </c>
    </row>
    <row r="667" spans="1:21" s="134" customFormat="1" ht="27.75" customHeight="1" x14ac:dyDescent="0.25">
      <c r="A667" s="186">
        <f>A666+1</f>
        <v>492</v>
      </c>
      <c r="B667" s="228"/>
      <c r="C667" s="229"/>
      <c r="D667" s="115"/>
      <c r="E667" s="116"/>
      <c r="F667" s="163" t="str">
        <f t="shared" si="211"/>
        <v/>
      </c>
      <c r="G667" s="117"/>
      <c r="H667" s="117"/>
      <c r="I667" s="117"/>
      <c r="J667" s="117"/>
      <c r="K667" s="118" t="str">
        <f t="shared" si="212"/>
        <v/>
      </c>
      <c r="L667" s="119" t="str">
        <f>IF(K667="", "", K667/Veriler!$T$1)</f>
        <v/>
      </c>
      <c r="M667" s="119" t="str">
        <f>IF(E667&lt;&gt;"", "İthal Girdi", IF(Veriler!P667="", "", IF(Veriler!O667="H", "%0,5 üzerindedir", IF(Veriler!P667&gt;0.1, "%10 sınırı aşılmıştır.", "Uygun"))))</f>
        <v>%0,5 üzerindedir</v>
      </c>
      <c r="N667" s="119" t="str">
        <f t="shared" si="213"/>
        <v xml:space="preserve"> </v>
      </c>
      <c r="O667" s="120"/>
      <c r="P667" s="121"/>
      <c r="Q667" s="122" t="str">
        <f t="shared" si="214"/>
        <v/>
      </c>
      <c r="R667" s="118">
        <f>IFERROR(IF(L667&lt;=0.005,IF(E667="",K667,0),IF(E667&lt;&gt;"",0,IF(O667="",0,IF(O667="H",0,IF(P667&lt;Veriler!$F$2,K667*Veriler!$F$2,K667*P667)))))," ")</f>
        <v>0</v>
      </c>
      <c r="S667" s="118">
        <f>IF(Veriler!P667&lt;=0.1, R667, IF(AND(Veriler!P667&gt;0.1, E667="", O667="E"), IF(P667&gt;Veriler!$F$2, P667*R667, IF(P667&lt;Veriler!$F$2, Veriler!$F$2*R667, P667*R667)), 0))</f>
        <v>0</v>
      </c>
      <c r="T667" s="118" t="str">
        <f t="shared" si="215"/>
        <v xml:space="preserve"> </v>
      </c>
      <c r="U667" s="123" t="str">
        <f>IFERROR(IF(N667="%10 sınırı aşılmıştır.",K667-S667,IFERROR(IF(E667="",IF(R667=1,0,IF(K667-R667=0,"",K667-R667)),IF(Veriler!I667="",K667,IF(K667*Veriler!I667=0,"",K667*Veriler!I667))),K667)),0)</f>
        <v/>
      </c>
    </row>
    <row r="668" spans="1:21" s="134" customFormat="1" ht="27.75" customHeight="1" x14ac:dyDescent="0.25">
      <c r="A668" s="186">
        <f t="shared" ref="A668:A679" si="216">A667+1</f>
        <v>493</v>
      </c>
      <c r="B668" s="228"/>
      <c r="C668" s="229"/>
      <c r="D668" s="115"/>
      <c r="E668" s="116"/>
      <c r="F668" s="163" t="str">
        <f t="shared" si="211"/>
        <v/>
      </c>
      <c r="G668" s="117"/>
      <c r="H668" s="117"/>
      <c r="I668" s="117"/>
      <c r="J668" s="117"/>
      <c r="K668" s="118" t="str">
        <f t="shared" si="212"/>
        <v/>
      </c>
      <c r="L668" s="119" t="str">
        <f>IF(K668="", "", K668/Veriler!$T$1)</f>
        <v/>
      </c>
      <c r="M668" s="119" t="str">
        <f>IF(E668&lt;&gt;"", "İthal Girdi", IF(Veriler!P668="", "", IF(Veriler!O668="H", "%0,5 üzerindedir", IF(Veriler!P668&gt;0.1, "%10 sınırı aşılmıştır.", "Uygun"))))</f>
        <v>%0,5 üzerindedir</v>
      </c>
      <c r="N668" s="119" t="str">
        <f t="shared" si="213"/>
        <v xml:space="preserve"> </v>
      </c>
      <c r="O668" s="120"/>
      <c r="P668" s="121"/>
      <c r="Q668" s="122" t="str">
        <f t="shared" si="214"/>
        <v/>
      </c>
      <c r="R668" s="118">
        <f>IFERROR(IF(L668&lt;=0.005,IF(E668="",K668,0),IF(E668&lt;&gt;"",0,IF(O668="",0,IF(O668="H",0,IF(P668&lt;Veriler!$F$2,K668*Veriler!$F$2,K668*P668)))))," ")</f>
        <v>0</v>
      </c>
      <c r="S668" s="118">
        <f>IF(Veriler!P668&lt;=0.1, R668, IF(AND(Veriler!P668&gt;0.1, E668="", O668="E"), IF(P668&gt;Veriler!$F$2, P668*R668, IF(P668&lt;Veriler!$F$2, Veriler!$F$2*R668, P668*R668)), 0))</f>
        <v>0</v>
      </c>
      <c r="T668" s="118" t="str">
        <f t="shared" si="215"/>
        <v xml:space="preserve"> </v>
      </c>
      <c r="U668" s="123" t="str">
        <f>IFERROR(IF(N668="%10 sınırı aşılmıştır.",K668-S668,IFERROR(IF(E668="",IF(R668=1,0,IF(K668-R668=0,"",K668-R668)),IF(Veriler!I668="",K668,IF(K668*Veriler!I668=0,"",K668*Veriler!I668))),K668)),0)</f>
        <v/>
      </c>
    </row>
    <row r="669" spans="1:21" s="134" customFormat="1" ht="27.75" customHeight="1" x14ac:dyDescent="0.25">
      <c r="A669" s="186">
        <f t="shared" si="216"/>
        <v>494</v>
      </c>
      <c r="B669" s="228"/>
      <c r="C669" s="229"/>
      <c r="D669" s="115"/>
      <c r="E669" s="116"/>
      <c r="F669" s="163" t="str">
        <f t="shared" si="211"/>
        <v/>
      </c>
      <c r="G669" s="117"/>
      <c r="H669" s="117"/>
      <c r="I669" s="117"/>
      <c r="J669" s="117"/>
      <c r="K669" s="118" t="str">
        <f t="shared" si="212"/>
        <v/>
      </c>
      <c r="L669" s="119" t="str">
        <f>IF(K669="", "", K669/Veriler!$T$1)</f>
        <v/>
      </c>
      <c r="M669" s="119" t="str">
        <f>IF(E669&lt;&gt;"", "İthal Girdi", IF(Veriler!P669="", "", IF(Veriler!O669="H", "%0,5 üzerindedir", IF(Veriler!P669&gt;0.1, "%10 sınırı aşılmıştır.", "Uygun"))))</f>
        <v>%0,5 üzerindedir</v>
      </c>
      <c r="N669" s="119" t="str">
        <f t="shared" si="213"/>
        <v xml:space="preserve"> </v>
      </c>
      <c r="O669" s="120"/>
      <c r="P669" s="121"/>
      <c r="Q669" s="122" t="str">
        <f t="shared" si="214"/>
        <v/>
      </c>
      <c r="R669" s="118">
        <f>IFERROR(IF(L669&lt;=0.005,IF(E669="",K669,0),IF(E669&lt;&gt;"",0,IF(O669="",0,IF(O669="H",0,IF(P669&lt;Veriler!$F$2,K669*Veriler!$F$2,K669*P669)))))," ")</f>
        <v>0</v>
      </c>
      <c r="S669" s="118">
        <f>IF(Veriler!P669&lt;=0.1, R669, IF(AND(Veriler!P669&gt;0.1, E669="", O669="E"), IF(P669&gt;Veriler!$F$2, P669*R669, IF(P669&lt;Veriler!$F$2, Veriler!$F$2*R669, P669*R669)), 0))</f>
        <v>0</v>
      </c>
      <c r="T669" s="118" t="str">
        <f t="shared" si="215"/>
        <v xml:space="preserve"> </v>
      </c>
      <c r="U669" s="123" t="str">
        <f>IFERROR(IF(N669="%10 sınırı aşılmıştır.",K669-S669,IFERROR(IF(E669="",IF(R669=1,0,IF(K669-R669=0,"",K669-R669)),IF(Veriler!I669="",K669,IF(K669*Veriler!I669=0,"",K669*Veriler!I669))),K669)),0)</f>
        <v/>
      </c>
    </row>
    <row r="670" spans="1:21" s="134" customFormat="1" ht="27.75" customHeight="1" x14ac:dyDescent="0.25">
      <c r="A670" s="186">
        <f t="shared" si="216"/>
        <v>495</v>
      </c>
      <c r="B670" s="228"/>
      <c r="C670" s="229"/>
      <c r="D670" s="115"/>
      <c r="E670" s="116"/>
      <c r="F670" s="163" t="str">
        <f t="shared" si="211"/>
        <v/>
      </c>
      <c r="G670" s="117"/>
      <c r="H670" s="117"/>
      <c r="I670" s="117"/>
      <c r="J670" s="117"/>
      <c r="K670" s="118" t="str">
        <f t="shared" si="212"/>
        <v/>
      </c>
      <c r="L670" s="119" t="str">
        <f>IF(K670="", "", K670/Veriler!$T$1)</f>
        <v/>
      </c>
      <c r="M670" s="119" t="str">
        <f>IF(E670&lt;&gt;"", "İthal Girdi", IF(Veriler!P670="", "", IF(Veriler!O670="H", "%0,5 üzerindedir", IF(Veriler!P670&gt;0.1, "%10 sınırı aşılmıştır.", "Uygun"))))</f>
        <v>%0,5 üzerindedir</v>
      </c>
      <c r="N670" s="119" t="str">
        <f t="shared" si="213"/>
        <v xml:space="preserve"> </v>
      </c>
      <c r="O670" s="120"/>
      <c r="P670" s="121"/>
      <c r="Q670" s="122" t="str">
        <f t="shared" si="214"/>
        <v/>
      </c>
      <c r="R670" s="118">
        <f>IFERROR(IF(L670&lt;=0.005,IF(E670="",K670,0),IF(E670&lt;&gt;"",0,IF(O670="",0,IF(O670="H",0,IF(P670&lt;Veriler!$F$2,K670*Veriler!$F$2,K670*P670)))))," ")</f>
        <v>0</v>
      </c>
      <c r="S670" s="118">
        <f>IF(Veriler!P670&lt;=0.1, R670, IF(AND(Veriler!P670&gt;0.1, E670="", O670="E"), IF(P670&gt;Veriler!$F$2, P670*R670, IF(P670&lt;Veriler!$F$2, Veriler!$F$2*R670, P670*R670)), 0))</f>
        <v>0</v>
      </c>
      <c r="T670" s="118" t="str">
        <f t="shared" si="215"/>
        <v xml:space="preserve"> </v>
      </c>
      <c r="U670" s="123" t="str">
        <f>IFERROR(IF(N670="%10 sınırı aşılmıştır.",K670-S670,IFERROR(IF(E670="",IF(R670=1,0,IF(K670-R670=0,"",K670-R670)),IF(Veriler!I670="",K670,IF(K670*Veriler!I670=0,"",K670*Veriler!I670))),K670)),0)</f>
        <v/>
      </c>
    </row>
    <row r="671" spans="1:21" s="134" customFormat="1" ht="27.75" customHeight="1" x14ac:dyDescent="0.25">
      <c r="A671" s="186">
        <f t="shared" si="216"/>
        <v>496</v>
      </c>
      <c r="B671" s="228"/>
      <c r="C671" s="229"/>
      <c r="D671" s="115"/>
      <c r="E671" s="116"/>
      <c r="F671" s="163" t="str">
        <f t="shared" si="211"/>
        <v/>
      </c>
      <c r="G671" s="117"/>
      <c r="H671" s="117"/>
      <c r="I671" s="117"/>
      <c r="J671" s="117"/>
      <c r="K671" s="118" t="str">
        <f t="shared" si="212"/>
        <v/>
      </c>
      <c r="L671" s="119" t="str">
        <f>IF(K671="", "", K671/Veriler!$T$1)</f>
        <v/>
      </c>
      <c r="M671" s="119" t="str">
        <f>IF(E671&lt;&gt;"", "İthal Girdi", IF(Veriler!P671="", "", IF(Veriler!O671="H", "%0,5 üzerindedir", IF(Veriler!P671&gt;0.1, "%10 sınırı aşılmıştır.", "Uygun"))))</f>
        <v>%0,5 üzerindedir</v>
      </c>
      <c r="N671" s="119" t="str">
        <f t="shared" si="213"/>
        <v xml:space="preserve"> </v>
      </c>
      <c r="O671" s="120"/>
      <c r="P671" s="121"/>
      <c r="Q671" s="122" t="str">
        <f t="shared" si="214"/>
        <v/>
      </c>
      <c r="R671" s="118">
        <f>IFERROR(IF(L671&lt;=0.005,IF(E671="",K671,0),IF(E671&lt;&gt;"",0,IF(O671="",0,IF(O671="H",0,IF(P671&lt;Veriler!$F$2,K671*Veriler!$F$2,K671*P671)))))," ")</f>
        <v>0</v>
      </c>
      <c r="S671" s="118">
        <f>IF(Veriler!P671&lt;=0.1, R671, IF(AND(Veriler!P671&gt;0.1, E671="", O671="E"), IF(P671&gt;Veriler!$F$2, P671*R671, IF(P671&lt;Veriler!$F$2, Veriler!$F$2*R671, P671*R671)), 0))</f>
        <v>0</v>
      </c>
      <c r="T671" s="118" t="str">
        <f t="shared" si="215"/>
        <v xml:space="preserve"> </v>
      </c>
      <c r="U671" s="123" t="str">
        <f>IFERROR(IF(N671="%10 sınırı aşılmıştır.",K671-S671,IFERROR(IF(E671="",IF(R671=1,0,IF(K671-R671=0,"",K671-R671)),IF(Veriler!I671="",K671,IF(K671*Veriler!I671=0,"",K671*Veriler!I671))),K671)),0)</f>
        <v/>
      </c>
    </row>
    <row r="672" spans="1:21" s="134" customFormat="1" ht="27.75" customHeight="1" x14ac:dyDescent="0.25">
      <c r="A672" s="186">
        <f t="shared" si="216"/>
        <v>497</v>
      </c>
      <c r="B672" s="228"/>
      <c r="C672" s="229"/>
      <c r="D672" s="115"/>
      <c r="E672" s="116"/>
      <c r="F672" s="163" t="str">
        <f t="shared" si="211"/>
        <v/>
      </c>
      <c r="G672" s="117"/>
      <c r="H672" s="117"/>
      <c r="I672" s="117"/>
      <c r="J672" s="117"/>
      <c r="K672" s="118" t="str">
        <f t="shared" si="212"/>
        <v/>
      </c>
      <c r="L672" s="119" t="str">
        <f>IF(K672="", "", K672/Veriler!$T$1)</f>
        <v/>
      </c>
      <c r="M672" s="119" t="str">
        <f>IF(E672&lt;&gt;"", "İthal Girdi", IF(Veriler!P672="", "", IF(Veriler!O672="H", "%0,5 üzerindedir", IF(Veriler!P672&gt;0.1, "%10 sınırı aşılmıştır.", "Uygun"))))</f>
        <v>%0,5 üzerindedir</v>
      </c>
      <c r="N672" s="119" t="str">
        <f t="shared" si="213"/>
        <v xml:space="preserve"> </v>
      </c>
      <c r="O672" s="120"/>
      <c r="P672" s="121"/>
      <c r="Q672" s="122" t="str">
        <f t="shared" si="214"/>
        <v/>
      </c>
      <c r="R672" s="118">
        <f>IFERROR(IF(L672&lt;=0.005,IF(E672="",K672,0),IF(E672&lt;&gt;"",0,IF(O672="",0,IF(O672="H",0,IF(P672&lt;Veriler!$F$2,K672*Veriler!$F$2,K672*P672)))))," ")</f>
        <v>0</v>
      </c>
      <c r="S672" s="118">
        <f>IF(Veriler!P672&lt;=0.1, R672, IF(AND(Veriler!P672&gt;0.1, E672="", O672="E"), IF(P672&gt;Veriler!$F$2, P672*R672, IF(P672&lt;Veriler!$F$2, Veriler!$F$2*R672, P672*R672)), 0))</f>
        <v>0</v>
      </c>
      <c r="T672" s="118" t="str">
        <f t="shared" si="215"/>
        <v xml:space="preserve"> </v>
      </c>
      <c r="U672" s="123" t="str">
        <f>IFERROR(IF(N672="%10 sınırı aşılmıştır.",K672-S672,IFERROR(IF(E672="",IF(R672=1,0,IF(K672-R672=0,"",K672-R672)),IF(Veriler!I672="",K672,IF(K672*Veriler!I672=0,"",K672*Veriler!I672))),K672)),0)</f>
        <v/>
      </c>
    </row>
    <row r="673" spans="1:21" s="134" customFormat="1" ht="27.75" customHeight="1" x14ac:dyDescent="0.25">
      <c r="A673" s="186">
        <f t="shared" si="216"/>
        <v>498</v>
      </c>
      <c r="B673" s="228"/>
      <c r="C673" s="229"/>
      <c r="D673" s="115"/>
      <c r="E673" s="116"/>
      <c r="F673" s="163" t="str">
        <f t="shared" si="211"/>
        <v/>
      </c>
      <c r="G673" s="117"/>
      <c r="H673" s="117"/>
      <c r="I673" s="117"/>
      <c r="J673" s="117"/>
      <c r="K673" s="118" t="str">
        <f t="shared" si="212"/>
        <v/>
      </c>
      <c r="L673" s="119" t="str">
        <f>IF(K673="", "", K673/Veriler!$T$1)</f>
        <v/>
      </c>
      <c r="M673" s="119" t="str">
        <f>IF(E673&lt;&gt;"", "İthal Girdi", IF(Veriler!P673="", "", IF(Veriler!O673="H", "%0,5 üzerindedir", IF(Veriler!P673&gt;0.1, "%10 sınırı aşılmıştır.", "Uygun"))))</f>
        <v>%0,5 üzerindedir</v>
      </c>
      <c r="N673" s="119" t="str">
        <f t="shared" si="213"/>
        <v xml:space="preserve"> </v>
      </c>
      <c r="O673" s="120"/>
      <c r="P673" s="121"/>
      <c r="Q673" s="122" t="str">
        <f t="shared" si="214"/>
        <v/>
      </c>
      <c r="R673" s="118">
        <f>IFERROR(IF(L673&lt;=0.005,IF(E673="",K673,0),IF(E673&lt;&gt;"",0,IF(O673="",0,IF(O673="H",0,IF(P673&lt;Veriler!$F$2,K673*Veriler!$F$2,K673*P673)))))," ")</f>
        <v>0</v>
      </c>
      <c r="S673" s="118">
        <f>IF(Veriler!P673&lt;=0.1, R673, IF(AND(Veriler!P673&gt;0.1, E673="", O673="E"), IF(P673&gt;Veriler!$F$2, P673*R673, IF(P673&lt;Veriler!$F$2, Veriler!$F$2*R673, P673*R673)), 0))</f>
        <v>0</v>
      </c>
      <c r="T673" s="118" t="str">
        <f t="shared" si="215"/>
        <v xml:space="preserve"> </v>
      </c>
      <c r="U673" s="123" t="str">
        <f>IFERROR(IF(N673="%10 sınırı aşılmıştır.",K673-S673,IFERROR(IF(E673="",IF(R673=1,0,IF(K673-R673=0,"",K673-R673)),IF(Veriler!I673="",K673,IF(K673*Veriler!I673=0,"",K673*Veriler!I673))),K673)),0)</f>
        <v/>
      </c>
    </row>
    <row r="674" spans="1:21" s="134" customFormat="1" ht="27.75" customHeight="1" x14ac:dyDescent="0.25">
      <c r="A674" s="186">
        <f t="shared" si="216"/>
        <v>499</v>
      </c>
      <c r="B674" s="228"/>
      <c r="C674" s="229"/>
      <c r="D674" s="115"/>
      <c r="E674" s="116"/>
      <c r="F674" s="163" t="str">
        <f t="shared" si="211"/>
        <v/>
      </c>
      <c r="G674" s="117"/>
      <c r="H674" s="117"/>
      <c r="I674" s="117"/>
      <c r="J674" s="117"/>
      <c r="K674" s="118" t="str">
        <f t="shared" si="212"/>
        <v/>
      </c>
      <c r="L674" s="119" t="str">
        <f>IF(K674="", "", K674/Veriler!$T$1)</f>
        <v/>
      </c>
      <c r="M674" s="119" t="str">
        <f>IF(E674&lt;&gt;"", "İthal Girdi", IF(Veriler!P674="", "", IF(Veriler!O674="H", "%0,5 üzerindedir", IF(Veriler!P674&gt;0.1, "%10 sınırı aşılmıştır.", "Uygun"))))</f>
        <v>%0,5 üzerindedir</v>
      </c>
      <c r="N674" s="119" t="str">
        <f t="shared" si="213"/>
        <v xml:space="preserve"> </v>
      </c>
      <c r="O674" s="120"/>
      <c r="P674" s="121"/>
      <c r="Q674" s="122" t="str">
        <f t="shared" si="214"/>
        <v/>
      </c>
      <c r="R674" s="118">
        <f>IFERROR(IF(L674&lt;=0.005,IF(E674="",K674,0),IF(E674&lt;&gt;"",0,IF(O674="",0,IF(O674="H",0,IF(P674&lt;Veriler!$F$2,K674*Veriler!$F$2,K674*P674)))))," ")</f>
        <v>0</v>
      </c>
      <c r="S674" s="118">
        <f>IF(Veriler!P674&lt;=0.1, R674, IF(AND(Veriler!P674&gt;0.1, E674="", O674="E"), IF(P674&gt;Veriler!$F$2, P674*R674, IF(P674&lt;Veriler!$F$2, Veriler!$F$2*R674, P674*R674)), 0))</f>
        <v>0</v>
      </c>
      <c r="T674" s="118" t="str">
        <f t="shared" si="215"/>
        <v xml:space="preserve"> </v>
      </c>
      <c r="U674" s="123" t="str">
        <f>IFERROR(IF(N674="%10 sınırı aşılmıştır.",K674-S674,IFERROR(IF(E674="",IF(R674=1,0,IF(K674-R674=0,"",K674-R674)),IF(Veriler!I674="",K674,IF(K674*Veriler!I674=0,"",K674*Veriler!I674))),K674)),0)</f>
        <v/>
      </c>
    </row>
    <row r="675" spans="1:21" s="134" customFormat="1" ht="27.75" customHeight="1" x14ac:dyDescent="0.25">
      <c r="A675" s="186">
        <f t="shared" si="216"/>
        <v>500</v>
      </c>
      <c r="B675" s="228"/>
      <c r="C675" s="229"/>
      <c r="D675" s="115"/>
      <c r="E675" s="116"/>
      <c r="F675" s="163" t="str">
        <f t="shared" si="211"/>
        <v/>
      </c>
      <c r="G675" s="117"/>
      <c r="H675" s="117"/>
      <c r="I675" s="117"/>
      <c r="J675" s="117"/>
      <c r="K675" s="118" t="str">
        <f t="shared" si="212"/>
        <v/>
      </c>
      <c r="L675" s="119" t="str">
        <f>IF(K675="", "", K675/Veriler!$T$1)</f>
        <v/>
      </c>
      <c r="M675" s="119" t="str">
        <f>IF(E675&lt;&gt;"", "İthal Girdi", IF(Veriler!P675="", "", IF(Veriler!O675="H", "%0,5 üzerindedir", IF(Veriler!P675&gt;0.1, "%10 sınırı aşılmıştır.", "Uygun"))))</f>
        <v>%0,5 üzerindedir</v>
      </c>
      <c r="N675" s="119" t="str">
        <f t="shared" si="213"/>
        <v xml:space="preserve"> </v>
      </c>
      <c r="O675" s="120"/>
      <c r="P675" s="121"/>
      <c r="Q675" s="122" t="str">
        <f t="shared" si="214"/>
        <v/>
      </c>
      <c r="R675" s="118">
        <f>IFERROR(IF(L675&lt;=0.005,IF(E675="",K675,0),IF(E675&lt;&gt;"",0,IF(O675="",0,IF(O675="H",0,IF(P675&lt;Veriler!$F$2,K675*Veriler!$F$2,K675*P675)))))," ")</f>
        <v>0</v>
      </c>
      <c r="S675" s="118">
        <f>IF(Veriler!P675&lt;=0.1, R675, IF(AND(Veriler!P675&gt;0.1, E675="", O675="E"), IF(P675&gt;Veriler!$F$2, P675*R675, IF(P675&lt;Veriler!$F$2, Veriler!$F$2*R675, P675*R675)), 0))</f>
        <v>0</v>
      </c>
      <c r="T675" s="118" t="str">
        <f t="shared" si="215"/>
        <v xml:space="preserve"> </v>
      </c>
      <c r="U675" s="123" t="str">
        <f>IFERROR(IF(N675="%10 sınırı aşılmıştır.",K675-S675,IFERROR(IF(E675="",IF(R675=1,0,IF(K675-R675=0,"",K675-R675)),IF(Veriler!I675="",K675,IF(K675*Veriler!I675=0,"",K675*Veriler!I675))),K675)),0)</f>
        <v/>
      </c>
    </row>
    <row r="676" spans="1:21" s="134" customFormat="1" ht="27.75" customHeight="1" x14ac:dyDescent="0.25">
      <c r="A676" s="186">
        <f t="shared" si="216"/>
        <v>501</v>
      </c>
      <c r="B676" s="228"/>
      <c r="C676" s="229"/>
      <c r="D676" s="115"/>
      <c r="E676" s="116"/>
      <c r="F676" s="163" t="str">
        <f t="shared" si="211"/>
        <v/>
      </c>
      <c r="G676" s="117"/>
      <c r="H676" s="117"/>
      <c r="I676" s="117"/>
      <c r="J676" s="117"/>
      <c r="K676" s="118" t="str">
        <f t="shared" si="212"/>
        <v/>
      </c>
      <c r="L676" s="119" t="str">
        <f>IF(K676="", "", K676/Veriler!$T$1)</f>
        <v/>
      </c>
      <c r="M676" s="119" t="str">
        <f>IF(E676&lt;&gt;"", "İthal Girdi", IF(Veriler!P676="", "", IF(Veriler!O676="H", "%0,5 üzerindedir", IF(Veriler!P676&gt;0.1, "%10 sınırı aşılmıştır.", "Uygun"))))</f>
        <v>%0,5 üzerindedir</v>
      </c>
      <c r="N676" s="119" t="str">
        <f t="shared" si="213"/>
        <v xml:space="preserve"> </v>
      </c>
      <c r="O676" s="120"/>
      <c r="P676" s="121"/>
      <c r="Q676" s="122" t="str">
        <f t="shared" si="214"/>
        <v/>
      </c>
      <c r="R676" s="118">
        <f>IFERROR(IF(L676&lt;=0.005,IF(E676="",K676,0),IF(E676&lt;&gt;"",0,IF(O676="",0,IF(O676="H",0,IF(P676&lt;Veriler!$F$2,K676*Veriler!$F$2,K676*P676)))))," ")</f>
        <v>0</v>
      </c>
      <c r="S676" s="118">
        <f>IF(Veriler!P676&lt;=0.1, R676, IF(AND(Veriler!P676&gt;0.1, E676="", O676="E"), IF(P676&gt;Veriler!$F$2, P676*R676, IF(P676&lt;Veriler!$F$2, Veriler!$F$2*R676, P676*R676)), 0))</f>
        <v>0</v>
      </c>
      <c r="T676" s="118" t="str">
        <f t="shared" si="215"/>
        <v xml:space="preserve"> </v>
      </c>
      <c r="U676" s="123" t="str">
        <f>IFERROR(IF(N676="%10 sınırı aşılmıştır.",K676-S676,IFERROR(IF(E676="",IF(R676=1,0,IF(K676-R676=0,"",K676-R676)),IF(Veriler!I676="",K676,IF(K676*Veriler!I676=0,"",K676*Veriler!I676))),K676)),0)</f>
        <v/>
      </c>
    </row>
    <row r="677" spans="1:21" s="134" customFormat="1" ht="27.75" customHeight="1" x14ac:dyDescent="0.25">
      <c r="A677" s="186">
        <f t="shared" si="216"/>
        <v>502</v>
      </c>
      <c r="B677" s="228"/>
      <c r="C677" s="229"/>
      <c r="D677" s="115"/>
      <c r="E677" s="116"/>
      <c r="F677" s="163" t="str">
        <f t="shared" si="211"/>
        <v/>
      </c>
      <c r="G677" s="117"/>
      <c r="H677" s="117"/>
      <c r="I677" s="117"/>
      <c r="J677" s="117"/>
      <c r="K677" s="118" t="str">
        <f t="shared" si="212"/>
        <v/>
      </c>
      <c r="L677" s="119" t="str">
        <f>IF(K677="", "", K677/Veriler!$T$1)</f>
        <v/>
      </c>
      <c r="M677" s="119" t="str">
        <f>IF(E677&lt;&gt;"", "İthal Girdi", IF(Veriler!P677="", "", IF(Veriler!O677="H", "%0,5 üzerindedir", IF(Veriler!P677&gt;0.1, "%10 sınırı aşılmıştır.", "Uygun"))))</f>
        <v>%0,5 üzerindedir</v>
      </c>
      <c r="N677" s="119" t="str">
        <f t="shared" si="213"/>
        <v xml:space="preserve"> </v>
      </c>
      <c r="O677" s="120"/>
      <c r="P677" s="121"/>
      <c r="Q677" s="122" t="str">
        <f t="shared" si="214"/>
        <v/>
      </c>
      <c r="R677" s="118">
        <f>IFERROR(IF(L677&lt;=0.005,IF(E677="",K677,0),IF(E677&lt;&gt;"",0,IF(O677="",0,IF(O677="H",0,IF(P677&lt;Veriler!$F$2,K677*Veriler!$F$2,K677*P677)))))," ")</f>
        <v>0</v>
      </c>
      <c r="S677" s="118">
        <f>IF(Veriler!P677&lt;=0.1, R677, IF(AND(Veriler!P677&gt;0.1, E677="", O677="E"), IF(P677&gt;Veriler!$F$2, P677*R677, IF(P677&lt;Veriler!$F$2, Veriler!$F$2*R677, P677*R677)), 0))</f>
        <v>0</v>
      </c>
      <c r="T677" s="118" t="str">
        <f t="shared" si="215"/>
        <v xml:space="preserve"> </v>
      </c>
      <c r="U677" s="123" t="str">
        <f>IFERROR(IF(N677="%10 sınırı aşılmıştır.",K677-S677,IFERROR(IF(E677="",IF(R677=1,0,IF(K677-R677=0,"",K677-R677)),IF(Veriler!I677="",K677,IF(K677*Veriler!I677=0,"",K677*Veriler!I677))),K677)),0)</f>
        <v/>
      </c>
    </row>
    <row r="678" spans="1:21" s="134" customFormat="1" ht="27.75" customHeight="1" x14ac:dyDescent="0.25">
      <c r="A678" s="186">
        <f t="shared" si="216"/>
        <v>503</v>
      </c>
      <c r="B678" s="228"/>
      <c r="C678" s="229"/>
      <c r="D678" s="115"/>
      <c r="E678" s="116"/>
      <c r="F678" s="163" t="str">
        <f t="shared" si="211"/>
        <v/>
      </c>
      <c r="G678" s="117"/>
      <c r="H678" s="117"/>
      <c r="I678" s="117"/>
      <c r="J678" s="117"/>
      <c r="K678" s="118" t="str">
        <f t="shared" si="212"/>
        <v/>
      </c>
      <c r="L678" s="119" t="str">
        <f>IF(K678="", "", K678/Veriler!$T$1)</f>
        <v/>
      </c>
      <c r="M678" s="119" t="str">
        <f>IF(E678&lt;&gt;"", "İthal Girdi", IF(Veriler!P678="", "", IF(Veriler!O678="H", "%0,5 üzerindedir", IF(Veriler!P678&gt;0.1, "%10 sınırı aşılmıştır.", "Uygun"))))</f>
        <v>%0,5 üzerindedir</v>
      </c>
      <c r="N678" s="119" t="str">
        <f t="shared" si="213"/>
        <v xml:space="preserve"> </v>
      </c>
      <c r="O678" s="120"/>
      <c r="P678" s="121"/>
      <c r="Q678" s="122" t="str">
        <f t="shared" si="214"/>
        <v/>
      </c>
      <c r="R678" s="118">
        <f>IFERROR(IF(L678&lt;=0.005,IF(E678="",K678,0),IF(E678&lt;&gt;"",0,IF(O678="",0,IF(O678="H",0,IF(P678&lt;Veriler!$F$2,K678*Veriler!$F$2,K678*P678)))))," ")</f>
        <v>0</v>
      </c>
      <c r="S678" s="118">
        <f>IF(Veriler!P678&lt;=0.1, R678, IF(AND(Veriler!P678&gt;0.1, E678="", O678="E"), IF(P678&gt;Veriler!$F$2, P678*R678, IF(P678&lt;Veriler!$F$2, Veriler!$F$2*R678, P678*R678)), 0))</f>
        <v>0</v>
      </c>
      <c r="T678" s="118" t="str">
        <f t="shared" si="215"/>
        <v xml:space="preserve"> </v>
      </c>
      <c r="U678" s="123" t="str">
        <f>IFERROR(IF(N678="%10 sınırı aşılmıştır.",K678-S678,IFERROR(IF(E678="",IF(R678=1,0,IF(K678-R678=0,"",K678-R678)),IF(Veriler!I678="",K678,IF(K678*Veriler!I678=0,"",K678*Veriler!I678))),K678)),0)</f>
        <v/>
      </c>
    </row>
    <row r="679" spans="1:21" s="134" customFormat="1" ht="27.75" customHeight="1" x14ac:dyDescent="0.25">
      <c r="A679" s="186">
        <f t="shared" si="216"/>
        <v>504</v>
      </c>
      <c r="B679" s="228"/>
      <c r="C679" s="229"/>
      <c r="D679" s="115"/>
      <c r="E679" s="116"/>
      <c r="F679" s="163" t="str">
        <f t="shared" si="211"/>
        <v/>
      </c>
      <c r="G679" s="117"/>
      <c r="H679" s="117"/>
      <c r="I679" s="117"/>
      <c r="J679" s="117"/>
      <c r="K679" s="118" t="str">
        <f t="shared" si="212"/>
        <v/>
      </c>
      <c r="L679" s="119" t="str">
        <f>IF(K679="", "", K679/Veriler!$T$1)</f>
        <v/>
      </c>
      <c r="M679" s="119" t="str">
        <f>IF(E679&lt;&gt;"", "İthal Girdi", IF(Veriler!P679="", "", IF(Veriler!O679="H", "%0,5 üzerindedir", IF(Veriler!P679&gt;0.1, "%10 sınırı aşılmıştır.", "Uygun"))))</f>
        <v>%0,5 üzerindedir</v>
      </c>
      <c r="N679" s="119" t="str">
        <f t="shared" si="213"/>
        <v xml:space="preserve"> </v>
      </c>
      <c r="O679" s="120"/>
      <c r="P679" s="121"/>
      <c r="Q679" s="122" t="str">
        <f t="shared" si="214"/>
        <v/>
      </c>
      <c r="R679" s="118">
        <f>IFERROR(IF(L679&lt;=0.005,IF(E679="",K679,0),IF(E679&lt;&gt;"",0,IF(O679="",0,IF(O679="H",0,IF(P679&lt;Veriler!$F$2,K679*Veriler!$F$2,K679*P679)))))," ")</f>
        <v>0</v>
      </c>
      <c r="S679" s="118">
        <f>IF(Veriler!P679&lt;=0.1, R679, IF(AND(Veriler!P679&gt;0.1, E679="", O679="E"), IF(P679&gt;Veriler!$F$2, P679*R679, IF(P679&lt;Veriler!$F$2, Veriler!$F$2*R679, P679*R679)), 0))</f>
        <v>0</v>
      </c>
      <c r="T679" s="118" t="str">
        <f t="shared" si="215"/>
        <v xml:space="preserve"> </v>
      </c>
      <c r="U679" s="123" t="str">
        <f>IFERROR(IF(N679="%10 sınırı aşılmıştır.",K679-S679,IFERROR(IF(E679="",IF(R679=1,0,IF(K679-R679=0,"",K679-R679)),IF(Veriler!I679="",K679,IF(K679*Veriler!I679=0,"",K679*Veriler!I679))),K679)),0)</f>
        <v/>
      </c>
    </row>
    <row r="680" spans="1:21" s="134" customFormat="1" ht="24" customHeight="1" x14ac:dyDescent="0.25">
      <c r="A680" s="147"/>
      <c r="B680" s="148"/>
      <c r="C680" s="148"/>
      <c r="D680" s="148"/>
      <c r="E680" s="149"/>
      <c r="F680" s="149"/>
      <c r="G680" s="147"/>
      <c r="H680" s="147"/>
      <c r="I680" s="147"/>
      <c r="J680" s="147"/>
      <c r="K680" s="133">
        <f>SUM(K651:K664,K666:K679)</f>
        <v>0</v>
      </c>
      <c r="L680" s="150"/>
      <c r="M680" s="150"/>
      <c r="N680" s="150"/>
      <c r="O680" s="151"/>
      <c r="P680" s="152"/>
      <c r="Q680" s="152"/>
      <c r="R680" s="147"/>
      <c r="S680" s="147"/>
      <c r="T680" s="147"/>
      <c r="U680" s="147"/>
    </row>
    <row r="681" spans="1:21" s="134" customFormat="1" ht="24" customHeight="1" x14ac:dyDescent="0.25">
      <c r="A681" s="147"/>
      <c r="B681" s="148"/>
      <c r="C681" s="148"/>
      <c r="D681" s="148"/>
      <c r="E681" s="149"/>
      <c r="F681" s="149"/>
      <c r="G681" s="147"/>
      <c r="H681" s="147"/>
      <c r="I681" s="147"/>
      <c r="J681" s="147"/>
      <c r="K681" s="153"/>
      <c r="L681" s="150"/>
      <c r="M681" s="150"/>
      <c r="N681" s="150"/>
      <c r="O681" s="151"/>
      <c r="P681" s="152"/>
      <c r="Q681" s="152"/>
      <c r="R681" s="154" t="s">
        <v>14</v>
      </c>
      <c r="S681" s="154" t="s">
        <v>14</v>
      </c>
      <c r="T681" s="154" t="s">
        <v>14</v>
      </c>
      <c r="U681" s="155" t="s">
        <v>15</v>
      </c>
    </row>
    <row r="682" spans="1:21" s="134" customFormat="1" ht="27" customHeight="1" x14ac:dyDescent="0.25">
      <c r="A682" s="230" t="s">
        <v>140</v>
      </c>
      <c r="B682" s="230"/>
      <c r="C682" s="230"/>
      <c r="D682" s="230"/>
      <c r="E682" s="230"/>
      <c r="F682" s="230"/>
      <c r="G682" s="230"/>
      <c r="H682" s="230"/>
      <c r="I682" s="230"/>
      <c r="J682" s="230"/>
      <c r="K682" s="230"/>
      <c r="L682" s="230"/>
      <c r="M682" s="230"/>
      <c r="N682" s="230"/>
      <c r="O682" s="230"/>
      <c r="P682" s="230"/>
      <c r="Q682" s="230"/>
      <c r="R682" s="160" t="e">
        <f>IF(SUM(#REF!,R651:R664,R666:R679)=0,"",SUM(#REF!,R651:R664,R666:R679))</f>
        <v>#REF!</v>
      </c>
      <c r="S682" s="156" t="str">
        <f>IF(SUM(S651:S664,S666:S679)=0," ",SUM(S651:S664,S666:S679))</f>
        <v xml:space="preserve"> </v>
      </c>
      <c r="T682" s="124" t="str">
        <f>IF(SUM(T651:T664,T666:T679)=0," ",SUM(T651:T664,T666:T679))</f>
        <v xml:space="preserve"> </v>
      </c>
      <c r="U682" s="124" t="str">
        <f>IF(SUM(U651:U664,U666:U679)=0," ",SUM(U651:U664,U666:U679))</f>
        <v xml:space="preserve"> </v>
      </c>
    </row>
    <row r="684" spans="1:21" x14ac:dyDescent="0.3">
      <c r="A684" s="225" t="str">
        <f>A722</f>
        <v>R02</v>
      </c>
      <c r="B684" s="225"/>
      <c r="C684" s="225"/>
      <c r="D684" s="225"/>
      <c r="E684" s="225"/>
      <c r="F684" s="225"/>
      <c r="G684" s="225"/>
      <c r="H684" s="225"/>
      <c r="I684" s="225"/>
      <c r="J684" s="225"/>
      <c r="K684" s="225"/>
      <c r="L684" s="226"/>
      <c r="M684" s="226"/>
      <c r="N684" s="226"/>
      <c r="O684" s="227"/>
      <c r="P684" s="227"/>
      <c r="Q684" s="227"/>
      <c r="R684" s="225"/>
      <c r="S684" s="225"/>
      <c r="T684" s="225"/>
      <c r="U684" s="225"/>
    </row>
    <row r="685" spans="1:21" s="134" customFormat="1" ht="31.5" customHeight="1" x14ac:dyDescent="0.25">
      <c r="A685" s="233" t="s">
        <v>0</v>
      </c>
      <c r="B685" s="233"/>
      <c r="C685" s="233"/>
      <c r="D685" s="233"/>
      <c r="E685" s="233"/>
      <c r="F685" s="233"/>
      <c r="G685" s="233"/>
      <c r="H685" s="233"/>
      <c r="I685" s="233"/>
      <c r="J685" s="233"/>
      <c r="K685" s="233"/>
      <c r="L685" s="233"/>
      <c r="M685" s="233"/>
      <c r="N685" s="233"/>
      <c r="O685" s="233" t="b">
        <v>0</v>
      </c>
      <c r="P685" s="233"/>
      <c r="Q685" s="233"/>
      <c r="R685" s="233"/>
      <c r="S685" s="233"/>
      <c r="T685" s="233"/>
      <c r="U685" s="233"/>
    </row>
    <row r="686" spans="1:21" s="139" customFormat="1" ht="28.5" customHeight="1" x14ac:dyDescent="0.25">
      <c r="A686" s="234" t="s">
        <v>115</v>
      </c>
      <c r="B686" s="235"/>
      <c r="C686" s="235"/>
      <c r="D686" s="235"/>
      <c r="E686" s="235"/>
      <c r="F686" s="235"/>
      <c r="G686" s="235"/>
      <c r="H686" s="235"/>
      <c r="I686" s="235"/>
      <c r="J686" s="235"/>
      <c r="K686" s="235"/>
      <c r="L686" s="235"/>
      <c r="M686" s="235"/>
      <c r="N686" s="235"/>
      <c r="O686" s="235"/>
      <c r="P686" s="235"/>
      <c r="Q686" s="236"/>
      <c r="R686" s="135"/>
      <c r="S686" s="136"/>
      <c r="T686" s="137" t="s">
        <v>116</v>
      </c>
      <c r="U686" s="138">
        <f>U648+1</f>
        <v>19</v>
      </c>
    </row>
    <row r="687" spans="1:21" s="134" customFormat="1" ht="87" customHeight="1" x14ac:dyDescent="0.25">
      <c r="A687" s="164" t="s">
        <v>1</v>
      </c>
      <c r="B687" s="237" t="s">
        <v>2</v>
      </c>
      <c r="C687" s="238"/>
      <c r="D687" s="165" t="s">
        <v>3</v>
      </c>
      <c r="E687" s="165" t="s">
        <v>136</v>
      </c>
      <c r="F687" s="166" t="s">
        <v>143</v>
      </c>
      <c r="G687" s="164" t="s">
        <v>4</v>
      </c>
      <c r="H687" s="164" t="s">
        <v>5</v>
      </c>
      <c r="I687" s="164" t="s">
        <v>6</v>
      </c>
      <c r="J687" s="164" t="s">
        <v>7</v>
      </c>
      <c r="K687" s="164" t="s">
        <v>8</v>
      </c>
      <c r="L687" s="167" t="s">
        <v>9</v>
      </c>
      <c r="M687" s="168" t="s">
        <v>86</v>
      </c>
      <c r="N687" s="168" t="s">
        <v>86</v>
      </c>
      <c r="O687" s="166" t="s">
        <v>137</v>
      </c>
      <c r="P687" s="164" t="s">
        <v>10</v>
      </c>
      <c r="Q687" s="140" t="s">
        <v>142</v>
      </c>
      <c r="R687" s="125" t="s">
        <v>141</v>
      </c>
      <c r="S687" s="125" t="s">
        <v>138</v>
      </c>
      <c r="T687" s="164" t="s">
        <v>138</v>
      </c>
      <c r="U687" s="164" t="s">
        <v>139</v>
      </c>
    </row>
    <row r="688" spans="1:21" s="134" customFormat="1" ht="54" customHeight="1" x14ac:dyDescent="0.25">
      <c r="A688" s="141"/>
      <c r="B688" s="241" t="s">
        <v>146</v>
      </c>
      <c r="C688" s="231"/>
      <c r="D688" s="142"/>
      <c r="E688" s="142"/>
      <c r="F688" s="114"/>
      <c r="G688" s="142"/>
      <c r="H688" s="142"/>
      <c r="I688" s="142"/>
      <c r="J688" s="142"/>
      <c r="K688" s="114"/>
      <c r="L688" s="114"/>
      <c r="M688" s="142"/>
      <c r="N688" s="114"/>
      <c r="O688" s="142"/>
      <c r="P688" s="142"/>
      <c r="Q688" s="232"/>
      <c r="R688" s="232"/>
      <c r="S688" s="142"/>
      <c r="T688" s="114"/>
      <c r="U688" s="114"/>
    </row>
    <row r="689" spans="1:21" s="134" customFormat="1" ht="27.75" customHeight="1" x14ac:dyDescent="0.25">
      <c r="A689" s="186">
        <f>A679+1</f>
        <v>505</v>
      </c>
      <c r="B689" s="228"/>
      <c r="C689" s="229"/>
      <c r="D689" s="115"/>
      <c r="E689" s="116"/>
      <c r="F689" s="163" t="str">
        <f t="shared" ref="F689:F702" si="217">IF(AND(E689&lt;&gt;"",U689&lt;&gt;"",K689&lt;&gt;0),U689/K689,"")</f>
        <v/>
      </c>
      <c r="G689" s="117"/>
      <c r="H689" s="117"/>
      <c r="I689" s="117"/>
      <c r="J689" s="117"/>
      <c r="K689" s="118" t="str">
        <f t="shared" ref="K689:K702" si="218">IF(AND(G689&lt;&gt;0, I689&lt;&gt;0, J689&lt;&gt;0), G689*I689*J689, "")</f>
        <v/>
      </c>
      <c r="L689" s="119" t="str">
        <f>IF(K689="", "", K689/Veriler!$T$1)</f>
        <v/>
      </c>
      <c r="M689" s="119" t="str">
        <f>IF(E689&lt;&gt;"", "İthal Girdi", IF(Veriler!P689="", "", IF(Veriler!O689="H", "%0,5 üzerindedir", IF(Veriler!P689&gt;0.1, "%10 sınırı aşılmıştır.", "Uygun"))))</f>
        <v>%0,5 üzerindedir</v>
      </c>
      <c r="N689" s="119" t="str">
        <f t="shared" ref="N689:N702" si="219">IF(L689=""," ",M689)</f>
        <v xml:space="preserve"> </v>
      </c>
      <c r="O689" s="120"/>
      <c r="P689" s="121"/>
      <c r="Q689" s="122" t="str">
        <f t="shared" ref="Q689:Q702" si="220">IFERROR(IF(AND(S689&lt;&gt;"",K689&lt;&gt;"",K689&lt;&gt;0,S689&lt;&gt;0),S689/K689,"")," ")</f>
        <v/>
      </c>
      <c r="R689" s="118">
        <f>IFERROR(IF(L689&lt;=0.005,IF(E689="",K689,0),IF(E689&lt;&gt;"",0,IF(O689="",0,IF(O689="H",0,IF(P689&lt;Veriler!$F$2,K689*Veriler!$F$2,K689*P689)))))," ")</f>
        <v>0</v>
      </c>
      <c r="S689" s="118">
        <f>IF(Veriler!P689&lt;=0.1, R689, IF(AND(Veriler!P689&gt;0.1, E689="", O689="E"), IF(P689&gt;Veriler!$F$2, P689*R689, IF(P689&lt;Veriler!$F$2, Veriler!$F$2*R689, P689*R689)), 0))</f>
        <v>0</v>
      </c>
      <c r="T689" s="118" t="str">
        <f t="shared" ref="T689:T702" si="221">IF(S689=0," ",S689)</f>
        <v xml:space="preserve"> </v>
      </c>
      <c r="U689" s="123" t="str">
        <f>IFERROR(IF(N689="%10 sınırı aşılmıştır.",K689-S689,IFERROR(IF(E689="",IF(R689=1,0,IF(K689-R689=0,"",K689-R689)),IF(Veriler!I689="",K689,IF(K689*Veriler!I689=0,"",K689*Veriler!I689))),K689)),0)</f>
        <v/>
      </c>
    </row>
    <row r="690" spans="1:21" s="134" customFormat="1" ht="27.75" customHeight="1" x14ac:dyDescent="0.25">
      <c r="A690" s="186">
        <f>A689+1</f>
        <v>506</v>
      </c>
      <c r="B690" s="228"/>
      <c r="C690" s="229"/>
      <c r="D690" s="115"/>
      <c r="E690" s="116"/>
      <c r="F690" s="163" t="str">
        <f t="shared" si="217"/>
        <v/>
      </c>
      <c r="G690" s="117"/>
      <c r="H690" s="117"/>
      <c r="I690" s="117"/>
      <c r="J690" s="117"/>
      <c r="K690" s="118" t="str">
        <f t="shared" si="218"/>
        <v/>
      </c>
      <c r="L690" s="119" t="str">
        <f>IF(K690="", "", K690/Veriler!$T$1)</f>
        <v/>
      </c>
      <c r="M690" s="119" t="str">
        <f>IF(E690&lt;&gt;"", "İthal Girdi", IF(Veriler!P690="", "", IF(Veriler!O690="H", "%0,5 üzerindedir", IF(Veriler!P690&gt;0.1, "%10 sınırı aşılmıştır.", "Uygun"))))</f>
        <v>%0,5 üzerindedir</v>
      </c>
      <c r="N690" s="119" t="str">
        <f t="shared" si="219"/>
        <v xml:space="preserve"> </v>
      </c>
      <c r="O690" s="120"/>
      <c r="P690" s="121"/>
      <c r="Q690" s="122" t="str">
        <f t="shared" si="220"/>
        <v/>
      </c>
      <c r="R690" s="118">
        <f>IFERROR(IF(L690&lt;=0.005,IF(E690="",K690,0),IF(E690&lt;&gt;"",0,IF(O690="",0,IF(O690="H",0,IF(P690&lt;Veriler!$F$2,K690*Veriler!$F$2,K690*P690)))))," ")</f>
        <v>0</v>
      </c>
      <c r="S690" s="118">
        <f>IF(Veriler!P690&lt;=0.1, R690, IF(AND(Veriler!P690&gt;0.1, E690="", O690="E"), IF(P690&gt;Veriler!$F$2, P690*R690, IF(P690&lt;Veriler!$F$2, Veriler!$F$2*R690, P690*R690)), 0))</f>
        <v>0</v>
      </c>
      <c r="T690" s="118" t="str">
        <f t="shared" si="221"/>
        <v xml:space="preserve"> </v>
      </c>
      <c r="U690" s="123" t="str">
        <f>IFERROR(IF(N690="%10 sınırı aşılmıştır.",K690-S690,IFERROR(IF(E690="",IF(R690=1,0,IF(K690-R690=0,"",K690-R690)),IF(Veriler!I690="",K690,IF(K690*Veriler!I690=0,"",K690*Veriler!I690))),K690)),0)</f>
        <v/>
      </c>
    </row>
    <row r="691" spans="1:21" s="134" customFormat="1" ht="27.75" customHeight="1" x14ac:dyDescent="0.25">
      <c r="A691" s="186">
        <f t="shared" ref="A691:A702" si="222">A690+1</f>
        <v>507</v>
      </c>
      <c r="B691" s="228"/>
      <c r="C691" s="229"/>
      <c r="D691" s="115"/>
      <c r="E691" s="116"/>
      <c r="F691" s="163" t="str">
        <f t="shared" si="217"/>
        <v/>
      </c>
      <c r="G691" s="117"/>
      <c r="H691" s="117"/>
      <c r="I691" s="117"/>
      <c r="J691" s="117"/>
      <c r="K691" s="118" t="str">
        <f t="shared" si="218"/>
        <v/>
      </c>
      <c r="L691" s="119" t="str">
        <f>IF(K691="", "", K691/Veriler!$T$1)</f>
        <v/>
      </c>
      <c r="M691" s="119" t="str">
        <f>IF(E691&lt;&gt;"", "İthal Girdi", IF(Veriler!P691="", "", IF(Veriler!O691="H", "%0,5 üzerindedir", IF(Veriler!P691&gt;0.1, "%10 sınırı aşılmıştır.", "Uygun"))))</f>
        <v>%0,5 üzerindedir</v>
      </c>
      <c r="N691" s="119" t="str">
        <f t="shared" si="219"/>
        <v xml:space="preserve"> </v>
      </c>
      <c r="O691" s="120"/>
      <c r="P691" s="121"/>
      <c r="Q691" s="122" t="str">
        <f t="shared" si="220"/>
        <v/>
      </c>
      <c r="R691" s="118">
        <f>IFERROR(IF(L691&lt;=0.005,IF(E691="",K691,0),IF(E691&lt;&gt;"",0,IF(O691="",0,IF(O691="H",0,IF(P691&lt;Veriler!$F$2,K691*Veriler!$F$2,K691*P691)))))," ")</f>
        <v>0</v>
      </c>
      <c r="S691" s="118">
        <f>IF(Veriler!P691&lt;=0.1, R691, IF(AND(Veriler!P691&gt;0.1, E691="", O691="E"), IF(P691&gt;Veriler!$F$2, P691*R691, IF(P691&lt;Veriler!$F$2, Veriler!$F$2*R691, P691*R691)), 0))</f>
        <v>0</v>
      </c>
      <c r="T691" s="118" t="str">
        <f t="shared" si="221"/>
        <v xml:space="preserve"> </v>
      </c>
      <c r="U691" s="123" t="str">
        <f>IFERROR(IF(N691="%10 sınırı aşılmıştır.",K691-S691,IFERROR(IF(E691="",IF(R691=1,0,IF(K691-R691=0,"",K691-R691)),IF(Veriler!I691="",K691,IF(K691*Veriler!I691=0,"",K691*Veriler!I691))),K691)),0)</f>
        <v/>
      </c>
    </row>
    <row r="692" spans="1:21" s="134" customFormat="1" ht="27.75" customHeight="1" x14ac:dyDescent="0.25">
      <c r="A692" s="186">
        <f t="shared" si="222"/>
        <v>508</v>
      </c>
      <c r="B692" s="228"/>
      <c r="C692" s="229"/>
      <c r="D692" s="115"/>
      <c r="E692" s="116"/>
      <c r="F692" s="163" t="str">
        <f t="shared" si="217"/>
        <v/>
      </c>
      <c r="G692" s="117"/>
      <c r="H692" s="117"/>
      <c r="I692" s="117"/>
      <c r="J692" s="117"/>
      <c r="K692" s="118" t="str">
        <f t="shared" si="218"/>
        <v/>
      </c>
      <c r="L692" s="119" t="str">
        <f>IF(K692="", "", K692/Veriler!$T$1)</f>
        <v/>
      </c>
      <c r="M692" s="119" t="str">
        <f>IF(E692&lt;&gt;"", "İthal Girdi", IF(Veriler!P692="", "", IF(Veriler!O692="H", "%0,5 üzerindedir", IF(Veriler!P692&gt;0.1, "%10 sınırı aşılmıştır.", "Uygun"))))</f>
        <v>%0,5 üzerindedir</v>
      </c>
      <c r="N692" s="119" t="str">
        <f t="shared" si="219"/>
        <v xml:space="preserve"> </v>
      </c>
      <c r="O692" s="120"/>
      <c r="P692" s="121"/>
      <c r="Q692" s="122" t="str">
        <f t="shared" si="220"/>
        <v/>
      </c>
      <c r="R692" s="118">
        <f>IFERROR(IF(L692&lt;=0.005,IF(E692="",K692,0),IF(E692&lt;&gt;"",0,IF(O692="",0,IF(O692="H",0,IF(P692&lt;Veriler!$F$2,K692*Veriler!$F$2,K692*P692)))))," ")</f>
        <v>0</v>
      </c>
      <c r="S692" s="118">
        <f>IF(Veriler!P692&lt;=0.1, R692, IF(AND(Veriler!P692&gt;0.1, E692="", O692="E"), IF(P692&gt;Veriler!$F$2, P692*R692, IF(P692&lt;Veriler!$F$2, Veriler!$F$2*R692, P692*R692)), 0))</f>
        <v>0</v>
      </c>
      <c r="T692" s="118" t="str">
        <f t="shared" si="221"/>
        <v xml:space="preserve"> </v>
      </c>
      <c r="U692" s="123" t="str">
        <f>IFERROR(IF(N692="%10 sınırı aşılmıştır.",K692-S692,IFERROR(IF(E692="",IF(R692=1,0,IF(K692-R692=0,"",K692-R692)),IF(Veriler!I692="",K692,IF(K692*Veriler!I692=0,"",K692*Veriler!I692))),K692)),0)</f>
        <v/>
      </c>
    </row>
    <row r="693" spans="1:21" s="134" customFormat="1" ht="27.75" customHeight="1" x14ac:dyDescent="0.25">
      <c r="A693" s="186">
        <f t="shared" si="222"/>
        <v>509</v>
      </c>
      <c r="B693" s="228"/>
      <c r="C693" s="229"/>
      <c r="D693" s="115"/>
      <c r="E693" s="116"/>
      <c r="F693" s="163" t="str">
        <f t="shared" si="217"/>
        <v/>
      </c>
      <c r="G693" s="117"/>
      <c r="H693" s="117"/>
      <c r="I693" s="117"/>
      <c r="J693" s="117"/>
      <c r="K693" s="118" t="str">
        <f t="shared" si="218"/>
        <v/>
      </c>
      <c r="L693" s="119" t="str">
        <f>IF(K693="", "", K693/Veriler!$T$1)</f>
        <v/>
      </c>
      <c r="M693" s="119" t="str">
        <f>IF(E693&lt;&gt;"", "İthal Girdi", IF(Veriler!P693="", "", IF(Veriler!O693="H", "%0,5 üzerindedir", IF(Veriler!P693&gt;0.1, "%10 sınırı aşılmıştır.", "Uygun"))))</f>
        <v>%0,5 üzerindedir</v>
      </c>
      <c r="N693" s="119" t="str">
        <f t="shared" si="219"/>
        <v xml:space="preserve"> </v>
      </c>
      <c r="O693" s="120"/>
      <c r="P693" s="121"/>
      <c r="Q693" s="122" t="str">
        <f t="shared" si="220"/>
        <v/>
      </c>
      <c r="R693" s="118">
        <f>IFERROR(IF(L693&lt;=0.005,IF(E693="",K693,0),IF(E693&lt;&gt;"",0,IF(O693="",0,IF(O693="H",0,IF(P693&lt;Veriler!$F$2,K693*Veriler!$F$2,K693*P693)))))," ")</f>
        <v>0</v>
      </c>
      <c r="S693" s="118">
        <f>IF(Veriler!P693&lt;=0.1, R693, IF(AND(Veriler!P693&gt;0.1, E693="", O693="E"), IF(P693&gt;Veriler!$F$2, P693*R693, IF(P693&lt;Veriler!$F$2, Veriler!$F$2*R693, P693*R693)), 0))</f>
        <v>0</v>
      </c>
      <c r="T693" s="118" t="str">
        <f t="shared" si="221"/>
        <v xml:space="preserve"> </v>
      </c>
      <c r="U693" s="123" t="str">
        <f>IFERROR(IF(N693="%10 sınırı aşılmıştır.",K693-S693,IFERROR(IF(E693="",IF(R693=1,0,IF(K693-R693=0,"",K693-R693)),IF(Veriler!I693="",K693,IF(K693*Veriler!I693=0,"",K693*Veriler!I693))),K693)),0)</f>
        <v/>
      </c>
    </row>
    <row r="694" spans="1:21" s="134" customFormat="1" ht="27.75" customHeight="1" x14ac:dyDescent="0.25">
      <c r="A694" s="186">
        <f t="shared" si="222"/>
        <v>510</v>
      </c>
      <c r="B694" s="228"/>
      <c r="C694" s="229"/>
      <c r="D694" s="115"/>
      <c r="E694" s="116"/>
      <c r="F694" s="163" t="str">
        <f t="shared" si="217"/>
        <v/>
      </c>
      <c r="G694" s="117"/>
      <c r="H694" s="117"/>
      <c r="I694" s="117"/>
      <c r="J694" s="117"/>
      <c r="K694" s="118" t="str">
        <f t="shared" si="218"/>
        <v/>
      </c>
      <c r="L694" s="119" t="str">
        <f>IF(K694="", "", K694/Veriler!$T$1)</f>
        <v/>
      </c>
      <c r="M694" s="119" t="str">
        <f>IF(E694&lt;&gt;"", "İthal Girdi", IF(Veriler!P694="", "", IF(Veriler!O694="H", "%0,5 üzerindedir", IF(Veriler!P694&gt;0.1, "%10 sınırı aşılmıştır.", "Uygun"))))</f>
        <v>%0,5 üzerindedir</v>
      </c>
      <c r="N694" s="119" t="str">
        <f t="shared" si="219"/>
        <v xml:space="preserve"> </v>
      </c>
      <c r="O694" s="120"/>
      <c r="P694" s="121"/>
      <c r="Q694" s="122" t="str">
        <f t="shared" si="220"/>
        <v/>
      </c>
      <c r="R694" s="118">
        <f>IFERROR(IF(L694&lt;=0.005,IF(E694="",K694,0),IF(E694&lt;&gt;"",0,IF(O694="",0,IF(O694="H",0,IF(P694&lt;Veriler!$F$2,K694*Veriler!$F$2,K694*P694)))))," ")</f>
        <v>0</v>
      </c>
      <c r="S694" s="118">
        <f>IF(Veriler!P694&lt;=0.1, R694, IF(AND(Veriler!P694&gt;0.1, E694="", O694="E"), IF(P694&gt;Veriler!$F$2, P694*R694, IF(P694&lt;Veriler!$F$2, Veriler!$F$2*R694, P694*R694)), 0))</f>
        <v>0</v>
      </c>
      <c r="T694" s="118" t="str">
        <f t="shared" si="221"/>
        <v xml:space="preserve"> </v>
      </c>
      <c r="U694" s="123" t="str">
        <f>IFERROR(IF(N694="%10 sınırı aşılmıştır.",K694-S694,IFERROR(IF(E694="",IF(R694=1,0,IF(K694-R694=0,"",K694-R694)),IF(Veriler!I694="",K694,IF(K694*Veriler!I694=0,"",K694*Veriler!I694))),K694)),0)</f>
        <v/>
      </c>
    </row>
    <row r="695" spans="1:21" s="134" customFormat="1" ht="27.75" customHeight="1" x14ac:dyDescent="0.25">
      <c r="A695" s="186">
        <f t="shared" si="222"/>
        <v>511</v>
      </c>
      <c r="B695" s="228"/>
      <c r="C695" s="229"/>
      <c r="D695" s="115"/>
      <c r="E695" s="116"/>
      <c r="F695" s="163" t="str">
        <f t="shared" si="217"/>
        <v/>
      </c>
      <c r="G695" s="117"/>
      <c r="H695" s="117"/>
      <c r="I695" s="117"/>
      <c r="J695" s="117"/>
      <c r="K695" s="118" t="str">
        <f t="shared" si="218"/>
        <v/>
      </c>
      <c r="L695" s="119" t="str">
        <f>IF(K695="", "", K695/Veriler!$T$1)</f>
        <v/>
      </c>
      <c r="M695" s="119" t="str">
        <f>IF(E695&lt;&gt;"", "İthal Girdi", IF(Veriler!P695="", "", IF(Veriler!O695="H", "%0,5 üzerindedir", IF(Veriler!P695&gt;0.1, "%10 sınırı aşılmıştır.", "Uygun"))))</f>
        <v>%0,5 üzerindedir</v>
      </c>
      <c r="N695" s="119" t="str">
        <f t="shared" si="219"/>
        <v xml:space="preserve"> </v>
      </c>
      <c r="O695" s="120"/>
      <c r="P695" s="121"/>
      <c r="Q695" s="122" t="str">
        <f t="shared" si="220"/>
        <v/>
      </c>
      <c r="R695" s="118">
        <f>IFERROR(IF(L695&lt;=0.005,IF(E695="",K695,0),IF(E695&lt;&gt;"",0,IF(O695="",0,IF(O695="H",0,IF(P695&lt;Veriler!$F$2,K695*Veriler!$F$2,K695*P695)))))," ")</f>
        <v>0</v>
      </c>
      <c r="S695" s="118">
        <f>IF(Veriler!P695&lt;=0.1, R695, IF(AND(Veriler!P695&gt;0.1, E695="", O695="E"), IF(P695&gt;Veriler!$F$2, P695*R695, IF(P695&lt;Veriler!$F$2, Veriler!$F$2*R695, P695*R695)), 0))</f>
        <v>0</v>
      </c>
      <c r="T695" s="118" t="str">
        <f t="shared" si="221"/>
        <v xml:space="preserve"> </v>
      </c>
      <c r="U695" s="123" t="str">
        <f>IFERROR(IF(N695="%10 sınırı aşılmıştır.",K695-S695,IFERROR(IF(E695="",IF(R695=1,0,IF(K695-R695=0,"",K695-R695)),IF(Veriler!I695="",K695,IF(K695*Veriler!I695=0,"",K695*Veriler!I695))),K695)),0)</f>
        <v/>
      </c>
    </row>
    <row r="696" spans="1:21" s="134" customFormat="1" ht="27.75" customHeight="1" x14ac:dyDescent="0.25">
      <c r="A696" s="186">
        <f t="shared" si="222"/>
        <v>512</v>
      </c>
      <c r="B696" s="228"/>
      <c r="C696" s="229"/>
      <c r="D696" s="115"/>
      <c r="E696" s="116"/>
      <c r="F696" s="163" t="str">
        <f t="shared" si="217"/>
        <v/>
      </c>
      <c r="G696" s="117"/>
      <c r="H696" s="117"/>
      <c r="I696" s="117"/>
      <c r="J696" s="117"/>
      <c r="K696" s="118" t="str">
        <f t="shared" si="218"/>
        <v/>
      </c>
      <c r="L696" s="119" t="str">
        <f>IF(K696="", "", K696/Veriler!$T$1)</f>
        <v/>
      </c>
      <c r="M696" s="119" t="str">
        <f>IF(E696&lt;&gt;"", "İthal Girdi", IF(Veriler!P696="", "", IF(Veriler!O696="H", "%0,5 üzerindedir", IF(Veriler!P696&gt;0.1, "%10 sınırı aşılmıştır.", "Uygun"))))</f>
        <v>%0,5 üzerindedir</v>
      </c>
      <c r="N696" s="119" t="str">
        <f t="shared" si="219"/>
        <v xml:space="preserve"> </v>
      </c>
      <c r="O696" s="120"/>
      <c r="P696" s="121"/>
      <c r="Q696" s="122" t="str">
        <f t="shared" si="220"/>
        <v/>
      </c>
      <c r="R696" s="118">
        <f>IFERROR(IF(L696&lt;=0.005,IF(E696="",K696,0),IF(E696&lt;&gt;"",0,IF(O696="",0,IF(O696="H",0,IF(P696&lt;Veriler!$F$2,K696*Veriler!$F$2,K696*P696)))))," ")</f>
        <v>0</v>
      </c>
      <c r="S696" s="118">
        <f>IF(Veriler!P696&lt;=0.1, R696, IF(AND(Veriler!P696&gt;0.1, E696="", O696="E"), IF(P696&gt;Veriler!$F$2, P696*R696, IF(P696&lt;Veriler!$F$2, Veriler!$F$2*R696, P696*R696)), 0))</f>
        <v>0</v>
      </c>
      <c r="T696" s="118" t="str">
        <f t="shared" si="221"/>
        <v xml:space="preserve"> </v>
      </c>
      <c r="U696" s="123" t="str">
        <f>IFERROR(IF(N696="%10 sınırı aşılmıştır.",K696-S696,IFERROR(IF(E696="",IF(R696=1,0,IF(K696-R696=0,"",K696-R696)),IF(Veriler!I696="",K696,IF(K696*Veriler!I696=0,"",K696*Veriler!I696))),K696)),0)</f>
        <v/>
      </c>
    </row>
    <row r="697" spans="1:21" s="134" customFormat="1" ht="27.75" customHeight="1" x14ac:dyDescent="0.25">
      <c r="A697" s="186">
        <f t="shared" si="222"/>
        <v>513</v>
      </c>
      <c r="B697" s="228"/>
      <c r="C697" s="229"/>
      <c r="D697" s="115"/>
      <c r="E697" s="116"/>
      <c r="F697" s="163" t="str">
        <f t="shared" si="217"/>
        <v/>
      </c>
      <c r="G697" s="117"/>
      <c r="H697" s="117"/>
      <c r="I697" s="117"/>
      <c r="J697" s="117"/>
      <c r="K697" s="118" t="str">
        <f t="shared" si="218"/>
        <v/>
      </c>
      <c r="L697" s="119" t="str">
        <f>IF(K697="", "", K697/Veriler!$T$1)</f>
        <v/>
      </c>
      <c r="M697" s="119" t="str">
        <f>IF(E697&lt;&gt;"", "İthal Girdi", IF(Veriler!P697="", "", IF(Veriler!O697="H", "%0,5 üzerindedir", IF(Veriler!P697&gt;0.1, "%10 sınırı aşılmıştır.", "Uygun"))))</f>
        <v>%0,5 üzerindedir</v>
      </c>
      <c r="N697" s="119" t="str">
        <f t="shared" si="219"/>
        <v xml:space="preserve"> </v>
      </c>
      <c r="O697" s="120"/>
      <c r="P697" s="121"/>
      <c r="Q697" s="122" t="str">
        <f t="shared" si="220"/>
        <v/>
      </c>
      <c r="R697" s="118">
        <f>IFERROR(IF(L697&lt;=0.005,IF(E697="",K697,0),IF(E697&lt;&gt;"",0,IF(O697="",0,IF(O697="H",0,IF(P697&lt;Veriler!$F$2,K697*Veriler!$F$2,K697*P697)))))," ")</f>
        <v>0</v>
      </c>
      <c r="S697" s="118">
        <f>IF(Veriler!P697&lt;=0.1, R697, IF(AND(Veriler!P697&gt;0.1, E697="", O697="E"), IF(P697&gt;Veriler!$F$2, P697*R697, IF(P697&lt;Veriler!$F$2, Veriler!$F$2*R697, P697*R697)), 0))</f>
        <v>0</v>
      </c>
      <c r="T697" s="118" t="str">
        <f t="shared" si="221"/>
        <v xml:space="preserve"> </v>
      </c>
      <c r="U697" s="123" t="str">
        <f>IFERROR(IF(N697="%10 sınırı aşılmıştır.",K697-S697,IFERROR(IF(E697="",IF(R697=1,0,IF(K697-R697=0,"",K697-R697)),IF(Veriler!I697="",K697,IF(K697*Veriler!I697=0,"",K697*Veriler!I697))),K697)),0)</f>
        <v/>
      </c>
    </row>
    <row r="698" spans="1:21" s="134" customFormat="1" ht="27.75" customHeight="1" x14ac:dyDescent="0.25">
      <c r="A698" s="186">
        <f t="shared" si="222"/>
        <v>514</v>
      </c>
      <c r="B698" s="228"/>
      <c r="C698" s="229"/>
      <c r="D698" s="115"/>
      <c r="E698" s="116"/>
      <c r="F698" s="163" t="str">
        <f t="shared" si="217"/>
        <v/>
      </c>
      <c r="G698" s="117"/>
      <c r="H698" s="117"/>
      <c r="I698" s="117"/>
      <c r="J698" s="117"/>
      <c r="K698" s="118" t="str">
        <f t="shared" si="218"/>
        <v/>
      </c>
      <c r="L698" s="119" t="str">
        <f>IF(K698="", "", K698/Veriler!$T$1)</f>
        <v/>
      </c>
      <c r="M698" s="119" t="str">
        <f>IF(E698&lt;&gt;"", "İthal Girdi", IF(Veriler!P698="", "", IF(Veriler!O698="H", "%0,5 üzerindedir", IF(Veriler!P698&gt;0.1, "%10 sınırı aşılmıştır.", "Uygun"))))</f>
        <v>%0,5 üzerindedir</v>
      </c>
      <c r="N698" s="119" t="str">
        <f t="shared" si="219"/>
        <v xml:space="preserve"> </v>
      </c>
      <c r="O698" s="120"/>
      <c r="P698" s="121"/>
      <c r="Q698" s="122" t="str">
        <f t="shared" si="220"/>
        <v/>
      </c>
      <c r="R698" s="118">
        <f>IFERROR(IF(L698&lt;=0.005,IF(E698="",K698,0),IF(E698&lt;&gt;"",0,IF(O698="",0,IF(O698="H",0,IF(P698&lt;Veriler!$F$2,K698*Veriler!$F$2,K698*P698)))))," ")</f>
        <v>0</v>
      </c>
      <c r="S698" s="118">
        <f>IF(Veriler!P698&lt;=0.1, R698, IF(AND(Veriler!P698&gt;0.1, E698="", O698="E"), IF(P698&gt;Veriler!$F$2, P698*R698, IF(P698&lt;Veriler!$F$2, Veriler!$F$2*R698, P698*R698)), 0))</f>
        <v>0</v>
      </c>
      <c r="T698" s="118" t="str">
        <f t="shared" si="221"/>
        <v xml:space="preserve"> </v>
      </c>
      <c r="U698" s="123" t="str">
        <f>IFERROR(IF(N698="%10 sınırı aşılmıştır.",K698-S698,IFERROR(IF(E698="",IF(R698=1,0,IF(K698-R698=0,"",K698-R698)),IF(Veriler!I698="",K698,IF(K698*Veriler!I698=0,"",K698*Veriler!I698))),K698)),0)</f>
        <v/>
      </c>
    </row>
    <row r="699" spans="1:21" s="134" customFormat="1" ht="27.75" customHeight="1" x14ac:dyDescent="0.25">
      <c r="A699" s="186">
        <f t="shared" si="222"/>
        <v>515</v>
      </c>
      <c r="B699" s="228"/>
      <c r="C699" s="229"/>
      <c r="D699" s="115"/>
      <c r="E699" s="116"/>
      <c r="F699" s="163" t="str">
        <f t="shared" si="217"/>
        <v/>
      </c>
      <c r="G699" s="117"/>
      <c r="H699" s="117"/>
      <c r="I699" s="117"/>
      <c r="J699" s="117"/>
      <c r="K699" s="118" t="str">
        <f t="shared" si="218"/>
        <v/>
      </c>
      <c r="L699" s="119" t="str">
        <f>IF(K699="", "", K699/Veriler!$T$1)</f>
        <v/>
      </c>
      <c r="M699" s="119" t="str">
        <f>IF(E699&lt;&gt;"", "İthal Girdi", IF(Veriler!P699="", "", IF(Veriler!O699="H", "%0,5 üzerindedir", IF(Veriler!P699&gt;0.1, "%10 sınırı aşılmıştır.", "Uygun"))))</f>
        <v>%0,5 üzerindedir</v>
      </c>
      <c r="N699" s="119" t="str">
        <f t="shared" si="219"/>
        <v xml:space="preserve"> </v>
      </c>
      <c r="O699" s="120"/>
      <c r="P699" s="121"/>
      <c r="Q699" s="122" t="str">
        <f t="shared" si="220"/>
        <v/>
      </c>
      <c r="R699" s="118">
        <f>IFERROR(IF(L699&lt;=0.005,IF(E699="",K699,0),IF(E699&lt;&gt;"",0,IF(O699="",0,IF(O699="H",0,IF(P699&lt;Veriler!$F$2,K699*Veriler!$F$2,K699*P699)))))," ")</f>
        <v>0</v>
      </c>
      <c r="S699" s="118">
        <f>IF(Veriler!P699&lt;=0.1, R699, IF(AND(Veriler!P699&gt;0.1, E699="", O699="E"), IF(P699&gt;Veriler!$F$2, P699*R699, IF(P699&lt;Veriler!$F$2, Veriler!$F$2*R699, P699*R699)), 0))</f>
        <v>0</v>
      </c>
      <c r="T699" s="118" t="str">
        <f t="shared" si="221"/>
        <v xml:space="preserve"> </v>
      </c>
      <c r="U699" s="123" t="str">
        <f>IFERROR(IF(N699="%10 sınırı aşılmıştır.",K699-S699,IFERROR(IF(E699="",IF(R699=1,0,IF(K699-R699=0,"",K699-R699)),IF(Veriler!I699="",K699,IF(K699*Veriler!I699=0,"",K699*Veriler!I699))),K699)),0)</f>
        <v/>
      </c>
    </row>
    <row r="700" spans="1:21" s="134" customFormat="1" ht="27.75" customHeight="1" x14ac:dyDescent="0.25">
      <c r="A700" s="186">
        <f t="shared" si="222"/>
        <v>516</v>
      </c>
      <c r="B700" s="228"/>
      <c r="C700" s="229"/>
      <c r="D700" s="115"/>
      <c r="E700" s="116"/>
      <c r="F700" s="163" t="str">
        <f t="shared" si="217"/>
        <v/>
      </c>
      <c r="G700" s="117"/>
      <c r="H700" s="117"/>
      <c r="I700" s="117"/>
      <c r="J700" s="117"/>
      <c r="K700" s="118" t="str">
        <f t="shared" si="218"/>
        <v/>
      </c>
      <c r="L700" s="119" t="str">
        <f>IF(K700="", "", K700/Veriler!$T$1)</f>
        <v/>
      </c>
      <c r="M700" s="119" t="str">
        <f>IF(E700&lt;&gt;"", "İthal Girdi", IF(Veriler!P700="", "", IF(Veriler!O700="H", "%0,5 üzerindedir", IF(Veriler!P700&gt;0.1, "%10 sınırı aşılmıştır.", "Uygun"))))</f>
        <v>%0,5 üzerindedir</v>
      </c>
      <c r="N700" s="119" t="str">
        <f t="shared" si="219"/>
        <v xml:space="preserve"> </v>
      </c>
      <c r="O700" s="120"/>
      <c r="P700" s="121"/>
      <c r="Q700" s="122" t="str">
        <f t="shared" si="220"/>
        <v/>
      </c>
      <c r="R700" s="118">
        <f>IFERROR(IF(L700&lt;=0.005,IF(E700="",K700,0),IF(E700&lt;&gt;"",0,IF(O700="",0,IF(O700="H",0,IF(P700&lt;Veriler!$F$2,K700*Veriler!$F$2,K700*P700)))))," ")</f>
        <v>0</v>
      </c>
      <c r="S700" s="118">
        <f>IF(Veriler!P700&lt;=0.1, R700, IF(AND(Veriler!P700&gt;0.1, E700="", O700="E"), IF(P700&gt;Veriler!$F$2, P700*R700, IF(P700&lt;Veriler!$F$2, Veriler!$F$2*R700, P700*R700)), 0))</f>
        <v>0</v>
      </c>
      <c r="T700" s="118" t="str">
        <f t="shared" si="221"/>
        <v xml:space="preserve"> </v>
      </c>
      <c r="U700" s="123" t="str">
        <f>IFERROR(IF(N700="%10 sınırı aşılmıştır.",K700-S700,IFERROR(IF(E700="",IF(R700=1,0,IF(K700-R700=0,"",K700-R700)),IF(Veriler!I700="",K700,IF(K700*Veriler!I700=0,"",K700*Veriler!I700))),K700)),0)</f>
        <v/>
      </c>
    </row>
    <row r="701" spans="1:21" s="134" customFormat="1" ht="27.75" customHeight="1" x14ac:dyDescent="0.25">
      <c r="A701" s="186">
        <f t="shared" si="222"/>
        <v>517</v>
      </c>
      <c r="B701" s="228"/>
      <c r="C701" s="229"/>
      <c r="D701" s="115"/>
      <c r="E701" s="116"/>
      <c r="F701" s="163" t="str">
        <f t="shared" si="217"/>
        <v/>
      </c>
      <c r="G701" s="117"/>
      <c r="H701" s="117"/>
      <c r="I701" s="117"/>
      <c r="J701" s="117"/>
      <c r="K701" s="118" t="str">
        <f t="shared" si="218"/>
        <v/>
      </c>
      <c r="L701" s="119" t="str">
        <f>IF(K701="", "", K701/Veriler!$T$1)</f>
        <v/>
      </c>
      <c r="M701" s="119" t="str">
        <f>IF(E701&lt;&gt;"", "İthal Girdi", IF(Veriler!P701="", "", IF(Veriler!O701="H", "%0,5 üzerindedir", IF(Veriler!P701&gt;0.1, "%10 sınırı aşılmıştır.", "Uygun"))))</f>
        <v>%0,5 üzerindedir</v>
      </c>
      <c r="N701" s="119" t="str">
        <f t="shared" si="219"/>
        <v xml:space="preserve"> </v>
      </c>
      <c r="O701" s="120"/>
      <c r="P701" s="121"/>
      <c r="Q701" s="122" t="str">
        <f t="shared" si="220"/>
        <v/>
      </c>
      <c r="R701" s="118">
        <f>IFERROR(IF(L701&lt;=0.005,IF(E701="",K701,0),IF(E701&lt;&gt;"",0,IF(O701="",0,IF(O701="H",0,IF(P701&lt;Veriler!$F$2,K701*Veriler!$F$2,K701*P701)))))," ")</f>
        <v>0</v>
      </c>
      <c r="S701" s="118">
        <f>IF(Veriler!P701&lt;=0.1, R701, IF(AND(Veriler!P701&gt;0.1, E701="", O701="E"), IF(P701&gt;Veriler!$F$2, P701*R701, IF(P701&lt;Veriler!$F$2, Veriler!$F$2*R701, P701*R701)), 0))</f>
        <v>0</v>
      </c>
      <c r="T701" s="118" t="str">
        <f t="shared" si="221"/>
        <v xml:space="preserve"> </v>
      </c>
      <c r="U701" s="123" t="str">
        <f>IFERROR(IF(N701="%10 sınırı aşılmıştır.",K701-S701,IFERROR(IF(E701="",IF(R701=1,0,IF(K701-R701=0,"",K701-R701)),IF(Veriler!I701="",K701,IF(K701*Veriler!I701=0,"",K701*Veriler!I701))),K701)),0)</f>
        <v/>
      </c>
    </row>
    <row r="702" spans="1:21" s="134" customFormat="1" ht="27.75" customHeight="1" x14ac:dyDescent="0.25">
      <c r="A702" s="186">
        <f t="shared" si="222"/>
        <v>518</v>
      </c>
      <c r="B702" s="228"/>
      <c r="C702" s="229"/>
      <c r="D702" s="115"/>
      <c r="E702" s="116"/>
      <c r="F702" s="163" t="str">
        <f t="shared" si="217"/>
        <v/>
      </c>
      <c r="G702" s="117"/>
      <c r="H702" s="117"/>
      <c r="I702" s="117"/>
      <c r="J702" s="117"/>
      <c r="K702" s="118" t="str">
        <f t="shared" si="218"/>
        <v/>
      </c>
      <c r="L702" s="119" t="str">
        <f>IF(K702="", "", K702/Veriler!$T$1)</f>
        <v/>
      </c>
      <c r="M702" s="119" t="str">
        <f>IF(E702&lt;&gt;"", "İthal Girdi", IF(Veriler!P702="", "", IF(Veriler!O702="H", "%0,5 üzerindedir", IF(Veriler!P702&gt;0.1, "%10 sınırı aşılmıştır.", "Uygun"))))</f>
        <v>%0,5 üzerindedir</v>
      </c>
      <c r="N702" s="119" t="str">
        <f t="shared" si="219"/>
        <v xml:space="preserve"> </v>
      </c>
      <c r="O702" s="120"/>
      <c r="P702" s="121"/>
      <c r="Q702" s="122" t="str">
        <f t="shared" si="220"/>
        <v/>
      </c>
      <c r="R702" s="118">
        <f>IFERROR(IF(L702&lt;=0.005,IF(E702="",K702,0),IF(E702&lt;&gt;"",0,IF(O702="",0,IF(O702="H",0,IF(P702&lt;Veriler!$F$2,K702*Veriler!$F$2,K702*P702)))))," ")</f>
        <v>0</v>
      </c>
      <c r="S702" s="118">
        <f>IF(Veriler!P702&lt;=0.1, R702, IF(AND(Veriler!P702&gt;0.1, E702="", O702="E"), IF(P702&gt;Veriler!$F$2, P702*R702, IF(P702&lt;Veriler!$F$2, Veriler!$F$2*R702, P702*R702)), 0))</f>
        <v>0</v>
      </c>
      <c r="T702" s="118" t="str">
        <f t="shared" si="221"/>
        <v xml:space="preserve"> </v>
      </c>
      <c r="U702" s="123" t="str">
        <f>IFERROR(IF(N702="%10 sınırı aşılmıştır.",K702-S702,IFERROR(IF(E702="",IF(R702=1,0,IF(K702-R702=0,"",K702-R702)),IF(Veriler!I702="",K702,IF(K702*Veriler!I702=0,"",K702*Veriler!I702))),K702)),0)</f>
        <v/>
      </c>
    </row>
    <row r="703" spans="1:21" s="134" customFormat="1" ht="27" hidden="1" customHeight="1" x14ac:dyDescent="0.25">
      <c r="A703" s="187"/>
      <c r="B703" s="231" t="s">
        <v>13</v>
      </c>
      <c r="C703" s="231"/>
      <c r="D703" s="142"/>
      <c r="E703" s="142"/>
      <c r="F703" s="114"/>
      <c r="G703" s="142"/>
      <c r="H703" s="142"/>
      <c r="I703" s="142"/>
      <c r="J703" s="142"/>
      <c r="K703" s="114"/>
      <c r="L703" s="114"/>
      <c r="M703" s="114"/>
      <c r="N703" s="114"/>
      <c r="O703" s="142"/>
      <c r="P703" s="142"/>
      <c r="Q703" s="232"/>
      <c r="R703" s="232"/>
      <c r="S703" s="114"/>
      <c r="T703" s="114"/>
      <c r="U703" s="114"/>
    </row>
    <row r="704" spans="1:21" s="134" customFormat="1" ht="27.75" customHeight="1" x14ac:dyDescent="0.25">
      <c r="A704" s="186">
        <f>A702+1</f>
        <v>519</v>
      </c>
      <c r="B704" s="228"/>
      <c r="C704" s="229"/>
      <c r="D704" s="115"/>
      <c r="E704" s="116"/>
      <c r="F704" s="163" t="str">
        <f t="shared" ref="F704:F717" si="223">IF(AND(E704&lt;&gt;"",U704&lt;&gt;"",K704&lt;&gt;0),U704/K704,"")</f>
        <v/>
      </c>
      <c r="G704" s="117"/>
      <c r="H704" s="117"/>
      <c r="I704" s="117"/>
      <c r="J704" s="117"/>
      <c r="K704" s="118" t="str">
        <f t="shared" ref="K704:K717" si="224">IF(AND(G704&lt;&gt;0, I704&lt;&gt;0, J704&lt;&gt;0), G704*I704*J704, "")</f>
        <v/>
      </c>
      <c r="L704" s="119" t="str">
        <f>IF(K704="", "", K704/Veriler!$T$1)</f>
        <v/>
      </c>
      <c r="M704" s="119" t="str">
        <f>IF(E704&lt;&gt;"", "İthal Girdi", IF(Veriler!P704="", "", IF(Veriler!O704="H", "%0,5 üzerindedir", IF(Veriler!P704&gt;0.1, "%10 sınırı aşılmıştır.", "Uygun"))))</f>
        <v>%0,5 üzerindedir</v>
      </c>
      <c r="N704" s="119" t="str">
        <f t="shared" ref="N704:N717" si="225">IF(L704=""," ",M704)</f>
        <v xml:space="preserve"> </v>
      </c>
      <c r="O704" s="120"/>
      <c r="P704" s="121"/>
      <c r="Q704" s="122" t="str">
        <f t="shared" ref="Q704:Q717" si="226">IFERROR(IF(AND(S704&lt;&gt;"",K704&lt;&gt;"",K704&lt;&gt;0,S704&lt;&gt;0),S704/K704,"")," ")</f>
        <v/>
      </c>
      <c r="R704" s="118">
        <f>IFERROR(IF(L704&lt;=0.005,IF(E704="",K704,0),IF(E704&lt;&gt;"",0,IF(O704="",0,IF(O704="H",0,IF(P704&lt;Veriler!$F$2,K704*Veriler!$F$2,K704*P704)))))," ")</f>
        <v>0</v>
      </c>
      <c r="S704" s="118">
        <f>IF(Veriler!P704&lt;=0.1, R704, IF(AND(Veriler!P704&gt;0.1, E704="", O704="E"), IF(P704&gt;Veriler!$F$2, P704*R704, IF(P704&lt;Veriler!$F$2, Veriler!$F$2*R704, P704*R704)), 0))</f>
        <v>0</v>
      </c>
      <c r="T704" s="118" t="str">
        <f t="shared" ref="T704:T717" si="227">IF(S704=0," ",S704)</f>
        <v xml:space="preserve"> </v>
      </c>
      <c r="U704" s="123" t="str">
        <f>IFERROR(IF(N704="%10 sınırı aşılmıştır.",K704-S704,IFERROR(IF(E704="",IF(R704=1,0,IF(K704-R704=0,"",K704-R704)),IF(Veriler!I704="",K704,IF(K704*Veriler!I704=0,"",K704*Veriler!I704))),K704)),0)</f>
        <v/>
      </c>
    </row>
    <row r="705" spans="1:21" s="134" customFormat="1" ht="27.75" customHeight="1" x14ac:dyDescent="0.25">
      <c r="A705" s="186">
        <f>A704+1</f>
        <v>520</v>
      </c>
      <c r="B705" s="228"/>
      <c r="C705" s="229"/>
      <c r="D705" s="115"/>
      <c r="E705" s="116"/>
      <c r="F705" s="163" t="str">
        <f t="shared" si="223"/>
        <v/>
      </c>
      <c r="G705" s="117"/>
      <c r="H705" s="117"/>
      <c r="I705" s="117"/>
      <c r="J705" s="117"/>
      <c r="K705" s="118" t="str">
        <f t="shared" si="224"/>
        <v/>
      </c>
      <c r="L705" s="119" t="str">
        <f>IF(K705="", "", K705/Veriler!$T$1)</f>
        <v/>
      </c>
      <c r="M705" s="119" t="str">
        <f>IF(E705&lt;&gt;"", "İthal Girdi", IF(Veriler!P705="", "", IF(Veriler!O705="H", "%0,5 üzerindedir", IF(Veriler!P705&gt;0.1, "%10 sınırı aşılmıştır.", "Uygun"))))</f>
        <v>%0,5 üzerindedir</v>
      </c>
      <c r="N705" s="119" t="str">
        <f t="shared" si="225"/>
        <v xml:space="preserve"> </v>
      </c>
      <c r="O705" s="120"/>
      <c r="P705" s="121"/>
      <c r="Q705" s="122" t="str">
        <f t="shared" si="226"/>
        <v/>
      </c>
      <c r="R705" s="118">
        <f>IFERROR(IF(L705&lt;=0.005,IF(E705="",K705,0),IF(E705&lt;&gt;"",0,IF(O705="",0,IF(O705="H",0,IF(P705&lt;Veriler!$F$2,K705*Veriler!$F$2,K705*P705)))))," ")</f>
        <v>0</v>
      </c>
      <c r="S705" s="118">
        <f>IF(Veriler!P705&lt;=0.1, R705, IF(AND(Veriler!P705&gt;0.1, E705="", O705="E"), IF(P705&gt;Veriler!$F$2, P705*R705, IF(P705&lt;Veriler!$F$2, Veriler!$F$2*R705, P705*R705)), 0))</f>
        <v>0</v>
      </c>
      <c r="T705" s="118" t="str">
        <f t="shared" si="227"/>
        <v xml:space="preserve"> </v>
      </c>
      <c r="U705" s="123" t="str">
        <f>IFERROR(IF(N705="%10 sınırı aşılmıştır.",K705-S705,IFERROR(IF(E705="",IF(R705=1,0,IF(K705-R705=0,"",K705-R705)),IF(Veriler!I705="",K705,IF(K705*Veriler!I705=0,"",K705*Veriler!I705))),K705)),0)</f>
        <v/>
      </c>
    </row>
    <row r="706" spans="1:21" s="134" customFormat="1" ht="27.75" customHeight="1" x14ac:dyDescent="0.25">
      <c r="A706" s="186">
        <f t="shared" ref="A706:A717" si="228">A705+1</f>
        <v>521</v>
      </c>
      <c r="B706" s="228"/>
      <c r="C706" s="229"/>
      <c r="D706" s="115"/>
      <c r="E706" s="116"/>
      <c r="F706" s="163" t="str">
        <f t="shared" si="223"/>
        <v/>
      </c>
      <c r="G706" s="117"/>
      <c r="H706" s="117"/>
      <c r="I706" s="117"/>
      <c r="J706" s="117"/>
      <c r="K706" s="118" t="str">
        <f t="shared" si="224"/>
        <v/>
      </c>
      <c r="L706" s="119" t="str">
        <f>IF(K706="", "", K706/Veriler!$T$1)</f>
        <v/>
      </c>
      <c r="M706" s="119" t="str">
        <f>IF(E706&lt;&gt;"", "İthal Girdi", IF(Veriler!P706="", "", IF(Veriler!O706="H", "%0,5 üzerindedir", IF(Veriler!P706&gt;0.1, "%10 sınırı aşılmıştır.", "Uygun"))))</f>
        <v>%0,5 üzerindedir</v>
      </c>
      <c r="N706" s="119" t="str">
        <f t="shared" si="225"/>
        <v xml:space="preserve"> </v>
      </c>
      <c r="O706" s="120"/>
      <c r="P706" s="121"/>
      <c r="Q706" s="122" t="str">
        <f t="shared" si="226"/>
        <v/>
      </c>
      <c r="R706" s="118">
        <f>IFERROR(IF(L706&lt;=0.005,IF(E706="",K706,0),IF(E706&lt;&gt;"",0,IF(O706="",0,IF(O706="H",0,IF(P706&lt;Veriler!$F$2,K706*Veriler!$F$2,K706*P706)))))," ")</f>
        <v>0</v>
      </c>
      <c r="S706" s="118">
        <f>IF(Veriler!P706&lt;=0.1, R706, IF(AND(Veriler!P706&gt;0.1, E706="", O706="E"), IF(P706&gt;Veriler!$F$2, P706*R706, IF(P706&lt;Veriler!$F$2, Veriler!$F$2*R706, P706*R706)), 0))</f>
        <v>0</v>
      </c>
      <c r="T706" s="118" t="str">
        <f t="shared" si="227"/>
        <v xml:space="preserve"> </v>
      </c>
      <c r="U706" s="123" t="str">
        <f>IFERROR(IF(N706="%10 sınırı aşılmıştır.",K706-S706,IFERROR(IF(E706="",IF(R706=1,0,IF(K706-R706=0,"",K706-R706)),IF(Veriler!I706="",K706,IF(K706*Veriler!I706=0,"",K706*Veriler!I706))),K706)),0)</f>
        <v/>
      </c>
    </row>
    <row r="707" spans="1:21" s="134" customFormat="1" ht="27.75" customHeight="1" x14ac:dyDescent="0.25">
      <c r="A707" s="186">
        <f t="shared" si="228"/>
        <v>522</v>
      </c>
      <c r="B707" s="228"/>
      <c r="C707" s="229"/>
      <c r="D707" s="115"/>
      <c r="E707" s="116"/>
      <c r="F707" s="163" t="str">
        <f t="shared" si="223"/>
        <v/>
      </c>
      <c r="G707" s="117"/>
      <c r="H707" s="117"/>
      <c r="I707" s="117"/>
      <c r="J707" s="117"/>
      <c r="K707" s="118" t="str">
        <f t="shared" si="224"/>
        <v/>
      </c>
      <c r="L707" s="119" t="str">
        <f>IF(K707="", "", K707/Veriler!$T$1)</f>
        <v/>
      </c>
      <c r="M707" s="119" t="str">
        <f>IF(E707&lt;&gt;"", "İthal Girdi", IF(Veriler!P707="", "", IF(Veriler!O707="H", "%0,5 üzerindedir", IF(Veriler!P707&gt;0.1, "%10 sınırı aşılmıştır.", "Uygun"))))</f>
        <v>%0,5 üzerindedir</v>
      </c>
      <c r="N707" s="119" t="str">
        <f t="shared" si="225"/>
        <v xml:space="preserve"> </v>
      </c>
      <c r="O707" s="120"/>
      <c r="P707" s="121"/>
      <c r="Q707" s="122" t="str">
        <f t="shared" si="226"/>
        <v/>
      </c>
      <c r="R707" s="118">
        <f>IFERROR(IF(L707&lt;=0.005,IF(E707="",K707,0),IF(E707&lt;&gt;"",0,IF(O707="",0,IF(O707="H",0,IF(P707&lt;Veriler!$F$2,K707*Veriler!$F$2,K707*P707)))))," ")</f>
        <v>0</v>
      </c>
      <c r="S707" s="118">
        <f>IF(Veriler!P707&lt;=0.1, R707, IF(AND(Veriler!P707&gt;0.1, E707="", O707="E"), IF(P707&gt;Veriler!$F$2, P707*R707, IF(P707&lt;Veriler!$F$2, Veriler!$F$2*R707, P707*R707)), 0))</f>
        <v>0</v>
      </c>
      <c r="T707" s="118" t="str">
        <f t="shared" si="227"/>
        <v xml:space="preserve"> </v>
      </c>
      <c r="U707" s="123" t="str">
        <f>IFERROR(IF(N707="%10 sınırı aşılmıştır.",K707-S707,IFERROR(IF(E707="",IF(R707=1,0,IF(K707-R707=0,"",K707-R707)),IF(Veriler!I707="",K707,IF(K707*Veriler!I707=0,"",K707*Veriler!I707))),K707)),0)</f>
        <v/>
      </c>
    </row>
    <row r="708" spans="1:21" s="134" customFormat="1" ht="27.75" customHeight="1" x14ac:dyDescent="0.25">
      <c r="A708" s="186">
        <f t="shared" si="228"/>
        <v>523</v>
      </c>
      <c r="B708" s="228"/>
      <c r="C708" s="229"/>
      <c r="D708" s="115"/>
      <c r="E708" s="116"/>
      <c r="F708" s="163" t="str">
        <f t="shared" si="223"/>
        <v/>
      </c>
      <c r="G708" s="117"/>
      <c r="H708" s="117"/>
      <c r="I708" s="117"/>
      <c r="J708" s="117"/>
      <c r="K708" s="118" t="str">
        <f t="shared" si="224"/>
        <v/>
      </c>
      <c r="L708" s="119" t="str">
        <f>IF(K708="", "", K708/Veriler!$T$1)</f>
        <v/>
      </c>
      <c r="M708" s="119" t="str">
        <f>IF(E708&lt;&gt;"", "İthal Girdi", IF(Veriler!P708="", "", IF(Veriler!O708="H", "%0,5 üzerindedir", IF(Veriler!P708&gt;0.1, "%10 sınırı aşılmıştır.", "Uygun"))))</f>
        <v>%0,5 üzerindedir</v>
      </c>
      <c r="N708" s="119" t="str">
        <f t="shared" si="225"/>
        <v xml:space="preserve"> </v>
      </c>
      <c r="O708" s="120"/>
      <c r="P708" s="121"/>
      <c r="Q708" s="122" t="str">
        <f t="shared" si="226"/>
        <v/>
      </c>
      <c r="R708" s="118">
        <f>IFERROR(IF(L708&lt;=0.005,IF(E708="",K708,0),IF(E708&lt;&gt;"",0,IF(O708="",0,IF(O708="H",0,IF(P708&lt;Veriler!$F$2,K708*Veriler!$F$2,K708*P708)))))," ")</f>
        <v>0</v>
      </c>
      <c r="S708" s="118">
        <f>IF(Veriler!P708&lt;=0.1, R708, IF(AND(Veriler!P708&gt;0.1, E708="", O708="E"), IF(P708&gt;Veriler!$F$2, P708*R708, IF(P708&lt;Veriler!$F$2, Veriler!$F$2*R708, P708*R708)), 0))</f>
        <v>0</v>
      </c>
      <c r="T708" s="118" t="str">
        <f t="shared" si="227"/>
        <v xml:space="preserve"> </v>
      </c>
      <c r="U708" s="123" t="str">
        <f>IFERROR(IF(N708="%10 sınırı aşılmıştır.",K708-S708,IFERROR(IF(E708="",IF(R708=1,0,IF(K708-R708=0,"",K708-R708)),IF(Veriler!I708="",K708,IF(K708*Veriler!I708=0,"",K708*Veriler!I708))),K708)),0)</f>
        <v/>
      </c>
    </row>
    <row r="709" spans="1:21" s="134" customFormat="1" ht="27.75" customHeight="1" x14ac:dyDescent="0.25">
      <c r="A709" s="186">
        <f t="shared" si="228"/>
        <v>524</v>
      </c>
      <c r="B709" s="228"/>
      <c r="C709" s="229"/>
      <c r="D709" s="115"/>
      <c r="E709" s="116"/>
      <c r="F709" s="163" t="str">
        <f t="shared" si="223"/>
        <v/>
      </c>
      <c r="G709" s="117"/>
      <c r="H709" s="117"/>
      <c r="I709" s="117"/>
      <c r="J709" s="117"/>
      <c r="K709" s="118" t="str">
        <f t="shared" si="224"/>
        <v/>
      </c>
      <c r="L709" s="119" t="str">
        <f>IF(K709="", "", K709/Veriler!$T$1)</f>
        <v/>
      </c>
      <c r="M709" s="119" t="str">
        <f>IF(E709&lt;&gt;"", "İthal Girdi", IF(Veriler!P709="", "", IF(Veriler!O709="H", "%0,5 üzerindedir", IF(Veriler!P709&gt;0.1, "%10 sınırı aşılmıştır.", "Uygun"))))</f>
        <v>%0,5 üzerindedir</v>
      </c>
      <c r="N709" s="119" t="str">
        <f t="shared" si="225"/>
        <v xml:space="preserve"> </v>
      </c>
      <c r="O709" s="120"/>
      <c r="P709" s="121"/>
      <c r="Q709" s="122" t="str">
        <f t="shared" si="226"/>
        <v/>
      </c>
      <c r="R709" s="118">
        <f>IFERROR(IF(L709&lt;=0.005,IF(E709="",K709,0),IF(E709&lt;&gt;"",0,IF(O709="",0,IF(O709="H",0,IF(P709&lt;Veriler!$F$2,K709*Veriler!$F$2,K709*P709)))))," ")</f>
        <v>0</v>
      </c>
      <c r="S709" s="118">
        <f>IF(Veriler!P709&lt;=0.1, R709, IF(AND(Veriler!P709&gt;0.1, E709="", O709="E"), IF(P709&gt;Veriler!$F$2, P709*R709, IF(P709&lt;Veriler!$F$2, Veriler!$F$2*R709, P709*R709)), 0))</f>
        <v>0</v>
      </c>
      <c r="T709" s="118" t="str">
        <f t="shared" si="227"/>
        <v xml:space="preserve"> </v>
      </c>
      <c r="U709" s="123" t="str">
        <f>IFERROR(IF(N709="%10 sınırı aşılmıştır.",K709-S709,IFERROR(IF(E709="",IF(R709=1,0,IF(K709-R709=0,"",K709-R709)),IF(Veriler!I709="",K709,IF(K709*Veriler!I709=0,"",K709*Veriler!I709))),K709)),0)</f>
        <v/>
      </c>
    </row>
    <row r="710" spans="1:21" s="134" customFormat="1" ht="27.75" customHeight="1" x14ac:dyDescent="0.25">
      <c r="A710" s="186">
        <f t="shared" si="228"/>
        <v>525</v>
      </c>
      <c r="B710" s="228"/>
      <c r="C710" s="229"/>
      <c r="D710" s="115"/>
      <c r="E710" s="116"/>
      <c r="F710" s="163" t="str">
        <f t="shared" si="223"/>
        <v/>
      </c>
      <c r="G710" s="117"/>
      <c r="H710" s="117"/>
      <c r="I710" s="117"/>
      <c r="J710" s="117"/>
      <c r="K710" s="118" t="str">
        <f t="shared" si="224"/>
        <v/>
      </c>
      <c r="L710" s="119" t="str">
        <f>IF(K710="", "", K710/Veriler!$T$1)</f>
        <v/>
      </c>
      <c r="M710" s="119" t="str">
        <f>IF(E710&lt;&gt;"", "İthal Girdi", IF(Veriler!P710="", "", IF(Veriler!O710="H", "%0,5 üzerindedir", IF(Veriler!P710&gt;0.1, "%10 sınırı aşılmıştır.", "Uygun"))))</f>
        <v>%0,5 üzerindedir</v>
      </c>
      <c r="N710" s="119" t="str">
        <f t="shared" si="225"/>
        <v xml:space="preserve"> </v>
      </c>
      <c r="O710" s="120"/>
      <c r="P710" s="121"/>
      <c r="Q710" s="122" t="str">
        <f t="shared" si="226"/>
        <v/>
      </c>
      <c r="R710" s="118">
        <f>IFERROR(IF(L710&lt;=0.005,IF(E710="",K710,0),IF(E710&lt;&gt;"",0,IF(O710="",0,IF(O710="H",0,IF(P710&lt;Veriler!$F$2,K710*Veriler!$F$2,K710*P710)))))," ")</f>
        <v>0</v>
      </c>
      <c r="S710" s="118">
        <f>IF(Veriler!P710&lt;=0.1, R710, IF(AND(Veriler!P710&gt;0.1, E710="", O710="E"), IF(P710&gt;Veriler!$F$2, P710*R710, IF(P710&lt;Veriler!$F$2, Veriler!$F$2*R710, P710*R710)), 0))</f>
        <v>0</v>
      </c>
      <c r="T710" s="118" t="str">
        <f t="shared" si="227"/>
        <v xml:space="preserve"> </v>
      </c>
      <c r="U710" s="123" t="str">
        <f>IFERROR(IF(N710="%10 sınırı aşılmıştır.",K710-S710,IFERROR(IF(E710="",IF(R710=1,0,IF(K710-R710=0,"",K710-R710)),IF(Veriler!I710="",K710,IF(K710*Veriler!I710=0,"",K710*Veriler!I710))),K710)),0)</f>
        <v/>
      </c>
    </row>
    <row r="711" spans="1:21" s="134" customFormat="1" ht="27.75" customHeight="1" x14ac:dyDescent="0.25">
      <c r="A711" s="186">
        <f t="shared" si="228"/>
        <v>526</v>
      </c>
      <c r="B711" s="228"/>
      <c r="C711" s="229"/>
      <c r="D711" s="115"/>
      <c r="E711" s="116"/>
      <c r="F711" s="163" t="str">
        <f t="shared" si="223"/>
        <v/>
      </c>
      <c r="G711" s="117"/>
      <c r="H711" s="117"/>
      <c r="I711" s="117"/>
      <c r="J711" s="117"/>
      <c r="K711" s="118" t="str">
        <f t="shared" si="224"/>
        <v/>
      </c>
      <c r="L711" s="119" t="str">
        <f>IF(K711="", "", K711/Veriler!$T$1)</f>
        <v/>
      </c>
      <c r="M711" s="119" t="str">
        <f>IF(E711&lt;&gt;"", "İthal Girdi", IF(Veriler!P711="", "", IF(Veriler!O711="H", "%0,5 üzerindedir", IF(Veriler!P711&gt;0.1, "%10 sınırı aşılmıştır.", "Uygun"))))</f>
        <v>%0,5 üzerindedir</v>
      </c>
      <c r="N711" s="119" t="str">
        <f t="shared" si="225"/>
        <v xml:space="preserve"> </v>
      </c>
      <c r="O711" s="120"/>
      <c r="P711" s="121"/>
      <c r="Q711" s="122" t="str">
        <f t="shared" si="226"/>
        <v/>
      </c>
      <c r="R711" s="118">
        <f>IFERROR(IF(L711&lt;=0.005,IF(E711="",K711,0),IF(E711&lt;&gt;"",0,IF(O711="",0,IF(O711="H",0,IF(P711&lt;Veriler!$F$2,K711*Veriler!$F$2,K711*P711)))))," ")</f>
        <v>0</v>
      </c>
      <c r="S711" s="118">
        <f>IF(Veriler!P711&lt;=0.1, R711, IF(AND(Veriler!P711&gt;0.1, E711="", O711="E"), IF(P711&gt;Veriler!$F$2, P711*R711, IF(P711&lt;Veriler!$F$2, Veriler!$F$2*R711, P711*R711)), 0))</f>
        <v>0</v>
      </c>
      <c r="T711" s="118" t="str">
        <f t="shared" si="227"/>
        <v xml:space="preserve"> </v>
      </c>
      <c r="U711" s="123" t="str">
        <f>IFERROR(IF(N711="%10 sınırı aşılmıştır.",K711-S711,IFERROR(IF(E711="",IF(R711=1,0,IF(K711-R711=0,"",K711-R711)),IF(Veriler!I711="",K711,IF(K711*Veriler!I711=0,"",K711*Veriler!I711))),K711)),0)</f>
        <v/>
      </c>
    </row>
    <row r="712" spans="1:21" s="134" customFormat="1" ht="27.75" customHeight="1" x14ac:dyDescent="0.25">
      <c r="A712" s="186">
        <f t="shared" si="228"/>
        <v>527</v>
      </c>
      <c r="B712" s="228"/>
      <c r="C712" s="229"/>
      <c r="D712" s="115"/>
      <c r="E712" s="116"/>
      <c r="F712" s="163" t="str">
        <f t="shared" si="223"/>
        <v/>
      </c>
      <c r="G712" s="117"/>
      <c r="H712" s="117"/>
      <c r="I712" s="117"/>
      <c r="J712" s="117"/>
      <c r="K712" s="118" t="str">
        <f t="shared" si="224"/>
        <v/>
      </c>
      <c r="L712" s="119" t="str">
        <f>IF(K712="", "", K712/Veriler!$T$1)</f>
        <v/>
      </c>
      <c r="M712" s="119" t="str">
        <f>IF(E712&lt;&gt;"", "İthal Girdi", IF(Veriler!P712="", "", IF(Veriler!O712="H", "%0,5 üzerindedir", IF(Veriler!P712&gt;0.1, "%10 sınırı aşılmıştır.", "Uygun"))))</f>
        <v>%0,5 üzerindedir</v>
      </c>
      <c r="N712" s="119" t="str">
        <f t="shared" si="225"/>
        <v xml:space="preserve"> </v>
      </c>
      <c r="O712" s="120"/>
      <c r="P712" s="121"/>
      <c r="Q712" s="122" t="str">
        <f t="shared" si="226"/>
        <v/>
      </c>
      <c r="R712" s="118">
        <f>IFERROR(IF(L712&lt;=0.005,IF(E712="",K712,0),IF(E712&lt;&gt;"",0,IF(O712="",0,IF(O712="H",0,IF(P712&lt;Veriler!$F$2,K712*Veriler!$F$2,K712*P712)))))," ")</f>
        <v>0</v>
      </c>
      <c r="S712" s="118">
        <f>IF(Veriler!P712&lt;=0.1, R712, IF(AND(Veriler!P712&gt;0.1, E712="", O712="E"), IF(P712&gt;Veriler!$F$2, P712*R712, IF(P712&lt;Veriler!$F$2, Veriler!$F$2*R712, P712*R712)), 0))</f>
        <v>0</v>
      </c>
      <c r="T712" s="118" t="str">
        <f t="shared" si="227"/>
        <v xml:space="preserve"> </v>
      </c>
      <c r="U712" s="123" t="str">
        <f>IFERROR(IF(N712="%10 sınırı aşılmıştır.",K712-S712,IFERROR(IF(E712="",IF(R712=1,0,IF(K712-R712=0,"",K712-R712)),IF(Veriler!I712="",K712,IF(K712*Veriler!I712=0,"",K712*Veriler!I712))),K712)),0)</f>
        <v/>
      </c>
    </row>
    <row r="713" spans="1:21" s="134" customFormat="1" ht="27.75" customHeight="1" x14ac:dyDescent="0.25">
      <c r="A713" s="186">
        <f t="shared" si="228"/>
        <v>528</v>
      </c>
      <c r="B713" s="228"/>
      <c r="C713" s="229"/>
      <c r="D713" s="115"/>
      <c r="E713" s="116"/>
      <c r="F713" s="163" t="str">
        <f t="shared" si="223"/>
        <v/>
      </c>
      <c r="G713" s="117"/>
      <c r="H713" s="117"/>
      <c r="I713" s="117"/>
      <c r="J713" s="117"/>
      <c r="K713" s="118" t="str">
        <f t="shared" si="224"/>
        <v/>
      </c>
      <c r="L713" s="119" t="str">
        <f>IF(K713="", "", K713/Veriler!$T$1)</f>
        <v/>
      </c>
      <c r="M713" s="119" t="str">
        <f>IF(E713&lt;&gt;"", "İthal Girdi", IF(Veriler!P713="", "", IF(Veriler!O713="H", "%0,5 üzerindedir", IF(Veriler!P713&gt;0.1, "%10 sınırı aşılmıştır.", "Uygun"))))</f>
        <v>%0,5 üzerindedir</v>
      </c>
      <c r="N713" s="119" t="str">
        <f t="shared" si="225"/>
        <v xml:space="preserve"> </v>
      </c>
      <c r="O713" s="120"/>
      <c r="P713" s="121"/>
      <c r="Q713" s="122" t="str">
        <f t="shared" si="226"/>
        <v/>
      </c>
      <c r="R713" s="118">
        <f>IFERROR(IF(L713&lt;=0.005,IF(E713="",K713,0),IF(E713&lt;&gt;"",0,IF(O713="",0,IF(O713="H",0,IF(P713&lt;Veriler!$F$2,K713*Veriler!$F$2,K713*P713)))))," ")</f>
        <v>0</v>
      </c>
      <c r="S713" s="118">
        <f>IF(Veriler!P713&lt;=0.1, R713, IF(AND(Veriler!P713&gt;0.1, E713="", O713="E"), IF(P713&gt;Veriler!$F$2, P713*R713, IF(P713&lt;Veriler!$F$2, Veriler!$F$2*R713, P713*R713)), 0))</f>
        <v>0</v>
      </c>
      <c r="T713" s="118" t="str">
        <f t="shared" si="227"/>
        <v xml:space="preserve"> </v>
      </c>
      <c r="U713" s="123" t="str">
        <f>IFERROR(IF(N713="%10 sınırı aşılmıştır.",K713-S713,IFERROR(IF(E713="",IF(R713=1,0,IF(K713-R713=0,"",K713-R713)),IF(Veriler!I713="",K713,IF(K713*Veriler!I713=0,"",K713*Veriler!I713))),K713)),0)</f>
        <v/>
      </c>
    </row>
    <row r="714" spans="1:21" s="134" customFormat="1" ht="27.75" customHeight="1" x14ac:dyDescent="0.25">
      <c r="A714" s="186">
        <f t="shared" si="228"/>
        <v>529</v>
      </c>
      <c r="B714" s="228"/>
      <c r="C714" s="229"/>
      <c r="D714" s="115"/>
      <c r="E714" s="116"/>
      <c r="F714" s="163" t="str">
        <f t="shared" si="223"/>
        <v/>
      </c>
      <c r="G714" s="117"/>
      <c r="H714" s="117"/>
      <c r="I714" s="117"/>
      <c r="J714" s="117"/>
      <c r="K714" s="118" t="str">
        <f t="shared" si="224"/>
        <v/>
      </c>
      <c r="L714" s="119" t="str">
        <f>IF(K714="", "", K714/Veriler!$T$1)</f>
        <v/>
      </c>
      <c r="M714" s="119" t="str">
        <f>IF(E714&lt;&gt;"", "İthal Girdi", IF(Veriler!P714="", "", IF(Veriler!O714="H", "%0,5 üzerindedir", IF(Veriler!P714&gt;0.1, "%10 sınırı aşılmıştır.", "Uygun"))))</f>
        <v>%0,5 üzerindedir</v>
      </c>
      <c r="N714" s="119" t="str">
        <f t="shared" si="225"/>
        <v xml:space="preserve"> </v>
      </c>
      <c r="O714" s="120"/>
      <c r="P714" s="121"/>
      <c r="Q714" s="122" t="str">
        <f t="shared" si="226"/>
        <v/>
      </c>
      <c r="R714" s="118">
        <f>IFERROR(IF(L714&lt;=0.005,IF(E714="",K714,0),IF(E714&lt;&gt;"",0,IF(O714="",0,IF(O714="H",0,IF(P714&lt;Veriler!$F$2,K714*Veriler!$F$2,K714*P714)))))," ")</f>
        <v>0</v>
      </c>
      <c r="S714" s="118">
        <f>IF(Veriler!P714&lt;=0.1, R714, IF(AND(Veriler!P714&gt;0.1, E714="", O714="E"), IF(P714&gt;Veriler!$F$2, P714*R714, IF(P714&lt;Veriler!$F$2, Veriler!$F$2*R714, P714*R714)), 0))</f>
        <v>0</v>
      </c>
      <c r="T714" s="118" t="str">
        <f t="shared" si="227"/>
        <v xml:space="preserve"> </v>
      </c>
      <c r="U714" s="123" t="str">
        <f>IFERROR(IF(N714="%10 sınırı aşılmıştır.",K714-S714,IFERROR(IF(E714="",IF(R714=1,0,IF(K714-R714=0,"",K714-R714)),IF(Veriler!I714="",K714,IF(K714*Veriler!I714=0,"",K714*Veriler!I714))),K714)),0)</f>
        <v/>
      </c>
    </row>
    <row r="715" spans="1:21" s="134" customFormat="1" ht="27.75" customHeight="1" x14ac:dyDescent="0.25">
      <c r="A715" s="186">
        <f t="shared" si="228"/>
        <v>530</v>
      </c>
      <c r="B715" s="228"/>
      <c r="C715" s="229"/>
      <c r="D715" s="115"/>
      <c r="E715" s="116"/>
      <c r="F715" s="163" t="str">
        <f t="shared" si="223"/>
        <v/>
      </c>
      <c r="G715" s="117"/>
      <c r="H715" s="117"/>
      <c r="I715" s="117"/>
      <c r="J715" s="117"/>
      <c r="K715" s="118" t="str">
        <f t="shared" si="224"/>
        <v/>
      </c>
      <c r="L715" s="119" t="str">
        <f>IF(K715="", "", K715/Veriler!$T$1)</f>
        <v/>
      </c>
      <c r="M715" s="119" t="str">
        <f>IF(E715&lt;&gt;"", "İthal Girdi", IF(Veriler!P715="", "", IF(Veriler!O715="H", "%0,5 üzerindedir", IF(Veriler!P715&gt;0.1, "%10 sınırı aşılmıştır.", "Uygun"))))</f>
        <v>%0,5 üzerindedir</v>
      </c>
      <c r="N715" s="119" t="str">
        <f t="shared" si="225"/>
        <v xml:space="preserve"> </v>
      </c>
      <c r="O715" s="120"/>
      <c r="P715" s="121"/>
      <c r="Q715" s="122" t="str">
        <f t="shared" si="226"/>
        <v/>
      </c>
      <c r="R715" s="118">
        <f>IFERROR(IF(L715&lt;=0.005,IF(E715="",K715,0),IF(E715&lt;&gt;"",0,IF(O715="",0,IF(O715="H",0,IF(P715&lt;Veriler!$F$2,K715*Veriler!$F$2,K715*P715)))))," ")</f>
        <v>0</v>
      </c>
      <c r="S715" s="118">
        <f>IF(Veriler!P715&lt;=0.1, R715, IF(AND(Veriler!P715&gt;0.1, E715="", O715="E"), IF(P715&gt;Veriler!$F$2, P715*R715, IF(P715&lt;Veriler!$F$2, Veriler!$F$2*R715, P715*R715)), 0))</f>
        <v>0</v>
      </c>
      <c r="T715" s="118" t="str">
        <f t="shared" si="227"/>
        <v xml:space="preserve"> </v>
      </c>
      <c r="U715" s="123" t="str">
        <f>IFERROR(IF(N715="%10 sınırı aşılmıştır.",K715-S715,IFERROR(IF(E715="",IF(R715=1,0,IF(K715-R715=0,"",K715-R715)),IF(Veriler!I715="",K715,IF(K715*Veriler!I715=0,"",K715*Veriler!I715))),K715)),0)</f>
        <v/>
      </c>
    </row>
    <row r="716" spans="1:21" s="134" customFormat="1" ht="27.75" customHeight="1" x14ac:dyDescent="0.25">
      <c r="A716" s="186">
        <f t="shared" si="228"/>
        <v>531</v>
      </c>
      <c r="B716" s="228"/>
      <c r="C716" s="229"/>
      <c r="D716" s="115"/>
      <c r="E716" s="116"/>
      <c r="F716" s="163" t="str">
        <f t="shared" si="223"/>
        <v/>
      </c>
      <c r="G716" s="117"/>
      <c r="H716" s="117"/>
      <c r="I716" s="117"/>
      <c r="J716" s="117"/>
      <c r="K716" s="118" t="str">
        <f t="shared" si="224"/>
        <v/>
      </c>
      <c r="L716" s="119" t="str">
        <f>IF(K716="", "", K716/Veriler!$T$1)</f>
        <v/>
      </c>
      <c r="M716" s="119" t="str">
        <f>IF(E716&lt;&gt;"", "İthal Girdi", IF(Veriler!P716="", "", IF(Veriler!O716="H", "%0,5 üzerindedir", IF(Veriler!P716&gt;0.1, "%10 sınırı aşılmıştır.", "Uygun"))))</f>
        <v>%0,5 üzerindedir</v>
      </c>
      <c r="N716" s="119" t="str">
        <f t="shared" si="225"/>
        <v xml:space="preserve"> </v>
      </c>
      <c r="O716" s="120"/>
      <c r="P716" s="121"/>
      <c r="Q716" s="122" t="str">
        <f t="shared" si="226"/>
        <v/>
      </c>
      <c r="R716" s="118">
        <f>IFERROR(IF(L716&lt;=0.005,IF(E716="",K716,0),IF(E716&lt;&gt;"",0,IF(O716="",0,IF(O716="H",0,IF(P716&lt;Veriler!$F$2,K716*Veriler!$F$2,K716*P716)))))," ")</f>
        <v>0</v>
      </c>
      <c r="S716" s="118">
        <f>IF(Veriler!P716&lt;=0.1, R716, IF(AND(Veriler!P716&gt;0.1, E716="", O716="E"), IF(P716&gt;Veriler!$F$2, P716*R716, IF(P716&lt;Veriler!$F$2, Veriler!$F$2*R716, P716*R716)), 0))</f>
        <v>0</v>
      </c>
      <c r="T716" s="118" t="str">
        <f t="shared" si="227"/>
        <v xml:space="preserve"> </v>
      </c>
      <c r="U716" s="123" t="str">
        <f>IFERROR(IF(N716="%10 sınırı aşılmıştır.",K716-S716,IFERROR(IF(E716="",IF(R716=1,0,IF(K716-R716=0,"",K716-R716)),IF(Veriler!I716="",K716,IF(K716*Veriler!I716=0,"",K716*Veriler!I716))),K716)),0)</f>
        <v/>
      </c>
    </row>
    <row r="717" spans="1:21" s="134" customFormat="1" ht="27.75" customHeight="1" x14ac:dyDescent="0.25">
      <c r="A717" s="186">
        <f t="shared" si="228"/>
        <v>532</v>
      </c>
      <c r="B717" s="228"/>
      <c r="C717" s="229"/>
      <c r="D717" s="115"/>
      <c r="E717" s="116"/>
      <c r="F717" s="163" t="str">
        <f t="shared" si="223"/>
        <v/>
      </c>
      <c r="G717" s="117"/>
      <c r="H717" s="117"/>
      <c r="I717" s="117"/>
      <c r="J717" s="117"/>
      <c r="K717" s="118" t="str">
        <f t="shared" si="224"/>
        <v/>
      </c>
      <c r="L717" s="119" t="str">
        <f>IF(K717="", "", K717/Veriler!$T$1)</f>
        <v/>
      </c>
      <c r="M717" s="119" t="str">
        <f>IF(E717&lt;&gt;"", "İthal Girdi", IF(Veriler!P717="", "", IF(Veriler!O717="H", "%0,5 üzerindedir", IF(Veriler!P717&gt;0.1, "%10 sınırı aşılmıştır.", "Uygun"))))</f>
        <v>%0,5 üzerindedir</v>
      </c>
      <c r="N717" s="119" t="str">
        <f t="shared" si="225"/>
        <v xml:space="preserve"> </v>
      </c>
      <c r="O717" s="120"/>
      <c r="P717" s="121"/>
      <c r="Q717" s="122" t="str">
        <f t="shared" si="226"/>
        <v/>
      </c>
      <c r="R717" s="118">
        <f>IFERROR(IF(L717&lt;=0.005,IF(E717="",K717,0),IF(E717&lt;&gt;"",0,IF(O717="",0,IF(O717="H",0,IF(P717&lt;Veriler!$F$2,K717*Veriler!$F$2,K717*P717)))))," ")</f>
        <v>0</v>
      </c>
      <c r="S717" s="118">
        <f>IF(Veriler!P717&lt;=0.1, R717, IF(AND(Veriler!P717&gt;0.1, E717="", O717="E"), IF(P717&gt;Veriler!$F$2, P717*R717, IF(P717&lt;Veriler!$F$2, Veriler!$F$2*R717, P717*R717)), 0))</f>
        <v>0</v>
      </c>
      <c r="T717" s="118" t="str">
        <f t="shared" si="227"/>
        <v xml:space="preserve"> </v>
      </c>
      <c r="U717" s="123" t="str">
        <f>IFERROR(IF(N717="%10 sınırı aşılmıştır.",K717-S717,IFERROR(IF(E717="",IF(R717=1,0,IF(K717-R717=0,"",K717-R717)),IF(Veriler!I717="",K717,IF(K717*Veriler!I717=0,"",K717*Veriler!I717))),K717)),0)</f>
        <v/>
      </c>
    </row>
    <row r="718" spans="1:21" s="134" customFormat="1" ht="24" customHeight="1" x14ac:dyDescent="0.25">
      <c r="A718" s="147"/>
      <c r="B718" s="148"/>
      <c r="C718" s="148"/>
      <c r="D718" s="148"/>
      <c r="E718" s="149"/>
      <c r="F718" s="149"/>
      <c r="G718" s="147"/>
      <c r="H718" s="147"/>
      <c r="I718" s="147"/>
      <c r="J718" s="147"/>
      <c r="K718" s="133">
        <f>SUM(K689:K702,K704:K717)</f>
        <v>0</v>
      </c>
      <c r="L718" s="150"/>
      <c r="M718" s="150"/>
      <c r="N718" s="150"/>
      <c r="O718" s="151"/>
      <c r="P718" s="152"/>
      <c r="Q718" s="152"/>
      <c r="R718" s="147"/>
      <c r="S718" s="147"/>
      <c r="T718" s="147"/>
      <c r="U718" s="147"/>
    </row>
    <row r="719" spans="1:21" s="134" customFormat="1" ht="24" customHeight="1" x14ac:dyDescent="0.25">
      <c r="A719" s="147"/>
      <c r="B719" s="148"/>
      <c r="C719" s="148"/>
      <c r="D719" s="148"/>
      <c r="E719" s="149"/>
      <c r="F719" s="149"/>
      <c r="G719" s="147"/>
      <c r="H719" s="147"/>
      <c r="I719" s="147"/>
      <c r="J719" s="147"/>
      <c r="K719" s="153"/>
      <c r="L719" s="150"/>
      <c r="M719" s="150"/>
      <c r="N719" s="150"/>
      <c r="O719" s="151"/>
      <c r="P719" s="152"/>
      <c r="Q719" s="152"/>
      <c r="R719" s="154" t="s">
        <v>14</v>
      </c>
      <c r="S719" s="154" t="s">
        <v>14</v>
      </c>
      <c r="T719" s="154" t="s">
        <v>14</v>
      </c>
      <c r="U719" s="155" t="s">
        <v>15</v>
      </c>
    </row>
    <row r="720" spans="1:21" s="134" customFormat="1" ht="27" customHeight="1" x14ac:dyDescent="0.25">
      <c r="A720" s="230" t="s">
        <v>140</v>
      </c>
      <c r="B720" s="230"/>
      <c r="C720" s="230"/>
      <c r="D720" s="230"/>
      <c r="E720" s="230"/>
      <c r="F720" s="230"/>
      <c r="G720" s="230"/>
      <c r="H720" s="230"/>
      <c r="I720" s="230"/>
      <c r="J720" s="230"/>
      <c r="K720" s="230"/>
      <c r="L720" s="230"/>
      <c r="M720" s="230"/>
      <c r="N720" s="230"/>
      <c r="O720" s="230"/>
      <c r="P720" s="230"/>
      <c r="Q720" s="230"/>
      <c r="R720" s="160" t="e">
        <f>IF(SUM(#REF!,R689:R702,R704:R717)=0,"",SUM(#REF!,R689:R702,R704:R717))</f>
        <v>#REF!</v>
      </c>
      <c r="S720" s="156" t="str">
        <f>IF(SUM(S689:S702,S704:S717)=0," ",SUM(S689:S702,S704:S717))</f>
        <v xml:space="preserve"> </v>
      </c>
      <c r="T720" s="124" t="str">
        <f>IF(SUM(T689:T702,T704:T717)=0," ",SUM(T689:T702,T704:T717))</f>
        <v xml:space="preserve"> </v>
      </c>
      <c r="U720" s="124" t="str">
        <f>IF(SUM(U689:U702,U704:U717)=0," ",SUM(U689:U702,U704:U717))</f>
        <v xml:space="preserve"> </v>
      </c>
    </row>
    <row r="722" spans="1:21" x14ac:dyDescent="0.3">
      <c r="A722" s="225" t="str">
        <f>A760</f>
        <v>R02</v>
      </c>
      <c r="B722" s="225"/>
      <c r="C722" s="225"/>
      <c r="D722" s="225"/>
      <c r="E722" s="225"/>
      <c r="F722" s="225"/>
      <c r="G722" s="225"/>
      <c r="H722" s="225"/>
      <c r="I722" s="225"/>
      <c r="J722" s="225"/>
      <c r="K722" s="225"/>
      <c r="L722" s="226"/>
      <c r="M722" s="226"/>
      <c r="N722" s="226"/>
      <c r="O722" s="227"/>
      <c r="P722" s="227"/>
      <c r="Q722" s="227"/>
      <c r="R722" s="225"/>
      <c r="S722" s="225"/>
      <c r="T722" s="225"/>
      <c r="U722" s="225"/>
    </row>
    <row r="723" spans="1:21" s="134" customFormat="1" ht="31.5" customHeight="1" x14ac:dyDescent="0.25">
      <c r="A723" s="233" t="s">
        <v>0</v>
      </c>
      <c r="B723" s="233"/>
      <c r="C723" s="233"/>
      <c r="D723" s="233"/>
      <c r="E723" s="233"/>
      <c r="F723" s="233"/>
      <c r="G723" s="233"/>
      <c r="H723" s="233"/>
      <c r="I723" s="233"/>
      <c r="J723" s="233"/>
      <c r="K723" s="233"/>
      <c r="L723" s="233"/>
      <c r="M723" s="233"/>
      <c r="N723" s="233"/>
      <c r="O723" s="233" t="b">
        <v>0</v>
      </c>
      <c r="P723" s="233"/>
      <c r="Q723" s="233"/>
      <c r="R723" s="233"/>
      <c r="S723" s="233"/>
      <c r="T723" s="233"/>
      <c r="U723" s="233"/>
    </row>
    <row r="724" spans="1:21" s="139" customFormat="1" ht="28.5" customHeight="1" x14ac:dyDescent="0.25">
      <c r="A724" s="234" t="s">
        <v>115</v>
      </c>
      <c r="B724" s="235"/>
      <c r="C724" s="235"/>
      <c r="D724" s="235"/>
      <c r="E724" s="235"/>
      <c r="F724" s="235"/>
      <c r="G724" s="235"/>
      <c r="H724" s="235"/>
      <c r="I724" s="235"/>
      <c r="J724" s="235"/>
      <c r="K724" s="235"/>
      <c r="L724" s="235"/>
      <c r="M724" s="235"/>
      <c r="N724" s="235"/>
      <c r="O724" s="235"/>
      <c r="P724" s="235"/>
      <c r="Q724" s="236"/>
      <c r="R724" s="135"/>
      <c r="S724" s="136"/>
      <c r="T724" s="137" t="s">
        <v>116</v>
      </c>
      <c r="U724" s="138">
        <f>U686+1</f>
        <v>20</v>
      </c>
    </row>
    <row r="725" spans="1:21" s="134" customFormat="1" ht="87" customHeight="1" x14ac:dyDescent="0.25">
      <c r="A725" s="164" t="s">
        <v>1</v>
      </c>
      <c r="B725" s="237" t="s">
        <v>2</v>
      </c>
      <c r="C725" s="238"/>
      <c r="D725" s="165" t="s">
        <v>3</v>
      </c>
      <c r="E725" s="165" t="s">
        <v>136</v>
      </c>
      <c r="F725" s="166" t="s">
        <v>143</v>
      </c>
      <c r="G725" s="164" t="s">
        <v>4</v>
      </c>
      <c r="H725" s="164" t="s">
        <v>5</v>
      </c>
      <c r="I725" s="164" t="s">
        <v>6</v>
      </c>
      <c r="J725" s="164" t="s">
        <v>7</v>
      </c>
      <c r="K725" s="164" t="s">
        <v>8</v>
      </c>
      <c r="L725" s="167" t="s">
        <v>9</v>
      </c>
      <c r="M725" s="168" t="s">
        <v>86</v>
      </c>
      <c r="N725" s="168" t="s">
        <v>86</v>
      </c>
      <c r="O725" s="166" t="s">
        <v>137</v>
      </c>
      <c r="P725" s="164" t="s">
        <v>10</v>
      </c>
      <c r="Q725" s="140" t="s">
        <v>142</v>
      </c>
      <c r="R725" s="125" t="s">
        <v>141</v>
      </c>
      <c r="S725" s="125" t="s">
        <v>138</v>
      </c>
      <c r="T725" s="164" t="s">
        <v>138</v>
      </c>
      <c r="U725" s="164" t="s">
        <v>139</v>
      </c>
    </row>
    <row r="726" spans="1:21" s="134" customFormat="1" ht="54" customHeight="1" x14ac:dyDescent="0.25">
      <c r="A726" s="141"/>
      <c r="B726" s="241" t="s">
        <v>146</v>
      </c>
      <c r="C726" s="231"/>
      <c r="D726" s="142"/>
      <c r="E726" s="142"/>
      <c r="F726" s="114"/>
      <c r="G726" s="142"/>
      <c r="H726" s="142"/>
      <c r="I726" s="142"/>
      <c r="J726" s="142"/>
      <c r="K726" s="114"/>
      <c r="L726" s="114"/>
      <c r="M726" s="142"/>
      <c r="N726" s="114"/>
      <c r="O726" s="142"/>
      <c r="P726" s="142"/>
      <c r="Q726" s="232"/>
      <c r="R726" s="232"/>
      <c r="S726" s="142"/>
      <c r="T726" s="114"/>
      <c r="U726" s="114"/>
    </row>
    <row r="727" spans="1:21" s="134" customFormat="1" ht="27.75" customHeight="1" x14ac:dyDescent="0.25">
      <c r="A727" s="186">
        <f>A717+1</f>
        <v>533</v>
      </c>
      <c r="B727" s="228"/>
      <c r="C727" s="229"/>
      <c r="D727" s="115"/>
      <c r="E727" s="116"/>
      <c r="F727" s="163" t="str">
        <f t="shared" ref="F727:F740" si="229">IF(AND(E727&lt;&gt;"",U727&lt;&gt;"",K727&lt;&gt;0),U727/K727,"")</f>
        <v/>
      </c>
      <c r="G727" s="117"/>
      <c r="H727" s="117"/>
      <c r="I727" s="117"/>
      <c r="J727" s="117"/>
      <c r="K727" s="118" t="str">
        <f t="shared" ref="K727:K740" si="230">IF(AND(G727&lt;&gt;0, I727&lt;&gt;0, J727&lt;&gt;0), G727*I727*J727, "")</f>
        <v/>
      </c>
      <c r="L727" s="119" t="str">
        <f>IF(K727="", "", K727/Veriler!$T$1)</f>
        <v/>
      </c>
      <c r="M727" s="119" t="str">
        <f>IF(E727&lt;&gt;"", "İthal Girdi", IF(Veriler!P727="", "", IF(Veriler!O727="H", "%0,5 üzerindedir", IF(Veriler!P727&gt;0.1, "%10 sınırı aşılmıştır.", "Uygun"))))</f>
        <v>%0,5 üzerindedir</v>
      </c>
      <c r="N727" s="119" t="str">
        <f t="shared" ref="N727:N740" si="231">IF(L727=""," ",M727)</f>
        <v xml:space="preserve"> </v>
      </c>
      <c r="O727" s="120"/>
      <c r="P727" s="121"/>
      <c r="Q727" s="122" t="str">
        <f t="shared" ref="Q727:Q740" si="232">IFERROR(IF(AND(S727&lt;&gt;"",K727&lt;&gt;"",K727&lt;&gt;0,S727&lt;&gt;0),S727/K727,"")," ")</f>
        <v/>
      </c>
      <c r="R727" s="118">
        <f>IFERROR(IF(L727&lt;=0.005,IF(E727="",K727,0),IF(E727&lt;&gt;"",0,IF(O727="",0,IF(O727="H",0,IF(P727&lt;Veriler!$F$2,K727*Veriler!$F$2,K727*P727)))))," ")</f>
        <v>0</v>
      </c>
      <c r="S727" s="118">
        <f>IF(Veriler!P727&lt;=0.1, R727, IF(AND(Veriler!P727&gt;0.1, E727="", O727="E"), IF(P727&gt;Veriler!$F$2, P727*R727, IF(P727&lt;Veriler!$F$2, Veriler!$F$2*R727, P727*R727)), 0))</f>
        <v>0</v>
      </c>
      <c r="T727" s="118" t="str">
        <f t="shared" ref="T727:T740" si="233">IF(S727=0," ",S727)</f>
        <v xml:space="preserve"> </v>
      </c>
      <c r="U727" s="123" t="str">
        <f>IFERROR(IF(N727="%10 sınırı aşılmıştır.",K727-S727,IFERROR(IF(E727="",IF(R727=1,0,IF(K727-R727=0,"",K727-R727)),IF(Veriler!I727="",K727,IF(K727*Veriler!I727=0,"",K727*Veriler!I727))),K727)),0)</f>
        <v/>
      </c>
    </row>
    <row r="728" spans="1:21" s="134" customFormat="1" ht="27.75" customHeight="1" x14ac:dyDescent="0.25">
      <c r="A728" s="186">
        <f>A727+1</f>
        <v>534</v>
      </c>
      <c r="B728" s="228"/>
      <c r="C728" s="229"/>
      <c r="D728" s="115"/>
      <c r="E728" s="116"/>
      <c r="F728" s="163" t="str">
        <f t="shared" si="229"/>
        <v/>
      </c>
      <c r="G728" s="117"/>
      <c r="H728" s="117"/>
      <c r="I728" s="117"/>
      <c r="J728" s="117"/>
      <c r="K728" s="118" t="str">
        <f t="shared" si="230"/>
        <v/>
      </c>
      <c r="L728" s="119" t="str">
        <f>IF(K728="", "", K728/Veriler!$T$1)</f>
        <v/>
      </c>
      <c r="M728" s="119" t="str">
        <f>IF(E728&lt;&gt;"", "İthal Girdi", IF(Veriler!P728="", "", IF(Veriler!O728="H", "%0,5 üzerindedir", IF(Veriler!P728&gt;0.1, "%10 sınırı aşılmıştır.", "Uygun"))))</f>
        <v>%0,5 üzerindedir</v>
      </c>
      <c r="N728" s="119" t="str">
        <f t="shared" si="231"/>
        <v xml:space="preserve"> </v>
      </c>
      <c r="O728" s="120"/>
      <c r="P728" s="121"/>
      <c r="Q728" s="122" t="str">
        <f t="shared" si="232"/>
        <v/>
      </c>
      <c r="R728" s="118">
        <f>IFERROR(IF(L728&lt;=0.005,IF(E728="",K728,0),IF(E728&lt;&gt;"",0,IF(O728="",0,IF(O728="H",0,IF(P728&lt;Veriler!$F$2,K728*Veriler!$F$2,K728*P728)))))," ")</f>
        <v>0</v>
      </c>
      <c r="S728" s="118">
        <f>IF(Veriler!P728&lt;=0.1, R728, IF(AND(Veriler!P728&gt;0.1, E728="", O728="E"), IF(P728&gt;Veriler!$F$2, P728*R728, IF(P728&lt;Veriler!$F$2, Veriler!$F$2*R728, P728*R728)), 0))</f>
        <v>0</v>
      </c>
      <c r="T728" s="118" t="str">
        <f t="shared" si="233"/>
        <v xml:space="preserve"> </v>
      </c>
      <c r="U728" s="123" t="str">
        <f>IFERROR(IF(N728="%10 sınırı aşılmıştır.",K728-S728,IFERROR(IF(E728="",IF(R728=1,0,IF(K728-R728=0,"",K728-R728)),IF(Veriler!I728="",K728,IF(K728*Veriler!I728=0,"",K728*Veriler!I728))),K728)),0)</f>
        <v/>
      </c>
    </row>
    <row r="729" spans="1:21" s="134" customFormat="1" ht="27.75" customHeight="1" x14ac:dyDescent="0.25">
      <c r="A729" s="186">
        <f t="shared" ref="A729:A740" si="234">A728+1</f>
        <v>535</v>
      </c>
      <c r="B729" s="228"/>
      <c r="C729" s="229"/>
      <c r="D729" s="115"/>
      <c r="E729" s="116"/>
      <c r="F729" s="163" t="str">
        <f t="shared" si="229"/>
        <v/>
      </c>
      <c r="G729" s="117"/>
      <c r="H729" s="117"/>
      <c r="I729" s="117"/>
      <c r="J729" s="117"/>
      <c r="K729" s="118" t="str">
        <f t="shared" si="230"/>
        <v/>
      </c>
      <c r="L729" s="119" t="str">
        <f>IF(K729="", "", K729/Veriler!$T$1)</f>
        <v/>
      </c>
      <c r="M729" s="119" t="str">
        <f>IF(E729&lt;&gt;"", "İthal Girdi", IF(Veriler!P729="", "", IF(Veriler!O729="H", "%0,5 üzerindedir", IF(Veriler!P729&gt;0.1, "%10 sınırı aşılmıştır.", "Uygun"))))</f>
        <v>%0,5 üzerindedir</v>
      </c>
      <c r="N729" s="119" t="str">
        <f t="shared" si="231"/>
        <v xml:space="preserve"> </v>
      </c>
      <c r="O729" s="120"/>
      <c r="P729" s="121"/>
      <c r="Q729" s="122" t="str">
        <f t="shared" si="232"/>
        <v/>
      </c>
      <c r="R729" s="118">
        <f>IFERROR(IF(L729&lt;=0.005,IF(E729="",K729,0),IF(E729&lt;&gt;"",0,IF(O729="",0,IF(O729="H",0,IF(P729&lt;Veriler!$F$2,K729*Veriler!$F$2,K729*P729)))))," ")</f>
        <v>0</v>
      </c>
      <c r="S729" s="118">
        <f>IF(Veriler!P729&lt;=0.1, R729, IF(AND(Veriler!P729&gt;0.1, E729="", O729="E"), IF(P729&gt;Veriler!$F$2, P729*R729, IF(P729&lt;Veriler!$F$2, Veriler!$F$2*R729, P729*R729)), 0))</f>
        <v>0</v>
      </c>
      <c r="T729" s="118" t="str">
        <f t="shared" si="233"/>
        <v xml:space="preserve"> </v>
      </c>
      <c r="U729" s="123" t="str">
        <f>IFERROR(IF(N729="%10 sınırı aşılmıştır.",K729-S729,IFERROR(IF(E729="",IF(R729=1,0,IF(K729-R729=0,"",K729-R729)),IF(Veriler!I729="",K729,IF(K729*Veriler!I729=0,"",K729*Veriler!I729))),K729)),0)</f>
        <v/>
      </c>
    </row>
    <row r="730" spans="1:21" s="134" customFormat="1" ht="27.75" customHeight="1" x14ac:dyDescent="0.25">
      <c r="A730" s="186">
        <f t="shared" si="234"/>
        <v>536</v>
      </c>
      <c r="B730" s="228"/>
      <c r="C730" s="229"/>
      <c r="D730" s="115"/>
      <c r="E730" s="116"/>
      <c r="F730" s="163" t="str">
        <f t="shared" si="229"/>
        <v/>
      </c>
      <c r="G730" s="117"/>
      <c r="H730" s="117"/>
      <c r="I730" s="117"/>
      <c r="J730" s="117"/>
      <c r="K730" s="118" t="str">
        <f t="shared" si="230"/>
        <v/>
      </c>
      <c r="L730" s="119" t="str">
        <f>IF(K730="", "", K730/Veriler!$T$1)</f>
        <v/>
      </c>
      <c r="M730" s="119" t="str">
        <f>IF(E730&lt;&gt;"", "İthal Girdi", IF(Veriler!P730="", "", IF(Veriler!O730="H", "%0,5 üzerindedir", IF(Veriler!P730&gt;0.1, "%10 sınırı aşılmıştır.", "Uygun"))))</f>
        <v>%0,5 üzerindedir</v>
      </c>
      <c r="N730" s="119" t="str">
        <f t="shared" si="231"/>
        <v xml:space="preserve"> </v>
      </c>
      <c r="O730" s="120"/>
      <c r="P730" s="121"/>
      <c r="Q730" s="122" t="str">
        <f t="shared" si="232"/>
        <v/>
      </c>
      <c r="R730" s="118">
        <f>IFERROR(IF(L730&lt;=0.005,IF(E730="",K730,0),IF(E730&lt;&gt;"",0,IF(O730="",0,IF(O730="H",0,IF(P730&lt;Veriler!$F$2,K730*Veriler!$F$2,K730*P730)))))," ")</f>
        <v>0</v>
      </c>
      <c r="S730" s="118">
        <f>IF(Veriler!P730&lt;=0.1, R730, IF(AND(Veriler!P730&gt;0.1, E730="", O730="E"), IF(P730&gt;Veriler!$F$2, P730*R730, IF(P730&lt;Veriler!$F$2, Veriler!$F$2*R730, P730*R730)), 0))</f>
        <v>0</v>
      </c>
      <c r="T730" s="118" t="str">
        <f t="shared" si="233"/>
        <v xml:space="preserve"> </v>
      </c>
      <c r="U730" s="123" t="str">
        <f>IFERROR(IF(N730="%10 sınırı aşılmıştır.",K730-S730,IFERROR(IF(E730="",IF(R730=1,0,IF(K730-R730=0,"",K730-R730)),IF(Veriler!I730="",K730,IF(K730*Veriler!I730=0,"",K730*Veriler!I730))),K730)),0)</f>
        <v/>
      </c>
    </row>
    <row r="731" spans="1:21" s="134" customFormat="1" ht="27.75" customHeight="1" x14ac:dyDescent="0.25">
      <c r="A731" s="186">
        <f t="shared" si="234"/>
        <v>537</v>
      </c>
      <c r="B731" s="228"/>
      <c r="C731" s="229"/>
      <c r="D731" s="115"/>
      <c r="E731" s="116"/>
      <c r="F731" s="163" t="str">
        <f t="shared" si="229"/>
        <v/>
      </c>
      <c r="G731" s="117"/>
      <c r="H731" s="117"/>
      <c r="I731" s="117"/>
      <c r="J731" s="117"/>
      <c r="K731" s="118" t="str">
        <f t="shared" si="230"/>
        <v/>
      </c>
      <c r="L731" s="119" t="str">
        <f>IF(K731="", "", K731/Veriler!$T$1)</f>
        <v/>
      </c>
      <c r="M731" s="119" t="str">
        <f>IF(E731&lt;&gt;"", "İthal Girdi", IF(Veriler!P731="", "", IF(Veriler!O731="H", "%0,5 üzerindedir", IF(Veriler!P731&gt;0.1, "%10 sınırı aşılmıştır.", "Uygun"))))</f>
        <v>%0,5 üzerindedir</v>
      </c>
      <c r="N731" s="119" t="str">
        <f t="shared" si="231"/>
        <v xml:space="preserve"> </v>
      </c>
      <c r="O731" s="120"/>
      <c r="P731" s="121"/>
      <c r="Q731" s="122" t="str">
        <f t="shared" si="232"/>
        <v/>
      </c>
      <c r="R731" s="118">
        <f>IFERROR(IF(L731&lt;=0.005,IF(E731="",K731,0),IF(E731&lt;&gt;"",0,IF(O731="",0,IF(O731="H",0,IF(P731&lt;Veriler!$F$2,K731*Veriler!$F$2,K731*P731)))))," ")</f>
        <v>0</v>
      </c>
      <c r="S731" s="118">
        <f>IF(Veriler!P731&lt;=0.1, R731, IF(AND(Veriler!P731&gt;0.1, E731="", O731="E"), IF(P731&gt;Veriler!$F$2, P731*R731, IF(P731&lt;Veriler!$F$2, Veriler!$F$2*R731, P731*R731)), 0))</f>
        <v>0</v>
      </c>
      <c r="T731" s="118" t="str">
        <f t="shared" si="233"/>
        <v xml:space="preserve"> </v>
      </c>
      <c r="U731" s="123" t="str">
        <f>IFERROR(IF(N731="%10 sınırı aşılmıştır.",K731-S731,IFERROR(IF(E731="",IF(R731=1,0,IF(K731-R731=0,"",K731-R731)),IF(Veriler!I731="",K731,IF(K731*Veriler!I731=0,"",K731*Veriler!I731))),K731)),0)</f>
        <v/>
      </c>
    </row>
    <row r="732" spans="1:21" s="134" customFormat="1" ht="27.75" customHeight="1" x14ac:dyDescent="0.25">
      <c r="A732" s="186">
        <f t="shared" si="234"/>
        <v>538</v>
      </c>
      <c r="B732" s="228"/>
      <c r="C732" s="229"/>
      <c r="D732" s="115"/>
      <c r="E732" s="116"/>
      <c r="F732" s="163" t="str">
        <f t="shared" si="229"/>
        <v/>
      </c>
      <c r="G732" s="117"/>
      <c r="H732" s="117"/>
      <c r="I732" s="117"/>
      <c r="J732" s="117"/>
      <c r="K732" s="118" t="str">
        <f t="shared" si="230"/>
        <v/>
      </c>
      <c r="L732" s="119" t="str">
        <f>IF(K732="", "", K732/Veriler!$T$1)</f>
        <v/>
      </c>
      <c r="M732" s="119" t="str">
        <f>IF(E732&lt;&gt;"", "İthal Girdi", IF(Veriler!P732="", "", IF(Veriler!O732="H", "%0,5 üzerindedir", IF(Veriler!P732&gt;0.1, "%10 sınırı aşılmıştır.", "Uygun"))))</f>
        <v>%0,5 üzerindedir</v>
      </c>
      <c r="N732" s="119" t="str">
        <f t="shared" si="231"/>
        <v xml:space="preserve"> </v>
      </c>
      <c r="O732" s="120"/>
      <c r="P732" s="121"/>
      <c r="Q732" s="122" t="str">
        <f t="shared" si="232"/>
        <v/>
      </c>
      <c r="R732" s="118">
        <f>IFERROR(IF(L732&lt;=0.005,IF(E732="",K732,0),IF(E732&lt;&gt;"",0,IF(O732="",0,IF(O732="H",0,IF(P732&lt;Veriler!$F$2,K732*Veriler!$F$2,K732*P732)))))," ")</f>
        <v>0</v>
      </c>
      <c r="S732" s="118">
        <f>IF(Veriler!P732&lt;=0.1, R732, IF(AND(Veriler!P732&gt;0.1, E732="", O732="E"), IF(P732&gt;Veriler!$F$2, P732*R732, IF(P732&lt;Veriler!$F$2, Veriler!$F$2*R732, P732*R732)), 0))</f>
        <v>0</v>
      </c>
      <c r="T732" s="118" t="str">
        <f t="shared" si="233"/>
        <v xml:space="preserve"> </v>
      </c>
      <c r="U732" s="123" t="str">
        <f>IFERROR(IF(N732="%10 sınırı aşılmıştır.",K732-S732,IFERROR(IF(E732="",IF(R732=1,0,IF(K732-R732=0,"",K732-R732)),IF(Veriler!I732="",K732,IF(K732*Veriler!I732=0,"",K732*Veriler!I732))),K732)),0)</f>
        <v/>
      </c>
    </row>
    <row r="733" spans="1:21" s="134" customFormat="1" ht="27.75" customHeight="1" x14ac:dyDescent="0.25">
      <c r="A733" s="186">
        <f t="shared" si="234"/>
        <v>539</v>
      </c>
      <c r="B733" s="228"/>
      <c r="C733" s="229"/>
      <c r="D733" s="115"/>
      <c r="E733" s="116"/>
      <c r="F733" s="163" t="str">
        <f t="shared" si="229"/>
        <v/>
      </c>
      <c r="G733" s="117"/>
      <c r="H733" s="117"/>
      <c r="I733" s="117"/>
      <c r="J733" s="117"/>
      <c r="K733" s="118" t="str">
        <f t="shared" si="230"/>
        <v/>
      </c>
      <c r="L733" s="119" t="str">
        <f>IF(K733="", "", K733/Veriler!$T$1)</f>
        <v/>
      </c>
      <c r="M733" s="119" t="str">
        <f>IF(E733&lt;&gt;"", "İthal Girdi", IF(Veriler!P733="", "", IF(Veriler!O733="H", "%0,5 üzerindedir", IF(Veriler!P733&gt;0.1, "%10 sınırı aşılmıştır.", "Uygun"))))</f>
        <v>%0,5 üzerindedir</v>
      </c>
      <c r="N733" s="119" t="str">
        <f t="shared" si="231"/>
        <v xml:space="preserve"> </v>
      </c>
      <c r="O733" s="120"/>
      <c r="P733" s="121"/>
      <c r="Q733" s="122" t="str">
        <f t="shared" si="232"/>
        <v/>
      </c>
      <c r="R733" s="118">
        <f>IFERROR(IF(L733&lt;=0.005,IF(E733="",K733,0),IF(E733&lt;&gt;"",0,IF(O733="",0,IF(O733="H",0,IF(P733&lt;Veriler!$F$2,K733*Veriler!$F$2,K733*P733)))))," ")</f>
        <v>0</v>
      </c>
      <c r="S733" s="118">
        <f>IF(Veriler!P733&lt;=0.1, R733, IF(AND(Veriler!P733&gt;0.1, E733="", O733="E"), IF(P733&gt;Veriler!$F$2, P733*R733, IF(P733&lt;Veriler!$F$2, Veriler!$F$2*R733, P733*R733)), 0))</f>
        <v>0</v>
      </c>
      <c r="T733" s="118" t="str">
        <f t="shared" si="233"/>
        <v xml:space="preserve"> </v>
      </c>
      <c r="U733" s="123" t="str">
        <f>IFERROR(IF(N733="%10 sınırı aşılmıştır.",K733-S733,IFERROR(IF(E733="",IF(R733=1,0,IF(K733-R733=0,"",K733-R733)),IF(Veriler!I733="",K733,IF(K733*Veriler!I733=0,"",K733*Veriler!I733))),K733)),0)</f>
        <v/>
      </c>
    </row>
    <row r="734" spans="1:21" s="134" customFormat="1" ht="27.75" customHeight="1" x14ac:dyDescent="0.25">
      <c r="A734" s="186">
        <f t="shared" si="234"/>
        <v>540</v>
      </c>
      <c r="B734" s="228"/>
      <c r="C734" s="229"/>
      <c r="D734" s="115"/>
      <c r="E734" s="116"/>
      <c r="F734" s="163" t="str">
        <f t="shared" si="229"/>
        <v/>
      </c>
      <c r="G734" s="117"/>
      <c r="H734" s="117"/>
      <c r="I734" s="117"/>
      <c r="J734" s="117"/>
      <c r="K734" s="118" t="str">
        <f t="shared" si="230"/>
        <v/>
      </c>
      <c r="L734" s="119" t="str">
        <f>IF(K734="", "", K734/Veriler!$T$1)</f>
        <v/>
      </c>
      <c r="M734" s="119" t="str">
        <f>IF(E734&lt;&gt;"", "İthal Girdi", IF(Veriler!P734="", "", IF(Veriler!O734="H", "%0,5 üzerindedir", IF(Veriler!P734&gt;0.1, "%10 sınırı aşılmıştır.", "Uygun"))))</f>
        <v>%0,5 üzerindedir</v>
      </c>
      <c r="N734" s="119" t="str">
        <f t="shared" si="231"/>
        <v xml:space="preserve"> </v>
      </c>
      <c r="O734" s="120"/>
      <c r="P734" s="121"/>
      <c r="Q734" s="122" t="str">
        <f t="shared" si="232"/>
        <v/>
      </c>
      <c r="R734" s="118">
        <f>IFERROR(IF(L734&lt;=0.005,IF(E734="",K734,0),IF(E734&lt;&gt;"",0,IF(O734="",0,IF(O734="H",0,IF(P734&lt;Veriler!$F$2,K734*Veriler!$F$2,K734*P734)))))," ")</f>
        <v>0</v>
      </c>
      <c r="S734" s="118">
        <f>IF(Veriler!P734&lt;=0.1, R734, IF(AND(Veriler!P734&gt;0.1, E734="", O734="E"), IF(P734&gt;Veriler!$F$2, P734*R734, IF(P734&lt;Veriler!$F$2, Veriler!$F$2*R734, P734*R734)), 0))</f>
        <v>0</v>
      </c>
      <c r="T734" s="118" t="str">
        <f t="shared" si="233"/>
        <v xml:space="preserve"> </v>
      </c>
      <c r="U734" s="123" t="str">
        <f>IFERROR(IF(N734="%10 sınırı aşılmıştır.",K734-S734,IFERROR(IF(E734="",IF(R734=1,0,IF(K734-R734=0,"",K734-R734)),IF(Veriler!I734="",K734,IF(K734*Veriler!I734=0,"",K734*Veriler!I734))),K734)),0)</f>
        <v/>
      </c>
    </row>
    <row r="735" spans="1:21" s="134" customFormat="1" ht="27.75" customHeight="1" x14ac:dyDescent="0.25">
      <c r="A735" s="186">
        <f t="shared" si="234"/>
        <v>541</v>
      </c>
      <c r="B735" s="228"/>
      <c r="C735" s="229"/>
      <c r="D735" s="115"/>
      <c r="E735" s="116"/>
      <c r="F735" s="163" t="str">
        <f t="shared" si="229"/>
        <v/>
      </c>
      <c r="G735" s="117"/>
      <c r="H735" s="117"/>
      <c r="I735" s="117"/>
      <c r="J735" s="117"/>
      <c r="K735" s="118" t="str">
        <f t="shared" si="230"/>
        <v/>
      </c>
      <c r="L735" s="119" t="str">
        <f>IF(K735="", "", K735/Veriler!$T$1)</f>
        <v/>
      </c>
      <c r="M735" s="119" t="str">
        <f>IF(E735&lt;&gt;"", "İthal Girdi", IF(Veriler!P735="", "", IF(Veriler!O735="H", "%0,5 üzerindedir", IF(Veriler!P735&gt;0.1, "%10 sınırı aşılmıştır.", "Uygun"))))</f>
        <v>%0,5 üzerindedir</v>
      </c>
      <c r="N735" s="119" t="str">
        <f t="shared" si="231"/>
        <v xml:space="preserve"> </v>
      </c>
      <c r="O735" s="120"/>
      <c r="P735" s="121"/>
      <c r="Q735" s="122" t="str">
        <f t="shared" si="232"/>
        <v/>
      </c>
      <c r="R735" s="118">
        <f>IFERROR(IF(L735&lt;=0.005,IF(E735="",K735,0),IF(E735&lt;&gt;"",0,IF(O735="",0,IF(O735="H",0,IF(P735&lt;Veriler!$F$2,K735*Veriler!$F$2,K735*P735)))))," ")</f>
        <v>0</v>
      </c>
      <c r="S735" s="118">
        <f>IF(Veriler!P735&lt;=0.1, R735, IF(AND(Veriler!P735&gt;0.1, E735="", O735="E"), IF(P735&gt;Veriler!$F$2, P735*R735, IF(P735&lt;Veriler!$F$2, Veriler!$F$2*R735, P735*R735)), 0))</f>
        <v>0</v>
      </c>
      <c r="T735" s="118" t="str">
        <f t="shared" si="233"/>
        <v xml:space="preserve"> </v>
      </c>
      <c r="U735" s="123" t="str">
        <f>IFERROR(IF(N735="%10 sınırı aşılmıştır.",K735-S735,IFERROR(IF(E735="",IF(R735=1,0,IF(K735-R735=0,"",K735-R735)),IF(Veriler!I735="",K735,IF(K735*Veriler!I735=0,"",K735*Veriler!I735))),K735)),0)</f>
        <v/>
      </c>
    </row>
    <row r="736" spans="1:21" s="134" customFormat="1" ht="27.75" customHeight="1" x14ac:dyDescent="0.25">
      <c r="A736" s="186">
        <f t="shared" si="234"/>
        <v>542</v>
      </c>
      <c r="B736" s="228"/>
      <c r="C736" s="229"/>
      <c r="D736" s="115"/>
      <c r="E736" s="116"/>
      <c r="F736" s="163" t="str">
        <f t="shared" si="229"/>
        <v/>
      </c>
      <c r="G736" s="117"/>
      <c r="H736" s="117"/>
      <c r="I736" s="117"/>
      <c r="J736" s="117"/>
      <c r="K736" s="118" t="str">
        <f t="shared" si="230"/>
        <v/>
      </c>
      <c r="L736" s="119" t="str">
        <f>IF(K736="", "", K736/Veriler!$T$1)</f>
        <v/>
      </c>
      <c r="M736" s="119" t="str">
        <f>IF(E736&lt;&gt;"", "İthal Girdi", IF(Veriler!P736="", "", IF(Veriler!O736="H", "%0,5 üzerindedir", IF(Veriler!P736&gt;0.1, "%10 sınırı aşılmıştır.", "Uygun"))))</f>
        <v>%0,5 üzerindedir</v>
      </c>
      <c r="N736" s="119" t="str">
        <f t="shared" si="231"/>
        <v xml:space="preserve"> </v>
      </c>
      <c r="O736" s="120"/>
      <c r="P736" s="121"/>
      <c r="Q736" s="122" t="str">
        <f t="shared" si="232"/>
        <v/>
      </c>
      <c r="R736" s="118">
        <f>IFERROR(IF(L736&lt;=0.005,IF(E736="",K736,0),IF(E736&lt;&gt;"",0,IF(O736="",0,IF(O736="H",0,IF(P736&lt;Veriler!$F$2,K736*Veriler!$F$2,K736*P736)))))," ")</f>
        <v>0</v>
      </c>
      <c r="S736" s="118">
        <f>IF(Veriler!P736&lt;=0.1, R736, IF(AND(Veriler!P736&gt;0.1, E736="", O736="E"), IF(P736&gt;Veriler!$F$2, P736*R736, IF(P736&lt;Veriler!$F$2, Veriler!$F$2*R736, P736*R736)), 0))</f>
        <v>0</v>
      </c>
      <c r="T736" s="118" t="str">
        <f t="shared" si="233"/>
        <v xml:space="preserve"> </v>
      </c>
      <c r="U736" s="123" t="str">
        <f>IFERROR(IF(N736="%10 sınırı aşılmıştır.",K736-S736,IFERROR(IF(E736="",IF(R736=1,0,IF(K736-R736=0,"",K736-R736)),IF(Veriler!I736="",K736,IF(K736*Veriler!I736=0,"",K736*Veriler!I736))),K736)),0)</f>
        <v/>
      </c>
    </row>
    <row r="737" spans="1:21" s="134" customFormat="1" ht="27.75" customHeight="1" x14ac:dyDescent="0.25">
      <c r="A737" s="186">
        <f t="shared" si="234"/>
        <v>543</v>
      </c>
      <c r="B737" s="228"/>
      <c r="C737" s="229"/>
      <c r="D737" s="115"/>
      <c r="E737" s="116"/>
      <c r="F737" s="163" t="str">
        <f t="shared" si="229"/>
        <v/>
      </c>
      <c r="G737" s="117"/>
      <c r="H737" s="117"/>
      <c r="I737" s="117"/>
      <c r="J737" s="117"/>
      <c r="K737" s="118" t="str">
        <f t="shared" si="230"/>
        <v/>
      </c>
      <c r="L737" s="119" t="str">
        <f>IF(K737="", "", K737/Veriler!$T$1)</f>
        <v/>
      </c>
      <c r="M737" s="119" t="str">
        <f>IF(E737&lt;&gt;"", "İthal Girdi", IF(Veriler!P737="", "", IF(Veriler!O737="H", "%0,5 üzerindedir", IF(Veriler!P737&gt;0.1, "%10 sınırı aşılmıştır.", "Uygun"))))</f>
        <v>%0,5 üzerindedir</v>
      </c>
      <c r="N737" s="119" t="str">
        <f t="shared" si="231"/>
        <v xml:space="preserve"> </v>
      </c>
      <c r="O737" s="120"/>
      <c r="P737" s="121"/>
      <c r="Q737" s="122" t="str">
        <f t="shared" si="232"/>
        <v/>
      </c>
      <c r="R737" s="118">
        <f>IFERROR(IF(L737&lt;=0.005,IF(E737="",K737,0),IF(E737&lt;&gt;"",0,IF(O737="",0,IF(O737="H",0,IF(P737&lt;Veriler!$F$2,K737*Veriler!$F$2,K737*P737)))))," ")</f>
        <v>0</v>
      </c>
      <c r="S737" s="118">
        <f>IF(Veriler!P737&lt;=0.1, R737, IF(AND(Veriler!P737&gt;0.1, E737="", O737="E"), IF(P737&gt;Veriler!$F$2, P737*R737, IF(P737&lt;Veriler!$F$2, Veriler!$F$2*R737, P737*R737)), 0))</f>
        <v>0</v>
      </c>
      <c r="T737" s="118" t="str">
        <f t="shared" si="233"/>
        <v xml:space="preserve"> </v>
      </c>
      <c r="U737" s="123" t="str">
        <f>IFERROR(IF(N737="%10 sınırı aşılmıştır.",K737-S737,IFERROR(IF(E737="",IF(R737=1,0,IF(K737-R737=0,"",K737-R737)),IF(Veriler!I737="",K737,IF(K737*Veriler!I737=0,"",K737*Veriler!I737))),K737)),0)</f>
        <v/>
      </c>
    </row>
    <row r="738" spans="1:21" s="134" customFormat="1" ht="27.75" customHeight="1" x14ac:dyDescent="0.25">
      <c r="A738" s="186">
        <f t="shared" si="234"/>
        <v>544</v>
      </c>
      <c r="B738" s="228"/>
      <c r="C738" s="229"/>
      <c r="D738" s="115"/>
      <c r="E738" s="116"/>
      <c r="F738" s="163" t="str">
        <f t="shared" si="229"/>
        <v/>
      </c>
      <c r="G738" s="117"/>
      <c r="H738" s="117"/>
      <c r="I738" s="117"/>
      <c r="J738" s="117"/>
      <c r="K738" s="118" t="str">
        <f t="shared" si="230"/>
        <v/>
      </c>
      <c r="L738" s="119" t="str">
        <f>IF(K738="", "", K738/Veriler!$T$1)</f>
        <v/>
      </c>
      <c r="M738" s="119" t="str">
        <f>IF(E738&lt;&gt;"", "İthal Girdi", IF(Veriler!P738="", "", IF(Veriler!O738="H", "%0,5 üzerindedir", IF(Veriler!P738&gt;0.1, "%10 sınırı aşılmıştır.", "Uygun"))))</f>
        <v>%0,5 üzerindedir</v>
      </c>
      <c r="N738" s="119" t="str">
        <f t="shared" si="231"/>
        <v xml:space="preserve"> </v>
      </c>
      <c r="O738" s="120"/>
      <c r="P738" s="121"/>
      <c r="Q738" s="122" t="str">
        <f t="shared" si="232"/>
        <v/>
      </c>
      <c r="R738" s="118">
        <f>IFERROR(IF(L738&lt;=0.005,IF(E738="",K738,0),IF(E738&lt;&gt;"",0,IF(O738="",0,IF(O738="H",0,IF(P738&lt;Veriler!$F$2,K738*Veriler!$F$2,K738*P738)))))," ")</f>
        <v>0</v>
      </c>
      <c r="S738" s="118">
        <f>IF(Veriler!P738&lt;=0.1, R738, IF(AND(Veriler!P738&gt;0.1, E738="", O738="E"), IF(P738&gt;Veriler!$F$2, P738*R738, IF(P738&lt;Veriler!$F$2, Veriler!$F$2*R738, P738*R738)), 0))</f>
        <v>0</v>
      </c>
      <c r="T738" s="118" t="str">
        <f t="shared" si="233"/>
        <v xml:space="preserve"> </v>
      </c>
      <c r="U738" s="123" t="str">
        <f>IFERROR(IF(N738="%10 sınırı aşılmıştır.",K738-S738,IFERROR(IF(E738="",IF(R738=1,0,IF(K738-R738=0,"",K738-R738)),IF(Veriler!I738="",K738,IF(K738*Veriler!I738=0,"",K738*Veriler!I738))),K738)),0)</f>
        <v/>
      </c>
    </row>
    <row r="739" spans="1:21" s="134" customFormat="1" ht="27.75" customHeight="1" x14ac:dyDescent="0.25">
      <c r="A739" s="186">
        <f t="shared" si="234"/>
        <v>545</v>
      </c>
      <c r="B739" s="228"/>
      <c r="C739" s="229"/>
      <c r="D739" s="115"/>
      <c r="E739" s="116"/>
      <c r="F739" s="163" t="str">
        <f t="shared" si="229"/>
        <v/>
      </c>
      <c r="G739" s="117"/>
      <c r="H739" s="117"/>
      <c r="I739" s="117"/>
      <c r="J739" s="117"/>
      <c r="K739" s="118" t="str">
        <f t="shared" si="230"/>
        <v/>
      </c>
      <c r="L739" s="119" t="str">
        <f>IF(K739="", "", K739/Veriler!$T$1)</f>
        <v/>
      </c>
      <c r="M739" s="119" t="str">
        <f>IF(E739&lt;&gt;"", "İthal Girdi", IF(Veriler!P739="", "", IF(Veriler!O739="H", "%0,5 üzerindedir", IF(Veriler!P739&gt;0.1, "%10 sınırı aşılmıştır.", "Uygun"))))</f>
        <v>%0,5 üzerindedir</v>
      </c>
      <c r="N739" s="119" t="str">
        <f t="shared" si="231"/>
        <v xml:space="preserve"> </v>
      </c>
      <c r="O739" s="120"/>
      <c r="P739" s="121"/>
      <c r="Q739" s="122" t="str">
        <f t="shared" si="232"/>
        <v/>
      </c>
      <c r="R739" s="118">
        <f>IFERROR(IF(L739&lt;=0.005,IF(E739="",K739,0),IF(E739&lt;&gt;"",0,IF(O739="",0,IF(O739="H",0,IF(P739&lt;Veriler!$F$2,K739*Veriler!$F$2,K739*P739)))))," ")</f>
        <v>0</v>
      </c>
      <c r="S739" s="118">
        <f>IF(Veriler!P739&lt;=0.1, R739, IF(AND(Veriler!P739&gt;0.1, E739="", O739="E"), IF(P739&gt;Veriler!$F$2, P739*R739, IF(P739&lt;Veriler!$F$2, Veriler!$F$2*R739, P739*R739)), 0))</f>
        <v>0</v>
      </c>
      <c r="T739" s="118" t="str">
        <f t="shared" si="233"/>
        <v xml:space="preserve"> </v>
      </c>
      <c r="U739" s="123" t="str">
        <f>IFERROR(IF(N739="%10 sınırı aşılmıştır.",K739-S739,IFERROR(IF(E739="",IF(R739=1,0,IF(K739-R739=0,"",K739-R739)),IF(Veriler!I739="",K739,IF(K739*Veriler!I739=0,"",K739*Veriler!I739))),K739)),0)</f>
        <v/>
      </c>
    </row>
    <row r="740" spans="1:21" s="134" customFormat="1" ht="27.75" customHeight="1" x14ac:dyDescent="0.25">
      <c r="A740" s="186">
        <f t="shared" si="234"/>
        <v>546</v>
      </c>
      <c r="B740" s="228"/>
      <c r="C740" s="229"/>
      <c r="D740" s="115"/>
      <c r="E740" s="116"/>
      <c r="F740" s="163" t="str">
        <f t="shared" si="229"/>
        <v/>
      </c>
      <c r="G740" s="117"/>
      <c r="H740" s="117"/>
      <c r="I740" s="117"/>
      <c r="J740" s="117"/>
      <c r="K740" s="118" t="str">
        <f t="shared" si="230"/>
        <v/>
      </c>
      <c r="L740" s="119" t="str">
        <f>IF(K740="", "", K740/Veriler!$T$1)</f>
        <v/>
      </c>
      <c r="M740" s="119" t="str">
        <f>IF(E740&lt;&gt;"", "İthal Girdi", IF(Veriler!P740="", "", IF(Veriler!O740="H", "%0,5 üzerindedir", IF(Veriler!P740&gt;0.1, "%10 sınırı aşılmıştır.", "Uygun"))))</f>
        <v>%0,5 üzerindedir</v>
      </c>
      <c r="N740" s="119" t="str">
        <f t="shared" si="231"/>
        <v xml:space="preserve"> </v>
      </c>
      <c r="O740" s="120"/>
      <c r="P740" s="121"/>
      <c r="Q740" s="122" t="str">
        <f t="shared" si="232"/>
        <v/>
      </c>
      <c r="R740" s="118">
        <f>IFERROR(IF(L740&lt;=0.005,IF(E740="",K740,0),IF(E740&lt;&gt;"",0,IF(O740="",0,IF(O740="H",0,IF(P740&lt;Veriler!$F$2,K740*Veriler!$F$2,K740*P740)))))," ")</f>
        <v>0</v>
      </c>
      <c r="S740" s="118">
        <f>IF(Veriler!P740&lt;=0.1, R740, IF(AND(Veriler!P740&gt;0.1, E740="", O740="E"), IF(P740&gt;Veriler!$F$2, P740*R740, IF(P740&lt;Veriler!$F$2, Veriler!$F$2*R740, P740*R740)), 0))</f>
        <v>0</v>
      </c>
      <c r="T740" s="118" t="str">
        <f t="shared" si="233"/>
        <v xml:space="preserve"> </v>
      </c>
      <c r="U740" s="123" t="str">
        <f>IFERROR(IF(N740="%10 sınırı aşılmıştır.",K740-S740,IFERROR(IF(E740="",IF(R740=1,0,IF(K740-R740=0,"",K740-R740)),IF(Veriler!I740="",K740,IF(K740*Veriler!I740=0,"",K740*Veriler!I740))),K740)),0)</f>
        <v/>
      </c>
    </row>
    <row r="741" spans="1:21" s="134" customFormat="1" ht="27" hidden="1" customHeight="1" x14ac:dyDescent="0.25">
      <c r="A741" s="187"/>
      <c r="B741" s="231" t="s">
        <v>13</v>
      </c>
      <c r="C741" s="231"/>
      <c r="D741" s="142"/>
      <c r="E741" s="142"/>
      <c r="F741" s="114"/>
      <c r="G741" s="142"/>
      <c r="H741" s="142"/>
      <c r="I741" s="142"/>
      <c r="J741" s="142"/>
      <c r="K741" s="114"/>
      <c r="L741" s="114"/>
      <c r="M741" s="114"/>
      <c r="N741" s="114"/>
      <c r="O741" s="142"/>
      <c r="P741" s="142"/>
      <c r="Q741" s="232"/>
      <c r="R741" s="232"/>
      <c r="S741" s="114"/>
      <c r="T741" s="114"/>
      <c r="U741" s="114"/>
    </row>
    <row r="742" spans="1:21" s="134" customFormat="1" ht="27.75" customHeight="1" x14ac:dyDescent="0.25">
      <c r="A742" s="186">
        <f>A740+1</f>
        <v>547</v>
      </c>
      <c r="B742" s="228"/>
      <c r="C742" s="229"/>
      <c r="D742" s="115"/>
      <c r="E742" s="116"/>
      <c r="F742" s="163" t="str">
        <f t="shared" ref="F742:F755" si="235">IF(AND(E742&lt;&gt;"",U742&lt;&gt;"",K742&lt;&gt;0),U742/K742,"")</f>
        <v/>
      </c>
      <c r="G742" s="117"/>
      <c r="H742" s="117"/>
      <c r="I742" s="117"/>
      <c r="J742" s="117"/>
      <c r="K742" s="118" t="str">
        <f t="shared" ref="K742:K755" si="236">IF(AND(G742&lt;&gt;0, I742&lt;&gt;0, J742&lt;&gt;0), G742*I742*J742, "")</f>
        <v/>
      </c>
      <c r="L742" s="119" t="str">
        <f>IF(K742="", "", K742/Veriler!$T$1)</f>
        <v/>
      </c>
      <c r="M742" s="119" t="str">
        <f>IF(E742&lt;&gt;"", "İthal Girdi", IF(Veriler!P742="", "", IF(Veriler!O742="H", "%0,5 üzerindedir", IF(Veriler!P742&gt;0.1, "%10 sınırı aşılmıştır.", "Uygun"))))</f>
        <v>%0,5 üzerindedir</v>
      </c>
      <c r="N742" s="119" t="str">
        <f t="shared" ref="N742:N755" si="237">IF(L742=""," ",M742)</f>
        <v xml:space="preserve"> </v>
      </c>
      <c r="O742" s="120"/>
      <c r="P742" s="121"/>
      <c r="Q742" s="122" t="str">
        <f t="shared" ref="Q742:Q755" si="238">IFERROR(IF(AND(S742&lt;&gt;"",K742&lt;&gt;"",K742&lt;&gt;0,S742&lt;&gt;0),S742/K742,"")," ")</f>
        <v/>
      </c>
      <c r="R742" s="118">
        <f>IFERROR(IF(L742&lt;=0.005,IF(E742="",K742,0),IF(E742&lt;&gt;"",0,IF(O742="",0,IF(O742="H",0,IF(P742&lt;Veriler!$F$2,K742*Veriler!$F$2,K742*P742)))))," ")</f>
        <v>0</v>
      </c>
      <c r="S742" s="118">
        <f>IF(Veriler!P742&lt;=0.1, R742, IF(AND(Veriler!P742&gt;0.1, E742="", O742="E"), IF(P742&gt;Veriler!$F$2, P742*R742, IF(P742&lt;Veriler!$F$2, Veriler!$F$2*R742, P742*R742)), 0))</f>
        <v>0</v>
      </c>
      <c r="T742" s="118" t="str">
        <f t="shared" ref="T742:T755" si="239">IF(S742=0," ",S742)</f>
        <v xml:space="preserve"> </v>
      </c>
      <c r="U742" s="123" t="str">
        <f>IFERROR(IF(N742="%10 sınırı aşılmıştır.",K742-S742,IFERROR(IF(E742="",IF(R742=1,0,IF(K742-R742=0,"",K742-R742)),IF(Veriler!I742="",K742,IF(K742*Veriler!I742=0,"",K742*Veriler!I742))),K742)),0)</f>
        <v/>
      </c>
    </row>
    <row r="743" spans="1:21" s="134" customFormat="1" ht="27.75" customHeight="1" x14ac:dyDescent="0.25">
      <c r="A743" s="186">
        <f>A742+1</f>
        <v>548</v>
      </c>
      <c r="B743" s="228"/>
      <c r="C743" s="229"/>
      <c r="D743" s="115"/>
      <c r="E743" s="116"/>
      <c r="F743" s="163" t="str">
        <f t="shared" si="235"/>
        <v/>
      </c>
      <c r="G743" s="117"/>
      <c r="H743" s="117"/>
      <c r="I743" s="117"/>
      <c r="J743" s="117"/>
      <c r="K743" s="118" t="str">
        <f t="shared" si="236"/>
        <v/>
      </c>
      <c r="L743" s="119" t="str">
        <f>IF(K743="", "", K743/Veriler!$T$1)</f>
        <v/>
      </c>
      <c r="M743" s="119" t="str">
        <f>IF(E743&lt;&gt;"", "İthal Girdi", IF(Veriler!P743="", "", IF(Veriler!O743="H", "%0,5 üzerindedir", IF(Veriler!P743&gt;0.1, "%10 sınırı aşılmıştır.", "Uygun"))))</f>
        <v>%0,5 üzerindedir</v>
      </c>
      <c r="N743" s="119" t="str">
        <f t="shared" si="237"/>
        <v xml:space="preserve"> </v>
      </c>
      <c r="O743" s="120"/>
      <c r="P743" s="121"/>
      <c r="Q743" s="122" t="str">
        <f t="shared" si="238"/>
        <v/>
      </c>
      <c r="R743" s="118">
        <f>IFERROR(IF(L743&lt;=0.005,IF(E743="",K743,0),IF(E743&lt;&gt;"",0,IF(O743="",0,IF(O743="H",0,IF(P743&lt;Veriler!$F$2,K743*Veriler!$F$2,K743*P743)))))," ")</f>
        <v>0</v>
      </c>
      <c r="S743" s="118">
        <f>IF(Veriler!P743&lt;=0.1, R743, IF(AND(Veriler!P743&gt;0.1, E743="", O743="E"), IF(P743&gt;Veriler!$F$2, P743*R743, IF(P743&lt;Veriler!$F$2, Veriler!$F$2*R743, P743*R743)), 0))</f>
        <v>0</v>
      </c>
      <c r="T743" s="118" t="str">
        <f t="shared" si="239"/>
        <v xml:space="preserve"> </v>
      </c>
      <c r="U743" s="123" t="str">
        <f>IFERROR(IF(N743="%10 sınırı aşılmıştır.",K743-S743,IFERROR(IF(E743="",IF(R743=1,0,IF(K743-R743=0,"",K743-R743)),IF(Veriler!I743="",K743,IF(K743*Veriler!I743=0,"",K743*Veriler!I743))),K743)),0)</f>
        <v/>
      </c>
    </row>
    <row r="744" spans="1:21" s="134" customFormat="1" ht="27.75" customHeight="1" x14ac:dyDescent="0.25">
      <c r="A744" s="186">
        <f t="shared" ref="A744:A755" si="240">A743+1</f>
        <v>549</v>
      </c>
      <c r="B744" s="228"/>
      <c r="C744" s="229"/>
      <c r="D744" s="115"/>
      <c r="E744" s="116"/>
      <c r="F744" s="163" t="str">
        <f t="shared" si="235"/>
        <v/>
      </c>
      <c r="G744" s="117"/>
      <c r="H744" s="117"/>
      <c r="I744" s="117"/>
      <c r="J744" s="117"/>
      <c r="K744" s="118" t="str">
        <f t="shared" si="236"/>
        <v/>
      </c>
      <c r="L744" s="119" t="str">
        <f>IF(K744="", "", K744/Veriler!$T$1)</f>
        <v/>
      </c>
      <c r="M744" s="119" t="str">
        <f>IF(E744&lt;&gt;"", "İthal Girdi", IF(Veriler!P744="", "", IF(Veriler!O744="H", "%0,5 üzerindedir", IF(Veriler!P744&gt;0.1, "%10 sınırı aşılmıştır.", "Uygun"))))</f>
        <v>%0,5 üzerindedir</v>
      </c>
      <c r="N744" s="119" t="str">
        <f t="shared" si="237"/>
        <v xml:space="preserve"> </v>
      </c>
      <c r="O744" s="120"/>
      <c r="P744" s="121"/>
      <c r="Q744" s="122" t="str">
        <f t="shared" si="238"/>
        <v/>
      </c>
      <c r="R744" s="118">
        <f>IFERROR(IF(L744&lt;=0.005,IF(E744="",K744,0),IF(E744&lt;&gt;"",0,IF(O744="",0,IF(O744="H",0,IF(P744&lt;Veriler!$F$2,K744*Veriler!$F$2,K744*P744)))))," ")</f>
        <v>0</v>
      </c>
      <c r="S744" s="118">
        <f>IF(Veriler!P744&lt;=0.1, R744, IF(AND(Veriler!P744&gt;0.1, E744="", O744="E"), IF(P744&gt;Veriler!$F$2, P744*R744, IF(P744&lt;Veriler!$F$2, Veriler!$F$2*R744, P744*R744)), 0))</f>
        <v>0</v>
      </c>
      <c r="T744" s="118" t="str">
        <f t="shared" si="239"/>
        <v xml:space="preserve"> </v>
      </c>
      <c r="U744" s="123" t="str">
        <f>IFERROR(IF(N744="%10 sınırı aşılmıştır.",K744-S744,IFERROR(IF(E744="",IF(R744=1,0,IF(K744-R744=0,"",K744-R744)),IF(Veriler!I744="",K744,IF(K744*Veriler!I744=0,"",K744*Veriler!I744))),K744)),0)</f>
        <v/>
      </c>
    </row>
    <row r="745" spans="1:21" s="134" customFormat="1" ht="27.75" customHeight="1" x14ac:dyDescent="0.25">
      <c r="A745" s="186">
        <f t="shared" si="240"/>
        <v>550</v>
      </c>
      <c r="B745" s="228"/>
      <c r="C745" s="229"/>
      <c r="D745" s="115"/>
      <c r="E745" s="116"/>
      <c r="F745" s="163" t="str">
        <f t="shared" si="235"/>
        <v/>
      </c>
      <c r="G745" s="117"/>
      <c r="H745" s="117"/>
      <c r="I745" s="117"/>
      <c r="J745" s="117"/>
      <c r="K745" s="118" t="str">
        <f t="shared" si="236"/>
        <v/>
      </c>
      <c r="L745" s="119" t="str">
        <f>IF(K745="", "", K745/Veriler!$T$1)</f>
        <v/>
      </c>
      <c r="M745" s="119" t="str">
        <f>IF(E745&lt;&gt;"", "İthal Girdi", IF(Veriler!P745="", "", IF(Veriler!O745="H", "%0,5 üzerindedir", IF(Veriler!P745&gt;0.1, "%10 sınırı aşılmıştır.", "Uygun"))))</f>
        <v>%0,5 üzerindedir</v>
      </c>
      <c r="N745" s="119" t="str">
        <f t="shared" si="237"/>
        <v xml:space="preserve"> </v>
      </c>
      <c r="O745" s="120"/>
      <c r="P745" s="121"/>
      <c r="Q745" s="122" t="str">
        <f t="shared" si="238"/>
        <v/>
      </c>
      <c r="R745" s="118">
        <f>IFERROR(IF(L745&lt;=0.005,IF(E745="",K745,0),IF(E745&lt;&gt;"",0,IF(O745="",0,IF(O745="H",0,IF(P745&lt;Veriler!$F$2,K745*Veriler!$F$2,K745*P745)))))," ")</f>
        <v>0</v>
      </c>
      <c r="S745" s="118">
        <f>IF(Veriler!P745&lt;=0.1, R745, IF(AND(Veriler!P745&gt;0.1, E745="", O745="E"), IF(P745&gt;Veriler!$F$2, P745*R745, IF(P745&lt;Veriler!$F$2, Veriler!$F$2*R745, P745*R745)), 0))</f>
        <v>0</v>
      </c>
      <c r="T745" s="118" t="str">
        <f t="shared" si="239"/>
        <v xml:space="preserve"> </v>
      </c>
      <c r="U745" s="123" t="str">
        <f>IFERROR(IF(N745="%10 sınırı aşılmıştır.",K745-S745,IFERROR(IF(E745="",IF(R745=1,0,IF(K745-R745=0,"",K745-R745)),IF(Veriler!I745="",K745,IF(K745*Veriler!I745=0,"",K745*Veriler!I745))),K745)),0)</f>
        <v/>
      </c>
    </row>
    <row r="746" spans="1:21" s="134" customFormat="1" ht="27.75" customHeight="1" x14ac:dyDescent="0.25">
      <c r="A746" s="186">
        <f t="shared" si="240"/>
        <v>551</v>
      </c>
      <c r="B746" s="228"/>
      <c r="C746" s="229"/>
      <c r="D746" s="115"/>
      <c r="E746" s="116"/>
      <c r="F746" s="163" t="str">
        <f t="shared" si="235"/>
        <v/>
      </c>
      <c r="G746" s="117"/>
      <c r="H746" s="117"/>
      <c r="I746" s="117"/>
      <c r="J746" s="117"/>
      <c r="K746" s="118" t="str">
        <f t="shared" si="236"/>
        <v/>
      </c>
      <c r="L746" s="119" t="str">
        <f>IF(K746="", "", K746/Veriler!$T$1)</f>
        <v/>
      </c>
      <c r="M746" s="119" t="str">
        <f>IF(E746&lt;&gt;"", "İthal Girdi", IF(Veriler!P746="", "", IF(Veriler!O746="H", "%0,5 üzerindedir", IF(Veriler!P746&gt;0.1, "%10 sınırı aşılmıştır.", "Uygun"))))</f>
        <v>%0,5 üzerindedir</v>
      </c>
      <c r="N746" s="119" t="str">
        <f t="shared" si="237"/>
        <v xml:space="preserve"> </v>
      </c>
      <c r="O746" s="120"/>
      <c r="P746" s="121"/>
      <c r="Q746" s="122" t="str">
        <f t="shared" si="238"/>
        <v/>
      </c>
      <c r="R746" s="118">
        <f>IFERROR(IF(L746&lt;=0.005,IF(E746="",K746,0),IF(E746&lt;&gt;"",0,IF(O746="",0,IF(O746="H",0,IF(P746&lt;Veriler!$F$2,K746*Veriler!$F$2,K746*P746)))))," ")</f>
        <v>0</v>
      </c>
      <c r="S746" s="118">
        <f>IF(Veriler!P746&lt;=0.1, R746, IF(AND(Veriler!P746&gt;0.1, E746="", O746="E"), IF(P746&gt;Veriler!$F$2, P746*R746, IF(P746&lt;Veriler!$F$2, Veriler!$F$2*R746, P746*R746)), 0))</f>
        <v>0</v>
      </c>
      <c r="T746" s="118" t="str">
        <f t="shared" si="239"/>
        <v xml:space="preserve"> </v>
      </c>
      <c r="U746" s="123" t="str">
        <f>IFERROR(IF(N746="%10 sınırı aşılmıştır.",K746-S746,IFERROR(IF(E746="",IF(R746=1,0,IF(K746-R746=0,"",K746-R746)),IF(Veriler!I746="",K746,IF(K746*Veriler!I746=0,"",K746*Veriler!I746))),K746)),0)</f>
        <v/>
      </c>
    </row>
    <row r="747" spans="1:21" s="134" customFormat="1" ht="27.75" customHeight="1" x14ac:dyDescent="0.25">
      <c r="A747" s="186">
        <f t="shared" si="240"/>
        <v>552</v>
      </c>
      <c r="B747" s="228"/>
      <c r="C747" s="229"/>
      <c r="D747" s="115"/>
      <c r="E747" s="116"/>
      <c r="F747" s="163" t="str">
        <f t="shared" si="235"/>
        <v/>
      </c>
      <c r="G747" s="117"/>
      <c r="H747" s="117"/>
      <c r="I747" s="117"/>
      <c r="J747" s="117"/>
      <c r="K747" s="118" t="str">
        <f t="shared" si="236"/>
        <v/>
      </c>
      <c r="L747" s="119" t="str">
        <f>IF(K747="", "", K747/Veriler!$T$1)</f>
        <v/>
      </c>
      <c r="M747" s="119" t="str">
        <f>IF(E747&lt;&gt;"", "İthal Girdi", IF(Veriler!P747="", "", IF(Veriler!O747="H", "%0,5 üzerindedir", IF(Veriler!P747&gt;0.1, "%10 sınırı aşılmıştır.", "Uygun"))))</f>
        <v>%0,5 üzerindedir</v>
      </c>
      <c r="N747" s="119" t="str">
        <f t="shared" si="237"/>
        <v xml:space="preserve"> </v>
      </c>
      <c r="O747" s="120"/>
      <c r="P747" s="121"/>
      <c r="Q747" s="122" t="str">
        <f t="shared" si="238"/>
        <v/>
      </c>
      <c r="R747" s="118">
        <f>IFERROR(IF(L747&lt;=0.005,IF(E747="",K747,0),IF(E747&lt;&gt;"",0,IF(O747="",0,IF(O747="H",0,IF(P747&lt;Veriler!$F$2,K747*Veriler!$F$2,K747*P747)))))," ")</f>
        <v>0</v>
      </c>
      <c r="S747" s="118">
        <f>IF(Veriler!P747&lt;=0.1, R747, IF(AND(Veriler!P747&gt;0.1, E747="", O747="E"), IF(P747&gt;Veriler!$F$2, P747*R747, IF(P747&lt;Veriler!$F$2, Veriler!$F$2*R747, P747*R747)), 0))</f>
        <v>0</v>
      </c>
      <c r="T747" s="118" t="str">
        <f t="shared" si="239"/>
        <v xml:space="preserve"> </v>
      </c>
      <c r="U747" s="123" t="str">
        <f>IFERROR(IF(N747="%10 sınırı aşılmıştır.",K747-S747,IFERROR(IF(E747="",IF(R747=1,0,IF(K747-R747=0,"",K747-R747)),IF(Veriler!I747="",K747,IF(K747*Veriler!I747=0,"",K747*Veriler!I747))),K747)),0)</f>
        <v/>
      </c>
    </row>
    <row r="748" spans="1:21" s="134" customFormat="1" ht="27.75" customHeight="1" x14ac:dyDescent="0.25">
      <c r="A748" s="186">
        <f t="shared" si="240"/>
        <v>553</v>
      </c>
      <c r="B748" s="228"/>
      <c r="C748" s="229"/>
      <c r="D748" s="115"/>
      <c r="E748" s="116"/>
      <c r="F748" s="163" t="str">
        <f t="shared" si="235"/>
        <v/>
      </c>
      <c r="G748" s="117"/>
      <c r="H748" s="117"/>
      <c r="I748" s="117"/>
      <c r="J748" s="117"/>
      <c r="K748" s="118" t="str">
        <f t="shared" si="236"/>
        <v/>
      </c>
      <c r="L748" s="119" t="str">
        <f>IF(K748="", "", K748/Veriler!$T$1)</f>
        <v/>
      </c>
      <c r="M748" s="119" t="str">
        <f>IF(E748&lt;&gt;"", "İthal Girdi", IF(Veriler!P748="", "", IF(Veriler!O748="H", "%0,5 üzerindedir", IF(Veriler!P748&gt;0.1, "%10 sınırı aşılmıştır.", "Uygun"))))</f>
        <v>%0,5 üzerindedir</v>
      </c>
      <c r="N748" s="119" t="str">
        <f t="shared" si="237"/>
        <v xml:space="preserve"> </v>
      </c>
      <c r="O748" s="120"/>
      <c r="P748" s="121"/>
      <c r="Q748" s="122" t="str">
        <f t="shared" si="238"/>
        <v/>
      </c>
      <c r="R748" s="118">
        <f>IFERROR(IF(L748&lt;=0.005,IF(E748="",K748,0),IF(E748&lt;&gt;"",0,IF(O748="",0,IF(O748="H",0,IF(P748&lt;Veriler!$F$2,K748*Veriler!$F$2,K748*P748)))))," ")</f>
        <v>0</v>
      </c>
      <c r="S748" s="118">
        <f>IF(Veriler!P748&lt;=0.1, R748, IF(AND(Veriler!P748&gt;0.1, E748="", O748="E"), IF(P748&gt;Veriler!$F$2, P748*R748, IF(P748&lt;Veriler!$F$2, Veriler!$F$2*R748, P748*R748)), 0))</f>
        <v>0</v>
      </c>
      <c r="T748" s="118" t="str">
        <f t="shared" si="239"/>
        <v xml:space="preserve"> </v>
      </c>
      <c r="U748" s="123" t="str">
        <f>IFERROR(IF(N748="%10 sınırı aşılmıştır.",K748-S748,IFERROR(IF(E748="",IF(R748=1,0,IF(K748-R748=0,"",K748-R748)),IF(Veriler!I748="",K748,IF(K748*Veriler!I748=0,"",K748*Veriler!I748))),K748)),0)</f>
        <v/>
      </c>
    </row>
    <row r="749" spans="1:21" s="134" customFormat="1" ht="27.75" customHeight="1" x14ac:dyDescent="0.25">
      <c r="A749" s="186">
        <f t="shared" si="240"/>
        <v>554</v>
      </c>
      <c r="B749" s="228"/>
      <c r="C749" s="229"/>
      <c r="D749" s="115"/>
      <c r="E749" s="116"/>
      <c r="F749" s="163" t="str">
        <f t="shared" si="235"/>
        <v/>
      </c>
      <c r="G749" s="117"/>
      <c r="H749" s="117"/>
      <c r="I749" s="117"/>
      <c r="J749" s="117"/>
      <c r="K749" s="118" t="str">
        <f t="shared" si="236"/>
        <v/>
      </c>
      <c r="L749" s="119" t="str">
        <f>IF(K749="", "", K749/Veriler!$T$1)</f>
        <v/>
      </c>
      <c r="M749" s="119" t="str">
        <f>IF(E749&lt;&gt;"", "İthal Girdi", IF(Veriler!P749="", "", IF(Veriler!O749="H", "%0,5 üzerindedir", IF(Veriler!P749&gt;0.1, "%10 sınırı aşılmıştır.", "Uygun"))))</f>
        <v>%0,5 üzerindedir</v>
      </c>
      <c r="N749" s="119" t="str">
        <f t="shared" si="237"/>
        <v xml:space="preserve"> </v>
      </c>
      <c r="O749" s="120"/>
      <c r="P749" s="121"/>
      <c r="Q749" s="122" t="str">
        <f t="shared" si="238"/>
        <v/>
      </c>
      <c r="R749" s="118">
        <f>IFERROR(IF(L749&lt;=0.005,IF(E749="",K749,0),IF(E749&lt;&gt;"",0,IF(O749="",0,IF(O749="H",0,IF(P749&lt;Veriler!$F$2,K749*Veriler!$F$2,K749*P749)))))," ")</f>
        <v>0</v>
      </c>
      <c r="S749" s="118">
        <f>IF(Veriler!P749&lt;=0.1, R749, IF(AND(Veriler!P749&gt;0.1, E749="", O749="E"), IF(P749&gt;Veriler!$F$2, P749*R749, IF(P749&lt;Veriler!$F$2, Veriler!$F$2*R749, P749*R749)), 0))</f>
        <v>0</v>
      </c>
      <c r="T749" s="118" t="str">
        <f t="shared" si="239"/>
        <v xml:space="preserve"> </v>
      </c>
      <c r="U749" s="123" t="str">
        <f>IFERROR(IF(N749="%10 sınırı aşılmıştır.",K749-S749,IFERROR(IF(E749="",IF(R749=1,0,IF(K749-R749=0,"",K749-R749)),IF(Veriler!I749="",K749,IF(K749*Veriler!I749=0,"",K749*Veriler!I749))),K749)),0)</f>
        <v/>
      </c>
    </row>
    <row r="750" spans="1:21" s="134" customFormat="1" ht="27.75" customHeight="1" x14ac:dyDescent="0.25">
      <c r="A750" s="186">
        <f t="shared" si="240"/>
        <v>555</v>
      </c>
      <c r="B750" s="228"/>
      <c r="C750" s="229"/>
      <c r="D750" s="115"/>
      <c r="E750" s="116"/>
      <c r="F750" s="163" t="str">
        <f t="shared" si="235"/>
        <v/>
      </c>
      <c r="G750" s="117"/>
      <c r="H750" s="117"/>
      <c r="I750" s="117"/>
      <c r="J750" s="117"/>
      <c r="K750" s="118" t="str">
        <f t="shared" si="236"/>
        <v/>
      </c>
      <c r="L750" s="119" t="str">
        <f>IF(K750="", "", K750/Veriler!$T$1)</f>
        <v/>
      </c>
      <c r="M750" s="119" t="str">
        <f>IF(E750&lt;&gt;"", "İthal Girdi", IF(Veriler!P750="", "", IF(Veriler!O750="H", "%0,5 üzerindedir", IF(Veriler!P750&gt;0.1, "%10 sınırı aşılmıştır.", "Uygun"))))</f>
        <v>%0,5 üzerindedir</v>
      </c>
      <c r="N750" s="119" t="str">
        <f t="shared" si="237"/>
        <v xml:space="preserve"> </v>
      </c>
      <c r="O750" s="120"/>
      <c r="P750" s="121"/>
      <c r="Q750" s="122" t="str">
        <f t="shared" si="238"/>
        <v/>
      </c>
      <c r="R750" s="118">
        <f>IFERROR(IF(L750&lt;=0.005,IF(E750="",K750,0),IF(E750&lt;&gt;"",0,IF(O750="",0,IF(O750="H",0,IF(P750&lt;Veriler!$F$2,K750*Veriler!$F$2,K750*P750)))))," ")</f>
        <v>0</v>
      </c>
      <c r="S750" s="118">
        <f>IF(Veriler!P750&lt;=0.1, R750, IF(AND(Veriler!P750&gt;0.1, E750="", O750="E"), IF(P750&gt;Veriler!$F$2, P750*R750, IF(P750&lt;Veriler!$F$2, Veriler!$F$2*R750, P750*R750)), 0))</f>
        <v>0</v>
      </c>
      <c r="T750" s="118" t="str">
        <f t="shared" si="239"/>
        <v xml:space="preserve"> </v>
      </c>
      <c r="U750" s="123" t="str">
        <f>IFERROR(IF(N750="%10 sınırı aşılmıştır.",K750-S750,IFERROR(IF(E750="",IF(R750=1,0,IF(K750-R750=0,"",K750-R750)),IF(Veriler!I750="",K750,IF(K750*Veriler!I750=0,"",K750*Veriler!I750))),K750)),0)</f>
        <v/>
      </c>
    </row>
    <row r="751" spans="1:21" s="134" customFormat="1" ht="27.75" customHeight="1" x14ac:dyDescent="0.25">
      <c r="A751" s="186">
        <f t="shared" si="240"/>
        <v>556</v>
      </c>
      <c r="B751" s="228"/>
      <c r="C751" s="229"/>
      <c r="D751" s="115"/>
      <c r="E751" s="116"/>
      <c r="F751" s="163" t="str">
        <f t="shared" si="235"/>
        <v/>
      </c>
      <c r="G751" s="117"/>
      <c r="H751" s="117"/>
      <c r="I751" s="117"/>
      <c r="J751" s="117"/>
      <c r="K751" s="118" t="str">
        <f t="shared" si="236"/>
        <v/>
      </c>
      <c r="L751" s="119" t="str">
        <f>IF(K751="", "", K751/Veriler!$T$1)</f>
        <v/>
      </c>
      <c r="M751" s="119" t="str">
        <f>IF(E751&lt;&gt;"", "İthal Girdi", IF(Veriler!P751="", "", IF(Veriler!O751="H", "%0,5 üzerindedir", IF(Veriler!P751&gt;0.1, "%10 sınırı aşılmıştır.", "Uygun"))))</f>
        <v>%0,5 üzerindedir</v>
      </c>
      <c r="N751" s="119" t="str">
        <f t="shared" si="237"/>
        <v xml:space="preserve"> </v>
      </c>
      <c r="O751" s="120"/>
      <c r="P751" s="121"/>
      <c r="Q751" s="122" t="str">
        <f t="shared" si="238"/>
        <v/>
      </c>
      <c r="R751" s="118">
        <f>IFERROR(IF(L751&lt;=0.005,IF(E751="",K751,0),IF(E751&lt;&gt;"",0,IF(O751="",0,IF(O751="H",0,IF(P751&lt;Veriler!$F$2,K751*Veriler!$F$2,K751*P751)))))," ")</f>
        <v>0</v>
      </c>
      <c r="S751" s="118">
        <f>IF(Veriler!P751&lt;=0.1, R751, IF(AND(Veriler!P751&gt;0.1, E751="", O751="E"), IF(P751&gt;Veriler!$F$2, P751*R751, IF(P751&lt;Veriler!$F$2, Veriler!$F$2*R751, P751*R751)), 0))</f>
        <v>0</v>
      </c>
      <c r="T751" s="118" t="str">
        <f t="shared" si="239"/>
        <v xml:space="preserve"> </v>
      </c>
      <c r="U751" s="123" t="str">
        <f>IFERROR(IF(N751="%10 sınırı aşılmıştır.",K751-S751,IFERROR(IF(E751="",IF(R751=1,0,IF(K751-R751=0,"",K751-R751)),IF(Veriler!I751="",K751,IF(K751*Veriler!I751=0,"",K751*Veriler!I751))),K751)),0)</f>
        <v/>
      </c>
    </row>
    <row r="752" spans="1:21" s="134" customFormat="1" ht="27.75" customHeight="1" x14ac:dyDescent="0.25">
      <c r="A752" s="186">
        <f t="shared" si="240"/>
        <v>557</v>
      </c>
      <c r="B752" s="228"/>
      <c r="C752" s="229"/>
      <c r="D752" s="115"/>
      <c r="E752" s="116"/>
      <c r="F752" s="163" t="str">
        <f t="shared" si="235"/>
        <v/>
      </c>
      <c r="G752" s="117"/>
      <c r="H752" s="117"/>
      <c r="I752" s="117"/>
      <c r="J752" s="117"/>
      <c r="K752" s="118" t="str">
        <f t="shared" si="236"/>
        <v/>
      </c>
      <c r="L752" s="119" t="str">
        <f>IF(K752="", "", K752/Veriler!$T$1)</f>
        <v/>
      </c>
      <c r="M752" s="119" t="str">
        <f>IF(E752&lt;&gt;"", "İthal Girdi", IF(Veriler!P752="", "", IF(Veriler!O752="H", "%0,5 üzerindedir", IF(Veriler!P752&gt;0.1, "%10 sınırı aşılmıştır.", "Uygun"))))</f>
        <v>%0,5 üzerindedir</v>
      </c>
      <c r="N752" s="119" t="str">
        <f t="shared" si="237"/>
        <v xml:space="preserve"> </v>
      </c>
      <c r="O752" s="120"/>
      <c r="P752" s="121"/>
      <c r="Q752" s="122" t="str">
        <f t="shared" si="238"/>
        <v/>
      </c>
      <c r="R752" s="118">
        <f>IFERROR(IF(L752&lt;=0.005,IF(E752="",K752,0),IF(E752&lt;&gt;"",0,IF(O752="",0,IF(O752="H",0,IF(P752&lt;Veriler!$F$2,K752*Veriler!$F$2,K752*P752)))))," ")</f>
        <v>0</v>
      </c>
      <c r="S752" s="118">
        <f>IF(Veriler!P752&lt;=0.1, R752, IF(AND(Veriler!P752&gt;0.1, E752="", O752="E"), IF(P752&gt;Veriler!$F$2, P752*R752, IF(P752&lt;Veriler!$F$2, Veriler!$F$2*R752, P752*R752)), 0))</f>
        <v>0</v>
      </c>
      <c r="T752" s="118" t="str">
        <f t="shared" si="239"/>
        <v xml:space="preserve"> </v>
      </c>
      <c r="U752" s="123" t="str">
        <f>IFERROR(IF(N752="%10 sınırı aşılmıştır.",K752-S752,IFERROR(IF(E752="",IF(R752=1,0,IF(K752-R752=0,"",K752-R752)),IF(Veriler!I752="",K752,IF(K752*Veriler!I752=0,"",K752*Veriler!I752))),K752)),0)</f>
        <v/>
      </c>
    </row>
    <row r="753" spans="1:21" s="134" customFormat="1" ht="27.75" customHeight="1" x14ac:dyDescent="0.25">
      <c r="A753" s="186">
        <f t="shared" si="240"/>
        <v>558</v>
      </c>
      <c r="B753" s="228"/>
      <c r="C753" s="229"/>
      <c r="D753" s="115"/>
      <c r="E753" s="116"/>
      <c r="F753" s="163" t="str">
        <f t="shared" si="235"/>
        <v/>
      </c>
      <c r="G753" s="117"/>
      <c r="H753" s="117"/>
      <c r="I753" s="117"/>
      <c r="J753" s="117"/>
      <c r="K753" s="118" t="str">
        <f t="shared" si="236"/>
        <v/>
      </c>
      <c r="L753" s="119" t="str">
        <f>IF(K753="", "", K753/Veriler!$T$1)</f>
        <v/>
      </c>
      <c r="M753" s="119" t="str">
        <f>IF(E753&lt;&gt;"", "İthal Girdi", IF(Veriler!P753="", "", IF(Veriler!O753="H", "%0,5 üzerindedir", IF(Veriler!P753&gt;0.1, "%10 sınırı aşılmıştır.", "Uygun"))))</f>
        <v>%0,5 üzerindedir</v>
      </c>
      <c r="N753" s="119" t="str">
        <f t="shared" si="237"/>
        <v xml:space="preserve"> </v>
      </c>
      <c r="O753" s="120"/>
      <c r="P753" s="121"/>
      <c r="Q753" s="122" t="str">
        <f t="shared" si="238"/>
        <v/>
      </c>
      <c r="R753" s="118">
        <f>IFERROR(IF(L753&lt;=0.005,IF(E753="",K753,0),IF(E753&lt;&gt;"",0,IF(O753="",0,IF(O753="H",0,IF(P753&lt;Veriler!$F$2,K753*Veriler!$F$2,K753*P753)))))," ")</f>
        <v>0</v>
      </c>
      <c r="S753" s="118">
        <f>IF(Veriler!P753&lt;=0.1, R753, IF(AND(Veriler!P753&gt;0.1, E753="", O753="E"), IF(P753&gt;Veriler!$F$2, P753*R753, IF(P753&lt;Veriler!$F$2, Veriler!$F$2*R753, P753*R753)), 0))</f>
        <v>0</v>
      </c>
      <c r="T753" s="118" t="str">
        <f t="shared" si="239"/>
        <v xml:space="preserve"> </v>
      </c>
      <c r="U753" s="123" t="str">
        <f>IFERROR(IF(N753="%10 sınırı aşılmıştır.",K753-S753,IFERROR(IF(E753="",IF(R753=1,0,IF(K753-R753=0,"",K753-R753)),IF(Veriler!I753="",K753,IF(K753*Veriler!I753=0,"",K753*Veriler!I753))),K753)),0)</f>
        <v/>
      </c>
    </row>
    <row r="754" spans="1:21" s="134" customFormat="1" ht="27.75" customHeight="1" x14ac:dyDescent="0.25">
      <c r="A754" s="186">
        <f t="shared" si="240"/>
        <v>559</v>
      </c>
      <c r="B754" s="228"/>
      <c r="C754" s="229"/>
      <c r="D754" s="115"/>
      <c r="E754" s="116"/>
      <c r="F754" s="163" t="str">
        <f t="shared" si="235"/>
        <v/>
      </c>
      <c r="G754" s="117"/>
      <c r="H754" s="117"/>
      <c r="I754" s="117"/>
      <c r="J754" s="117"/>
      <c r="K754" s="118" t="str">
        <f t="shared" si="236"/>
        <v/>
      </c>
      <c r="L754" s="119" t="str">
        <f>IF(K754="", "", K754/Veriler!$T$1)</f>
        <v/>
      </c>
      <c r="M754" s="119" t="str">
        <f>IF(E754&lt;&gt;"", "İthal Girdi", IF(Veriler!P754="", "", IF(Veriler!O754="H", "%0,5 üzerindedir", IF(Veriler!P754&gt;0.1, "%10 sınırı aşılmıştır.", "Uygun"))))</f>
        <v>%0,5 üzerindedir</v>
      </c>
      <c r="N754" s="119" t="str">
        <f t="shared" si="237"/>
        <v xml:space="preserve"> </v>
      </c>
      <c r="O754" s="120"/>
      <c r="P754" s="121"/>
      <c r="Q754" s="122" t="str">
        <f t="shared" si="238"/>
        <v/>
      </c>
      <c r="R754" s="118">
        <f>IFERROR(IF(L754&lt;=0.005,IF(E754="",K754,0),IF(E754&lt;&gt;"",0,IF(O754="",0,IF(O754="H",0,IF(P754&lt;Veriler!$F$2,K754*Veriler!$F$2,K754*P754)))))," ")</f>
        <v>0</v>
      </c>
      <c r="S754" s="118">
        <f>IF(Veriler!P754&lt;=0.1, R754, IF(AND(Veriler!P754&gt;0.1, E754="", O754="E"), IF(P754&gt;Veriler!$F$2, P754*R754, IF(P754&lt;Veriler!$F$2, Veriler!$F$2*R754, P754*R754)), 0))</f>
        <v>0</v>
      </c>
      <c r="T754" s="118" t="str">
        <f t="shared" si="239"/>
        <v xml:space="preserve"> </v>
      </c>
      <c r="U754" s="123" t="str">
        <f>IFERROR(IF(N754="%10 sınırı aşılmıştır.",K754-S754,IFERROR(IF(E754="",IF(R754=1,0,IF(K754-R754=0,"",K754-R754)),IF(Veriler!I754="",K754,IF(K754*Veriler!I754=0,"",K754*Veriler!I754))),K754)),0)</f>
        <v/>
      </c>
    </row>
    <row r="755" spans="1:21" s="134" customFormat="1" ht="27.75" customHeight="1" x14ac:dyDescent="0.25">
      <c r="A755" s="186">
        <f t="shared" si="240"/>
        <v>560</v>
      </c>
      <c r="B755" s="228"/>
      <c r="C755" s="229"/>
      <c r="D755" s="115"/>
      <c r="E755" s="116"/>
      <c r="F755" s="163" t="str">
        <f t="shared" si="235"/>
        <v/>
      </c>
      <c r="G755" s="117"/>
      <c r="H755" s="117"/>
      <c r="I755" s="117"/>
      <c r="J755" s="117"/>
      <c r="K755" s="118" t="str">
        <f t="shared" si="236"/>
        <v/>
      </c>
      <c r="L755" s="119" t="str">
        <f>IF(K755="", "", K755/Veriler!$T$1)</f>
        <v/>
      </c>
      <c r="M755" s="119" t="str">
        <f>IF(E755&lt;&gt;"", "İthal Girdi", IF(Veriler!P755="", "", IF(Veriler!O755="H", "%0,5 üzerindedir", IF(Veriler!P755&gt;0.1, "%10 sınırı aşılmıştır.", "Uygun"))))</f>
        <v>%0,5 üzerindedir</v>
      </c>
      <c r="N755" s="119" t="str">
        <f t="shared" si="237"/>
        <v xml:space="preserve"> </v>
      </c>
      <c r="O755" s="120"/>
      <c r="P755" s="121"/>
      <c r="Q755" s="122" t="str">
        <f t="shared" si="238"/>
        <v/>
      </c>
      <c r="R755" s="118">
        <f>IFERROR(IF(L755&lt;=0.005,IF(E755="",K755,0),IF(E755&lt;&gt;"",0,IF(O755="",0,IF(O755="H",0,IF(P755&lt;Veriler!$F$2,K755*Veriler!$F$2,K755*P755)))))," ")</f>
        <v>0</v>
      </c>
      <c r="S755" s="118">
        <f>IF(Veriler!P755&lt;=0.1, R755, IF(AND(Veriler!P755&gt;0.1, E755="", O755="E"), IF(P755&gt;Veriler!$F$2, P755*R755, IF(P755&lt;Veriler!$F$2, Veriler!$F$2*R755, P755*R755)), 0))</f>
        <v>0</v>
      </c>
      <c r="T755" s="118" t="str">
        <f t="shared" si="239"/>
        <v xml:space="preserve"> </v>
      </c>
      <c r="U755" s="123" t="str">
        <f>IFERROR(IF(N755="%10 sınırı aşılmıştır.",K755-S755,IFERROR(IF(E755="",IF(R755=1,0,IF(K755-R755=0,"",K755-R755)),IF(Veriler!I755="",K755,IF(K755*Veriler!I755=0,"",K755*Veriler!I755))),K755)),0)</f>
        <v/>
      </c>
    </row>
    <row r="756" spans="1:21" s="134" customFormat="1" ht="24" customHeight="1" x14ac:dyDescent="0.25">
      <c r="A756" s="147"/>
      <c r="B756" s="148"/>
      <c r="C756" s="148"/>
      <c r="D756" s="148"/>
      <c r="E756" s="149"/>
      <c r="F756" s="149"/>
      <c r="G756" s="147"/>
      <c r="H756" s="147"/>
      <c r="I756" s="147"/>
      <c r="J756" s="147"/>
      <c r="K756" s="133">
        <f>SUM(K727:K740,K742:K755)</f>
        <v>0</v>
      </c>
      <c r="L756" s="150"/>
      <c r="M756" s="150"/>
      <c r="N756" s="150"/>
      <c r="O756" s="151"/>
      <c r="P756" s="152"/>
      <c r="Q756" s="152"/>
      <c r="R756" s="147"/>
      <c r="S756" s="147"/>
      <c r="T756" s="147"/>
      <c r="U756" s="147"/>
    </row>
    <row r="757" spans="1:21" s="134" customFormat="1" ht="24" customHeight="1" x14ac:dyDescent="0.25">
      <c r="A757" s="147"/>
      <c r="B757" s="148"/>
      <c r="C757" s="148"/>
      <c r="D757" s="148"/>
      <c r="E757" s="149"/>
      <c r="F757" s="149"/>
      <c r="G757" s="147"/>
      <c r="H757" s="147"/>
      <c r="I757" s="147"/>
      <c r="J757" s="147"/>
      <c r="K757" s="153"/>
      <c r="L757" s="150"/>
      <c r="M757" s="150"/>
      <c r="N757" s="150"/>
      <c r="O757" s="151"/>
      <c r="P757" s="152"/>
      <c r="Q757" s="152"/>
      <c r="R757" s="154" t="s">
        <v>14</v>
      </c>
      <c r="S757" s="154" t="s">
        <v>14</v>
      </c>
      <c r="T757" s="154" t="s">
        <v>14</v>
      </c>
      <c r="U757" s="155" t="s">
        <v>15</v>
      </c>
    </row>
    <row r="758" spans="1:21" s="134" customFormat="1" ht="27" customHeight="1" x14ac:dyDescent="0.25">
      <c r="A758" s="230" t="s">
        <v>140</v>
      </c>
      <c r="B758" s="230"/>
      <c r="C758" s="230"/>
      <c r="D758" s="230"/>
      <c r="E758" s="230"/>
      <c r="F758" s="230"/>
      <c r="G758" s="230"/>
      <c r="H758" s="230"/>
      <c r="I758" s="230"/>
      <c r="J758" s="230"/>
      <c r="K758" s="230"/>
      <c r="L758" s="230"/>
      <c r="M758" s="230"/>
      <c r="N758" s="230"/>
      <c r="O758" s="230"/>
      <c r="P758" s="230"/>
      <c r="Q758" s="230"/>
      <c r="R758" s="160" t="e">
        <f>IF(SUM(#REF!,R727:R740,R742:R755)=0,"",SUM(#REF!,R727:R740,R742:R755))</f>
        <v>#REF!</v>
      </c>
      <c r="S758" s="156" t="str">
        <f>IF(SUM(S727:S740,S742:S755)=0," ",SUM(S727:S740,S742:S755))</f>
        <v xml:space="preserve"> </v>
      </c>
      <c r="T758" s="124" t="str">
        <f>IF(SUM(T727:T740,T742:T755)=0," ",SUM(T727:T740,T742:T755))</f>
        <v xml:space="preserve"> </v>
      </c>
      <c r="U758" s="124" t="str">
        <f>IF(SUM(U727:U740,U742:U755)=0," ",SUM(U727:U740,U742:U755))</f>
        <v xml:space="preserve"> </v>
      </c>
    </row>
    <row r="760" spans="1:21" x14ac:dyDescent="0.3">
      <c r="A760" s="225" t="str">
        <f>A798</f>
        <v>R02</v>
      </c>
      <c r="B760" s="225"/>
      <c r="C760" s="225"/>
      <c r="D760" s="225"/>
      <c r="E760" s="225"/>
      <c r="F760" s="225"/>
      <c r="G760" s="225"/>
      <c r="H760" s="225"/>
      <c r="I760" s="225"/>
      <c r="J760" s="225"/>
      <c r="K760" s="225"/>
      <c r="L760" s="226"/>
      <c r="M760" s="226"/>
      <c r="N760" s="226"/>
      <c r="O760" s="227"/>
      <c r="P760" s="227"/>
      <c r="Q760" s="227"/>
      <c r="R760" s="225"/>
      <c r="S760" s="225"/>
      <c r="T760" s="225"/>
      <c r="U760" s="225"/>
    </row>
    <row r="761" spans="1:21" s="134" customFormat="1" ht="31.5" customHeight="1" x14ac:dyDescent="0.25">
      <c r="A761" s="233" t="s">
        <v>0</v>
      </c>
      <c r="B761" s="233"/>
      <c r="C761" s="233"/>
      <c r="D761" s="233"/>
      <c r="E761" s="233"/>
      <c r="F761" s="233"/>
      <c r="G761" s="233"/>
      <c r="H761" s="233"/>
      <c r="I761" s="233"/>
      <c r="J761" s="233"/>
      <c r="K761" s="233"/>
      <c r="L761" s="233"/>
      <c r="M761" s="233"/>
      <c r="N761" s="233"/>
      <c r="O761" s="233" t="b">
        <v>0</v>
      </c>
      <c r="P761" s="233"/>
      <c r="Q761" s="233"/>
      <c r="R761" s="233"/>
      <c r="S761" s="233"/>
      <c r="T761" s="233"/>
      <c r="U761" s="233"/>
    </row>
    <row r="762" spans="1:21" s="139" customFormat="1" ht="28.5" customHeight="1" x14ac:dyDescent="0.25">
      <c r="A762" s="234" t="s">
        <v>115</v>
      </c>
      <c r="B762" s="235"/>
      <c r="C762" s="235"/>
      <c r="D762" s="235"/>
      <c r="E762" s="235"/>
      <c r="F762" s="235"/>
      <c r="G762" s="235"/>
      <c r="H762" s="235"/>
      <c r="I762" s="235"/>
      <c r="J762" s="235"/>
      <c r="K762" s="235"/>
      <c r="L762" s="235"/>
      <c r="M762" s="235"/>
      <c r="N762" s="235"/>
      <c r="O762" s="235"/>
      <c r="P762" s="235"/>
      <c r="Q762" s="236"/>
      <c r="R762" s="135"/>
      <c r="S762" s="136"/>
      <c r="T762" s="137" t="s">
        <v>116</v>
      </c>
      <c r="U762" s="138">
        <f>U724+1</f>
        <v>21</v>
      </c>
    </row>
    <row r="763" spans="1:21" s="134" customFormat="1" ht="87" customHeight="1" x14ac:dyDescent="0.25">
      <c r="A763" s="164" t="s">
        <v>1</v>
      </c>
      <c r="B763" s="237" t="s">
        <v>2</v>
      </c>
      <c r="C763" s="238"/>
      <c r="D763" s="165" t="s">
        <v>3</v>
      </c>
      <c r="E763" s="165" t="s">
        <v>136</v>
      </c>
      <c r="F763" s="166" t="s">
        <v>143</v>
      </c>
      <c r="G763" s="164" t="s">
        <v>4</v>
      </c>
      <c r="H763" s="164" t="s">
        <v>5</v>
      </c>
      <c r="I763" s="164" t="s">
        <v>6</v>
      </c>
      <c r="J763" s="164" t="s">
        <v>7</v>
      </c>
      <c r="K763" s="164" t="s">
        <v>8</v>
      </c>
      <c r="L763" s="167" t="s">
        <v>9</v>
      </c>
      <c r="M763" s="168" t="s">
        <v>86</v>
      </c>
      <c r="N763" s="168" t="s">
        <v>86</v>
      </c>
      <c r="O763" s="166" t="s">
        <v>137</v>
      </c>
      <c r="P763" s="164" t="s">
        <v>10</v>
      </c>
      <c r="Q763" s="140" t="s">
        <v>142</v>
      </c>
      <c r="R763" s="125" t="s">
        <v>141</v>
      </c>
      <c r="S763" s="125" t="s">
        <v>138</v>
      </c>
      <c r="T763" s="164" t="s">
        <v>138</v>
      </c>
      <c r="U763" s="164" t="s">
        <v>139</v>
      </c>
    </row>
    <row r="764" spans="1:21" s="134" customFormat="1" ht="54" customHeight="1" x14ac:dyDescent="0.25">
      <c r="A764" s="141"/>
      <c r="B764" s="241" t="s">
        <v>146</v>
      </c>
      <c r="C764" s="231"/>
      <c r="D764" s="142"/>
      <c r="E764" s="142"/>
      <c r="F764" s="114"/>
      <c r="G764" s="142"/>
      <c r="H764" s="142"/>
      <c r="I764" s="142"/>
      <c r="J764" s="142"/>
      <c r="K764" s="114"/>
      <c r="L764" s="114"/>
      <c r="M764" s="142"/>
      <c r="N764" s="114"/>
      <c r="O764" s="142"/>
      <c r="P764" s="142"/>
      <c r="Q764" s="232"/>
      <c r="R764" s="232"/>
      <c r="S764" s="142"/>
      <c r="T764" s="114"/>
      <c r="U764" s="114"/>
    </row>
    <row r="765" spans="1:21" s="134" customFormat="1" ht="27.75" customHeight="1" x14ac:dyDescent="0.25">
      <c r="A765" s="186">
        <f>A755+1</f>
        <v>561</v>
      </c>
      <c r="B765" s="228"/>
      <c r="C765" s="229"/>
      <c r="D765" s="115"/>
      <c r="E765" s="116"/>
      <c r="F765" s="163" t="str">
        <f t="shared" ref="F765:F778" si="241">IF(AND(E765&lt;&gt;"",U765&lt;&gt;"",K765&lt;&gt;0),U765/K765,"")</f>
        <v/>
      </c>
      <c r="G765" s="117"/>
      <c r="H765" s="117"/>
      <c r="I765" s="117"/>
      <c r="J765" s="117"/>
      <c r="K765" s="118" t="str">
        <f t="shared" ref="K765:K778" si="242">IF(AND(G765&lt;&gt;0, I765&lt;&gt;0, J765&lt;&gt;0), G765*I765*J765, "")</f>
        <v/>
      </c>
      <c r="L765" s="119" t="str">
        <f>IF(K765="", "", K765/Veriler!$T$1)</f>
        <v/>
      </c>
      <c r="M765" s="119" t="str">
        <f>IF(E765&lt;&gt;"", "İthal Girdi", IF(Veriler!P765="", "", IF(Veriler!O765="H", "%0,5 üzerindedir", IF(Veriler!P765&gt;0.1, "%10 sınırı aşılmıştır.", "Uygun"))))</f>
        <v>%0,5 üzerindedir</v>
      </c>
      <c r="N765" s="119" t="str">
        <f t="shared" ref="N765:N778" si="243">IF(L765=""," ",M765)</f>
        <v xml:space="preserve"> </v>
      </c>
      <c r="O765" s="120"/>
      <c r="P765" s="121"/>
      <c r="Q765" s="122" t="str">
        <f t="shared" ref="Q765:Q778" si="244">IFERROR(IF(AND(S765&lt;&gt;"",K765&lt;&gt;"",K765&lt;&gt;0,S765&lt;&gt;0),S765/K765,"")," ")</f>
        <v/>
      </c>
      <c r="R765" s="118">
        <f>IFERROR(IF(L765&lt;=0.005,IF(E765="",K765,0),IF(E765&lt;&gt;"",0,IF(O765="",0,IF(O765="H",0,IF(P765&lt;Veriler!$F$2,K765*Veriler!$F$2,K765*P765)))))," ")</f>
        <v>0</v>
      </c>
      <c r="S765" s="118">
        <f>IF(Veriler!P765&lt;=0.1, R765, IF(AND(Veriler!P765&gt;0.1, E765="", O765="E"), IF(P765&gt;Veriler!$F$2, P765*R765, IF(P765&lt;Veriler!$F$2, Veriler!$F$2*R765, P765*R765)), 0))</f>
        <v>0</v>
      </c>
      <c r="T765" s="118" t="str">
        <f t="shared" ref="T765:T778" si="245">IF(S765=0," ",S765)</f>
        <v xml:space="preserve"> </v>
      </c>
      <c r="U765" s="123" t="str">
        <f>IFERROR(IF(N765="%10 sınırı aşılmıştır.",K765-S765,IFERROR(IF(E765="",IF(R765=1,0,IF(K765-R765=0,"",K765-R765)),IF(Veriler!I765="",K765,IF(K765*Veriler!I765=0,"",K765*Veriler!I765))),K765)),0)</f>
        <v/>
      </c>
    </row>
    <row r="766" spans="1:21" s="134" customFormat="1" ht="27.75" customHeight="1" x14ac:dyDescent="0.25">
      <c r="A766" s="186">
        <f>A765+1</f>
        <v>562</v>
      </c>
      <c r="B766" s="228"/>
      <c r="C766" s="229"/>
      <c r="D766" s="115"/>
      <c r="E766" s="116"/>
      <c r="F766" s="163" t="str">
        <f t="shared" si="241"/>
        <v/>
      </c>
      <c r="G766" s="117"/>
      <c r="H766" s="117"/>
      <c r="I766" s="117"/>
      <c r="J766" s="117"/>
      <c r="K766" s="118" t="str">
        <f t="shared" si="242"/>
        <v/>
      </c>
      <c r="L766" s="119" t="str">
        <f>IF(K766="", "", K766/Veriler!$T$1)</f>
        <v/>
      </c>
      <c r="M766" s="119" t="str">
        <f>IF(E766&lt;&gt;"", "İthal Girdi", IF(Veriler!P766="", "", IF(Veriler!O766="H", "%0,5 üzerindedir", IF(Veriler!P766&gt;0.1, "%10 sınırı aşılmıştır.", "Uygun"))))</f>
        <v>%0,5 üzerindedir</v>
      </c>
      <c r="N766" s="119" t="str">
        <f t="shared" si="243"/>
        <v xml:space="preserve"> </v>
      </c>
      <c r="O766" s="120"/>
      <c r="P766" s="121"/>
      <c r="Q766" s="122" t="str">
        <f t="shared" si="244"/>
        <v/>
      </c>
      <c r="R766" s="118">
        <f>IFERROR(IF(L766&lt;=0.005,IF(E766="",K766,0),IF(E766&lt;&gt;"",0,IF(O766="",0,IF(O766="H",0,IF(P766&lt;Veriler!$F$2,K766*Veriler!$F$2,K766*P766)))))," ")</f>
        <v>0</v>
      </c>
      <c r="S766" s="118">
        <f>IF(Veriler!P766&lt;=0.1, R766, IF(AND(Veriler!P766&gt;0.1, E766="", O766="E"), IF(P766&gt;Veriler!$F$2, P766*R766, IF(P766&lt;Veriler!$F$2, Veriler!$F$2*R766, P766*R766)), 0))</f>
        <v>0</v>
      </c>
      <c r="T766" s="118" t="str">
        <f t="shared" si="245"/>
        <v xml:space="preserve"> </v>
      </c>
      <c r="U766" s="123" t="str">
        <f>IFERROR(IF(N766="%10 sınırı aşılmıştır.",K766-S766,IFERROR(IF(E766="",IF(R766=1,0,IF(K766-R766=0,"",K766-R766)),IF(Veriler!I766="",K766,IF(K766*Veriler!I766=0,"",K766*Veriler!I766))),K766)),0)</f>
        <v/>
      </c>
    </row>
    <row r="767" spans="1:21" s="134" customFormat="1" ht="27.75" customHeight="1" x14ac:dyDescent="0.25">
      <c r="A767" s="186">
        <f t="shared" ref="A767:A778" si="246">A766+1</f>
        <v>563</v>
      </c>
      <c r="B767" s="228"/>
      <c r="C767" s="229"/>
      <c r="D767" s="115"/>
      <c r="E767" s="116"/>
      <c r="F767" s="163" t="str">
        <f t="shared" si="241"/>
        <v/>
      </c>
      <c r="G767" s="117"/>
      <c r="H767" s="117"/>
      <c r="I767" s="117"/>
      <c r="J767" s="117"/>
      <c r="K767" s="118" t="str">
        <f t="shared" si="242"/>
        <v/>
      </c>
      <c r="L767" s="119" t="str">
        <f>IF(K767="", "", K767/Veriler!$T$1)</f>
        <v/>
      </c>
      <c r="M767" s="119" t="str">
        <f>IF(E767&lt;&gt;"", "İthal Girdi", IF(Veriler!P767="", "", IF(Veriler!O767="H", "%0,5 üzerindedir", IF(Veriler!P767&gt;0.1, "%10 sınırı aşılmıştır.", "Uygun"))))</f>
        <v>%0,5 üzerindedir</v>
      </c>
      <c r="N767" s="119" t="str">
        <f t="shared" si="243"/>
        <v xml:space="preserve"> </v>
      </c>
      <c r="O767" s="120"/>
      <c r="P767" s="121"/>
      <c r="Q767" s="122" t="str">
        <f t="shared" si="244"/>
        <v/>
      </c>
      <c r="R767" s="118">
        <f>IFERROR(IF(L767&lt;=0.005,IF(E767="",K767,0),IF(E767&lt;&gt;"",0,IF(O767="",0,IF(O767="H",0,IF(P767&lt;Veriler!$F$2,K767*Veriler!$F$2,K767*P767)))))," ")</f>
        <v>0</v>
      </c>
      <c r="S767" s="118">
        <f>IF(Veriler!P767&lt;=0.1, R767, IF(AND(Veriler!P767&gt;0.1, E767="", O767="E"), IF(P767&gt;Veriler!$F$2, P767*R767, IF(P767&lt;Veriler!$F$2, Veriler!$F$2*R767, P767*R767)), 0))</f>
        <v>0</v>
      </c>
      <c r="T767" s="118" t="str">
        <f t="shared" si="245"/>
        <v xml:space="preserve"> </v>
      </c>
      <c r="U767" s="123" t="str">
        <f>IFERROR(IF(N767="%10 sınırı aşılmıştır.",K767-S767,IFERROR(IF(E767="",IF(R767=1,0,IF(K767-R767=0,"",K767-R767)),IF(Veriler!I767="",K767,IF(K767*Veriler!I767=0,"",K767*Veriler!I767))),K767)),0)</f>
        <v/>
      </c>
    </row>
    <row r="768" spans="1:21" s="134" customFormat="1" ht="27.75" customHeight="1" x14ac:dyDescent="0.25">
      <c r="A768" s="186">
        <f t="shared" si="246"/>
        <v>564</v>
      </c>
      <c r="B768" s="228"/>
      <c r="C768" s="229"/>
      <c r="D768" s="115"/>
      <c r="E768" s="116"/>
      <c r="F768" s="163" t="str">
        <f t="shared" si="241"/>
        <v/>
      </c>
      <c r="G768" s="117"/>
      <c r="H768" s="117"/>
      <c r="I768" s="117"/>
      <c r="J768" s="117"/>
      <c r="K768" s="118" t="str">
        <f t="shared" si="242"/>
        <v/>
      </c>
      <c r="L768" s="119" t="str">
        <f>IF(K768="", "", K768/Veriler!$T$1)</f>
        <v/>
      </c>
      <c r="M768" s="119" t="str">
        <f>IF(E768&lt;&gt;"", "İthal Girdi", IF(Veriler!P768="", "", IF(Veriler!O768="H", "%0,5 üzerindedir", IF(Veriler!P768&gt;0.1, "%10 sınırı aşılmıştır.", "Uygun"))))</f>
        <v>%0,5 üzerindedir</v>
      </c>
      <c r="N768" s="119" t="str">
        <f t="shared" si="243"/>
        <v xml:space="preserve"> </v>
      </c>
      <c r="O768" s="120"/>
      <c r="P768" s="121"/>
      <c r="Q768" s="122" t="str">
        <f t="shared" si="244"/>
        <v/>
      </c>
      <c r="R768" s="118">
        <f>IFERROR(IF(L768&lt;=0.005,IF(E768="",K768,0),IF(E768&lt;&gt;"",0,IF(O768="",0,IF(O768="H",0,IF(P768&lt;Veriler!$F$2,K768*Veriler!$F$2,K768*P768)))))," ")</f>
        <v>0</v>
      </c>
      <c r="S768" s="118">
        <f>IF(Veriler!P768&lt;=0.1, R768, IF(AND(Veriler!P768&gt;0.1, E768="", O768="E"), IF(P768&gt;Veriler!$F$2, P768*R768, IF(P768&lt;Veriler!$F$2, Veriler!$F$2*R768, P768*R768)), 0))</f>
        <v>0</v>
      </c>
      <c r="T768" s="118" t="str">
        <f t="shared" si="245"/>
        <v xml:space="preserve"> </v>
      </c>
      <c r="U768" s="123" t="str">
        <f>IFERROR(IF(N768="%10 sınırı aşılmıştır.",K768-S768,IFERROR(IF(E768="",IF(R768=1,0,IF(K768-R768=0,"",K768-R768)),IF(Veriler!I768="",K768,IF(K768*Veriler!I768=0,"",K768*Veriler!I768))),K768)),0)</f>
        <v/>
      </c>
    </row>
    <row r="769" spans="1:21" s="134" customFormat="1" ht="27.75" customHeight="1" x14ac:dyDescent="0.25">
      <c r="A769" s="186">
        <f t="shared" si="246"/>
        <v>565</v>
      </c>
      <c r="B769" s="228"/>
      <c r="C769" s="229"/>
      <c r="D769" s="115"/>
      <c r="E769" s="116"/>
      <c r="F769" s="163" t="str">
        <f t="shared" si="241"/>
        <v/>
      </c>
      <c r="G769" s="117"/>
      <c r="H769" s="117"/>
      <c r="I769" s="117"/>
      <c r="J769" s="117"/>
      <c r="K769" s="118" t="str">
        <f t="shared" si="242"/>
        <v/>
      </c>
      <c r="L769" s="119" t="str">
        <f>IF(K769="", "", K769/Veriler!$T$1)</f>
        <v/>
      </c>
      <c r="M769" s="119" t="str">
        <f>IF(E769&lt;&gt;"", "İthal Girdi", IF(Veriler!P769="", "", IF(Veriler!O769="H", "%0,5 üzerindedir", IF(Veriler!P769&gt;0.1, "%10 sınırı aşılmıştır.", "Uygun"))))</f>
        <v>%0,5 üzerindedir</v>
      </c>
      <c r="N769" s="119" t="str">
        <f t="shared" si="243"/>
        <v xml:space="preserve"> </v>
      </c>
      <c r="O769" s="120"/>
      <c r="P769" s="121"/>
      <c r="Q769" s="122" t="str">
        <f t="shared" si="244"/>
        <v/>
      </c>
      <c r="R769" s="118">
        <f>IFERROR(IF(L769&lt;=0.005,IF(E769="",K769,0),IF(E769&lt;&gt;"",0,IF(O769="",0,IF(O769="H",0,IF(P769&lt;Veriler!$F$2,K769*Veriler!$F$2,K769*P769)))))," ")</f>
        <v>0</v>
      </c>
      <c r="S769" s="118">
        <f>IF(Veriler!P769&lt;=0.1, R769, IF(AND(Veriler!P769&gt;0.1, E769="", O769="E"), IF(P769&gt;Veriler!$F$2, P769*R769, IF(P769&lt;Veriler!$F$2, Veriler!$F$2*R769, P769*R769)), 0))</f>
        <v>0</v>
      </c>
      <c r="T769" s="118" t="str">
        <f t="shared" si="245"/>
        <v xml:space="preserve"> </v>
      </c>
      <c r="U769" s="123" t="str">
        <f>IFERROR(IF(N769="%10 sınırı aşılmıştır.",K769-S769,IFERROR(IF(E769="",IF(R769=1,0,IF(K769-R769=0,"",K769-R769)),IF(Veriler!I769="",K769,IF(K769*Veriler!I769=0,"",K769*Veriler!I769))),K769)),0)</f>
        <v/>
      </c>
    </row>
    <row r="770" spans="1:21" s="134" customFormat="1" ht="27.75" customHeight="1" x14ac:dyDescent="0.25">
      <c r="A770" s="186">
        <f t="shared" si="246"/>
        <v>566</v>
      </c>
      <c r="B770" s="228"/>
      <c r="C770" s="229"/>
      <c r="D770" s="115"/>
      <c r="E770" s="116"/>
      <c r="F770" s="163" t="str">
        <f t="shared" si="241"/>
        <v/>
      </c>
      <c r="G770" s="117"/>
      <c r="H770" s="117"/>
      <c r="I770" s="117"/>
      <c r="J770" s="117"/>
      <c r="K770" s="118" t="str">
        <f t="shared" si="242"/>
        <v/>
      </c>
      <c r="L770" s="119" t="str">
        <f>IF(K770="", "", K770/Veriler!$T$1)</f>
        <v/>
      </c>
      <c r="M770" s="119" t="str">
        <f>IF(E770&lt;&gt;"", "İthal Girdi", IF(Veriler!P770="", "", IF(Veriler!O770="H", "%0,5 üzerindedir", IF(Veriler!P770&gt;0.1, "%10 sınırı aşılmıştır.", "Uygun"))))</f>
        <v>%0,5 üzerindedir</v>
      </c>
      <c r="N770" s="119" t="str">
        <f t="shared" si="243"/>
        <v xml:space="preserve"> </v>
      </c>
      <c r="O770" s="120"/>
      <c r="P770" s="121"/>
      <c r="Q770" s="122" t="str">
        <f t="shared" si="244"/>
        <v/>
      </c>
      <c r="R770" s="118">
        <f>IFERROR(IF(L770&lt;=0.005,IF(E770="",K770,0),IF(E770&lt;&gt;"",0,IF(O770="",0,IF(O770="H",0,IF(P770&lt;Veriler!$F$2,K770*Veriler!$F$2,K770*P770)))))," ")</f>
        <v>0</v>
      </c>
      <c r="S770" s="118">
        <f>IF(Veriler!P770&lt;=0.1, R770, IF(AND(Veriler!P770&gt;0.1, E770="", O770="E"), IF(P770&gt;Veriler!$F$2, P770*R770, IF(P770&lt;Veriler!$F$2, Veriler!$F$2*R770, P770*R770)), 0))</f>
        <v>0</v>
      </c>
      <c r="T770" s="118" t="str">
        <f t="shared" si="245"/>
        <v xml:space="preserve"> </v>
      </c>
      <c r="U770" s="123" t="str">
        <f>IFERROR(IF(N770="%10 sınırı aşılmıştır.",K770-S770,IFERROR(IF(E770="",IF(R770=1,0,IF(K770-R770=0,"",K770-R770)),IF(Veriler!I770="",K770,IF(K770*Veriler!I770=0,"",K770*Veriler!I770))),K770)),0)</f>
        <v/>
      </c>
    </row>
    <row r="771" spans="1:21" s="134" customFormat="1" ht="27.75" customHeight="1" x14ac:dyDescent="0.25">
      <c r="A771" s="186">
        <f t="shared" si="246"/>
        <v>567</v>
      </c>
      <c r="B771" s="228"/>
      <c r="C771" s="229"/>
      <c r="D771" s="115"/>
      <c r="E771" s="116"/>
      <c r="F771" s="163" t="str">
        <f t="shared" si="241"/>
        <v/>
      </c>
      <c r="G771" s="117"/>
      <c r="H771" s="117"/>
      <c r="I771" s="117"/>
      <c r="J771" s="117"/>
      <c r="K771" s="118" t="str">
        <f t="shared" si="242"/>
        <v/>
      </c>
      <c r="L771" s="119" t="str">
        <f>IF(K771="", "", K771/Veriler!$T$1)</f>
        <v/>
      </c>
      <c r="M771" s="119" t="str">
        <f>IF(E771&lt;&gt;"", "İthal Girdi", IF(Veriler!P771="", "", IF(Veriler!O771="H", "%0,5 üzerindedir", IF(Veriler!P771&gt;0.1, "%10 sınırı aşılmıştır.", "Uygun"))))</f>
        <v>%0,5 üzerindedir</v>
      </c>
      <c r="N771" s="119" t="str">
        <f t="shared" si="243"/>
        <v xml:space="preserve"> </v>
      </c>
      <c r="O771" s="120"/>
      <c r="P771" s="121"/>
      <c r="Q771" s="122" t="str">
        <f t="shared" si="244"/>
        <v/>
      </c>
      <c r="R771" s="118">
        <f>IFERROR(IF(L771&lt;=0.005,IF(E771="",K771,0),IF(E771&lt;&gt;"",0,IF(O771="",0,IF(O771="H",0,IF(P771&lt;Veriler!$F$2,K771*Veriler!$F$2,K771*P771)))))," ")</f>
        <v>0</v>
      </c>
      <c r="S771" s="118">
        <f>IF(Veriler!P771&lt;=0.1, R771, IF(AND(Veriler!P771&gt;0.1, E771="", O771="E"), IF(P771&gt;Veriler!$F$2, P771*R771, IF(P771&lt;Veriler!$F$2, Veriler!$F$2*R771, P771*R771)), 0))</f>
        <v>0</v>
      </c>
      <c r="T771" s="118" t="str">
        <f t="shared" si="245"/>
        <v xml:space="preserve"> </v>
      </c>
      <c r="U771" s="123" t="str">
        <f>IFERROR(IF(N771="%10 sınırı aşılmıştır.",K771-S771,IFERROR(IF(E771="",IF(R771=1,0,IF(K771-R771=0,"",K771-R771)),IF(Veriler!I771="",K771,IF(K771*Veriler!I771=0,"",K771*Veriler!I771))),K771)),0)</f>
        <v/>
      </c>
    </row>
    <row r="772" spans="1:21" s="134" customFormat="1" ht="27.75" customHeight="1" x14ac:dyDescent="0.25">
      <c r="A772" s="186">
        <f t="shared" si="246"/>
        <v>568</v>
      </c>
      <c r="B772" s="228"/>
      <c r="C772" s="229"/>
      <c r="D772" s="115"/>
      <c r="E772" s="116"/>
      <c r="F772" s="163" t="str">
        <f t="shared" si="241"/>
        <v/>
      </c>
      <c r="G772" s="117"/>
      <c r="H772" s="117"/>
      <c r="I772" s="117"/>
      <c r="J772" s="117"/>
      <c r="K772" s="118" t="str">
        <f t="shared" si="242"/>
        <v/>
      </c>
      <c r="L772" s="119" t="str">
        <f>IF(K772="", "", K772/Veriler!$T$1)</f>
        <v/>
      </c>
      <c r="M772" s="119" t="str">
        <f>IF(E772&lt;&gt;"", "İthal Girdi", IF(Veriler!P772="", "", IF(Veriler!O772="H", "%0,5 üzerindedir", IF(Veriler!P772&gt;0.1, "%10 sınırı aşılmıştır.", "Uygun"))))</f>
        <v>%0,5 üzerindedir</v>
      </c>
      <c r="N772" s="119" t="str">
        <f t="shared" si="243"/>
        <v xml:space="preserve"> </v>
      </c>
      <c r="O772" s="120"/>
      <c r="P772" s="121"/>
      <c r="Q772" s="122" t="str">
        <f t="shared" si="244"/>
        <v/>
      </c>
      <c r="R772" s="118">
        <f>IFERROR(IF(L772&lt;=0.005,IF(E772="",K772,0),IF(E772&lt;&gt;"",0,IF(O772="",0,IF(O772="H",0,IF(P772&lt;Veriler!$F$2,K772*Veriler!$F$2,K772*P772)))))," ")</f>
        <v>0</v>
      </c>
      <c r="S772" s="118">
        <f>IF(Veriler!P772&lt;=0.1, R772, IF(AND(Veriler!P772&gt;0.1, E772="", O772="E"), IF(P772&gt;Veriler!$F$2, P772*R772, IF(P772&lt;Veriler!$F$2, Veriler!$F$2*R772, P772*R772)), 0))</f>
        <v>0</v>
      </c>
      <c r="T772" s="118" t="str">
        <f t="shared" si="245"/>
        <v xml:space="preserve"> </v>
      </c>
      <c r="U772" s="123" t="str">
        <f>IFERROR(IF(N772="%10 sınırı aşılmıştır.",K772-S772,IFERROR(IF(E772="",IF(R772=1,0,IF(K772-R772=0,"",K772-R772)),IF(Veriler!I772="",K772,IF(K772*Veriler!I772=0,"",K772*Veriler!I772))),K772)),0)</f>
        <v/>
      </c>
    </row>
    <row r="773" spans="1:21" s="134" customFormat="1" ht="27.75" customHeight="1" x14ac:dyDescent="0.25">
      <c r="A773" s="186">
        <f t="shared" si="246"/>
        <v>569</v>
      </c>
      <c r="B773" s="228"/>
      <c r="C773" s="229"/>
      <c r="D773" s="115"/>
      <c r="E773" s="116"/>
      <c r="F773" s="163" t="str">
        <f t="shared" si="241"/>
        <v/>
      </c>
      <c r="G773" s="117"/>
      <c r="H773" s="117"/>
      <c r="I773" s="117"/>
      <c r="J773" s="117"/>
      <c r="K773" s="118" t="str">
        <f t="shared" si="242"/>
        <v/>
      </c>
      <c r="L773" s="119" t="str">
        <f>IF(K773="", "", K773/Veriler!$T$1)</f>
        <v/>
      </c>
      <c r="M773" s="119" t="str">
        <f>IF(E773&lt;&gt;"", "İthal Girdi", IF(Veriler!P773="", "", IF(Veriler!O773="H", "%0,5 üzerindedir", IF(Veriler!P773&gt;0.1, "%10 sınırı aşılmıştır.", "Uygun"))))</f>
        <v>%0,5 üzerindedir</v>
      </c>
      <c r="N773" s="119" t="str">
        <f t="shared" si="243"/>
        <v xml:space="preserve"> </v>
      </c>
      <c r="O773" s="120"/>
      <c r="P773" s="121"/>
      <c r="Q773" s="122" t="str">
        <f t="shared" si="244"/>
        <v/>
      </c>
      <c r="R773" s="118">
        <f>IFERROR(IF(L773&lt;=0.005,IF(E773="",K773,0),IF(E773&lt;&gt;"",0,IF(O773="",0,IF(O773="H",0,IF(P773&lt;Veriler!$F$2,K773*Veriler!$F$2,K773*P773)))))," ")</f>
        <v>0</v>
      </c>
      <c r="S773" s="118">
        <f>IF(Veriler!P773&lt;=0.1, R773, IF(AND(Veriler!P773&gt;0.1, E773="", O773="E"), IF(P773&gt;Veriler!$F$2, P773*R773, IF(P773&lt;Veriler!$F$2, Veriler!$F$2*R773, P773*R773)), 0))</f>
        <v>0</v>
      </c>
      <c r="T773" s="118" t="str">
        <f t="shared" si="245"/>
        <v xml:space="preserve"> </v>
      </c>
      <c r="U773" s="123" t="str">
        <f>IFERROR(IF(N773="%10 sınırı aşılmıştır.",K773-S773,IFERROR(IF(E773="",IF(R773=1,0,IF(K773-R773=0,"",K773-R773)),IF(Veriler!I773="",K773,IF(K773*Veriler!I773=0,"",K773*Veriler!I773))),K773)),0)</f>
        <v/>
      </c>
    </row>
    <row r="774" spans="1:21" s="134" customFormat="1" ht="27.75" customHeight="1" x14ac:dyDescent="0.25">
      <c r="A774" s="186">
        <f t="shared" si="246"/>
        <v>570</v>
      </c>
      <c r="B774" s="228"/>
      <c r="C774" s="229"/>
      <c r="D774" s="115"/>
      <c r="E774" s="116"/>
      <c r="F774" s="163" t="str">
        <f t="shared" si="241"/>
        <v/>
      </c>
      <c r="G774" s="117"/>
      <c r="H774" s="117"/>
      <c r="I774" s="117"/>
      <c r="J774" s="117"/>
      <c r="K774" s="118" t="str">
        <f t="shared" si="242"/>
        <v/>
      </c>
      <c r="L774" s="119" t="str">
        <f>IF(K774="", "", K774/Veriler!$T$1)</f>
        <v/>
      </c>
      <c r="M774" s="119" t="str">
        <f>IF(E774&lt;&gt;"", "İthal Girdi", IF(Veriler!P774="", "", IF(Veriler!O774="H", "%0,5 üzerindedir", IF(Veriler!P774&gt;0.1, "%10 sınırı aşılmıştır.", "Uygun"))))</f>
        <v>%0,5 üzerindedir</v>
      </c>
      <c r="N774" s="119" t="str">
        <f t="shared" si="243"/>
        <v xml:space="preserve"> </v>
      </c>
      <c r="O774" s="120"/>
      <c r="P774" s="121"/>
      <c r="Q774" s="122" t="str">
        <f t="shared" si="244"/>
        <v/>
      </c>
      <c r="R774" s="118">
        <f>IFERROR(IF(L774&lt;=0.005,IF(E774="",K774,0),IF(E774&lt;&gt;"",0,IF(O774="",0,IF(O774="H",0,IF(P774&lt;Veriler!$F$2,K774*Veriler!$F$2,K774*P774)))))," ")</f>
        <v>0</v>
      </c>
      <c r="S774" s="118">
        <f>IF(Veriler!P774&lt;=0.1, R774, IF(AND(Veriler!P774&gt;0.1, E774="", O774="E"), IF(P774&gt;Veriler!$F$2, P774*R774, IF(P774&lt;Veriler!$F$2, Veriler!$F$2*R774, P774*R774)), 0))</f>
        <v>0</v>
      </c>
      <c r="T774" s="118" t="str">
        <f t="shared" si="245"/>
        <v xml:space="preserve"> </v>
      </c>
      <c r="U774" s="123" t="str">
        <f>IFERROR(IF(N774="%10 sınırı aşılmıştır.",K774-S774,IFERROR(IF(E774="",IF(R774=1,0,IF(K774-R774=0,"",K774-R774)),IF(Veriler!I774="",K774,IF(K774*Veriler!I774=0,"",K774*Veriler!I774))),K774)),0)</f>
        <v/>
      </c>
    </row>
    <row r="775" spans="1:21" s="134" customFormat="1" ht="27.75" customHeight="1" x14ac:dyDescent="0.25">
      <c r="A775" s="186">
        <f t="shared" si="246"/>
        <v>571</v>
      </c>
      <c r="B775" s="228"/>
      <c r="C775" s="229"/>
      <c r="D775" s="115"/>
      <c r="E775" s="116"/>
      <c r="F775" s="163" t="str">
        <f t="shared" si="241"/>
        <v/>
      </c>
      <c r="G775" s="117"/>
      <c r="H775" s="117"/>
      <c r="I775" s="117"/>
      <c r="J775" s="117"/>
      <c r="K775" s="118" t="str">
        <f t="shared" si="242"/>
        <v/>
      </c>
      <c r="L775" s="119" t="str">
        <f>IF(K775="", "", K775/Veriler!$T$1)</f>
        <v/>
      </c>
      <c r="M775" s="119" t="str">
        <f>IF(E775&lt;&gt;"", "İthal Girdi", IF(Veriler!P775="", "", IF(Veriler!O775="H", "%0,5 üzerindedir", IF(Veriler!P775&gt;0.1, "%10 sınırı aşılmıştır.", "Uygun"))))</f>
        <v>%0,5 üzerindedir</v>
      </c>
      <c r="N775" s="119" t="str">
        <f t="shared" si="243"/>
        <v xml:space="preserve"> </v>
      </c>
      <c r="O775" s="120"/>
      <c r="P775" s="121"/>
      <c r="Q775" s="122" t="str">
        <f t="shared" si="244"/>
        <v/>
      </c>
      <c r="R775" s="118">
        <f>IFERROR(IF(L775&lt;=0.005,IF(E775="",K775,0),IF(E775&lt;&gt;"",0,IF(O775="",0,IF(O775="H",0,IF(P775&lt;Veriler!$F$2,K775*Veriler!$F$2,K775*P775)))))," ")</f>
        <v>0</v>
      </c>
      <c r="S775" s="118">
        <f>IF(Veriler!P775&lt;=0.1, R775, IF(AND(Veriler!P775&gt;0.1, E775="", O775="E"), IF(P775&gt;Veriler!$F$2, P775*R775, IF(P775&lt;Veriler!$F$2, Veriler!$F$2*R775, P775*R775)), 0))</f>
        <v>0</v>
      </c>
      <c r="T775" s="118" t="str">
        <f t="shared" si="245"/>
        <v xml:space="preserve"> </v>
      </c>
      <c r="U775" s="123" t="str">
        <f>IFERROR(IF(N775="%10 sınırı aşılmıştır.",K775-S775,IFERROR(IF(E775="",IF(R775=1,0,IF(K775-R775=0,"",K775-R775)),IF(Veriler!I775="",K775,IF(K775*Veriler!I775=0,"",K775*Veriler!I775))),K775)),0)</f>
        <v/>
      </c>
    </row>
    <row r="776" spans="1:21" s="134" customFormat="1" ht="27.75" customHeight="1" x14ac:dyDescent="0.25">
      <c r="A776" s="186">
        <f t="shared" si="246"/>
        <v>572</v>
      </c>
      <c r="B776" s="228"/>
      <c r="C776" s="229"/>
      <c r="D776" s="115"/>
      <c r="E776" s="116"/>
      <c r="F776" s="163" t="str">
        <f t="shared" si="241"/>
        <v/>
      </c>
      <c r="G776" s="117"/>
      <c r="H776" s="117"/>
      <c r="I776" s="117"/>
      <c r="J776" s="117"/>
      <c r="K776" s="118" t="str">
        <f t="shared" si="242"/>
        <v/>
      </c>
      <c r="L776" s="119" t="str">
        <f>IF(K776="", "", K776/Veriler!$T$1)</f>
        <v/>
      </c>
      <c r="M776" s="119" t="str">
        <f>IF(E776&lt;&gt;"", "İthal Girdi", IF(Veriler!P776="", "", IF(Veriler!O776="H", "%0,5 üzerindedir", IF(Veriler!P776&gt;0.1, "%10 sınırı aşılmıştır.", "Uygun"))))</f>
        <v>%0,5 üzerindedir</v>
      </c>
      <c r="N776" s="119" t="str">
        <f t="shared" si="243"/>
        <v xml:space="preserve"> </v>
      </c>
      <c r="O776" s="120"/>
      <c r="P776" s="121"/>
      <c r="Q776" s="122" t="str">
        <f t="shared" si="244"/>
        <v/>
      </c>
      <c r="R776" s="118">
        <f>IFERROR(IF(L776&lt;=0.005,IF(E776="",K776,0),IF(E776&lt;&gt;"",0,IF(O776="",0,IF(O776="H",0,IF(P776&lt;Veriler!$F$2,K776*Veriler!$F$2,K776*P776)))))," ")</f>
        <v>0</v>
      </c>
      <c r="S776" s="118">
        <f>IF(Veriler!P776&lt;=0.1, R776, IF(AND(Veriler!P776&gt;0.1, E776="", O776="E"), IF(P776&gt;Veriler!$F$2, P776*R776, IF(P776&lt;Veriler!$F$2, Veriler!$F$2*R776, P776*R776)), 0))</f>
        <v>0</v>
      </c>
      <c r="T776" s="118" t="str">
        <f t="shared" si="245"/>
        <v xml:space="preserve"> </v>
      </c>
      <c r="U776" s="123" t="str">
        <f>IFERROR(IF(N776="%10 sınırı aşılmıştır.",K776-S776,IFERROR(IF(E776="",IF(R776=1,0,IF(K776-R776=0,"",K776-R776)),IF(Veriler!I776="",K776,IF(K776*Veriler!I776=0,"",K776*Veriler!I776))),K776)),0)</f>
        <v/>
      </c>
    </row>
    <row r="777" spans="1:21" s="134" customFormat="1" ht="27.75" customHeight="1" x14ac:dyDescent="0.25">
      <c r="A777" s="186">
        <f t="shared" si="246"/>
        <v>573</v>
      </c>
      <c r="B777" s="228"/>
      <c r="C777" s="229"/>
      <c r="D777" s="115"/>
      <c r="E777" s="116"/>
      <c r="F777" s="163" t="str">
        <f t="shared" si="241"/>
        <v/>
      </c>
      <c r="G777" s="117"/>
      <c r="H777" s="117"/>
      <c r="I777" s="117"/>
      <c r="J777" s="117"/>
      <c r="K777" s="118" t="str">
        <f t="shared" si="242"/>
        <v/>
      </c>
      <c r="L777" s="119" t="str">
        <f>IF(K777="", "", K777/Veriler!$T$1)</f>
        <v/>
      </c>
      <c r="M777" s="119" t="str">
        <f>IF(E777&lt;&gt;"", "İthal Girdi", IF(Veriler!P777="", "", IF(Veriler!O777="H", "%0,5 üzerindedir", IF(Veriler!P777&gt;0.1, "%10 sınırı aşılmıştır.", "Uygun"))))</f>
        <v>%0,5 üzerindedir</v>
      </c>
      <c r="N777" s="119" t="str">
        <f t="shared" si="243"/>
        <v xml:space="preserve"> </v>
      </c>
      <c r="O777" s="120"/>
      <c r="P777" s="121"/>
      <c r="Q777" s="122" t="str">
        <f t="shared" si="244"/>
        <v/>
      </c>
      <c r="R777" s="118">
        <f>IFERROR(IF(L777&lt;=0.005,IF(E777="",K777,0),IF(E777&lt;&gt;"",0,IF(O777="",0,IF(O777="H",0,IF(P777&lt;Veriler!$F$2,K777*Veriler!$F$2,K777*P777)))))," ")</f>
        <v>0</v>
      </c>
      <c r="S777" s="118">
        <f>IF(Veriler!P777&lt;=0.1, R777, IF(AND(Veriler!P777&gt;0.1, E777="", O777="E"), IF(P777&gt;Veriler!$F$2, P777*R777, IF(P777&lt;Veriler!$F$2, Veriler!$F$2*R777, P777*R777)), 0))</f>
        <v>0</v>
      </c>
      <c r="T777" s="118" t="str">
        <f t="shared" si="245"/>
        <v xml:space="preserve"> </v>
      </c>
      <c r="U777" s="123" t="str">
        <f>IFERROR(IF(N777="%10 sınırı aşılmıştır.",K777-S777,IFERROR(IF(E777="",IF(R777=1,0,IF(K777-R777=0,"",K777-R777)),IF(Veriler!I777="",K777,IF(K777*Veriler!I777=0,"",K777*Veriler!I777))),K777)),0)</f>
        <v/>
      </c>
    </row>
    <row r="778" spans="1:21" s="134" customFormat="1" ht="27.75" customHeight="1" x14ac:dyDescent="0.25">
      <c r="A778" s="186">
        <f t="shared" si="246"/>
        <v>574</v>
      </c>
      <c r="B778" s="228"/>
      <c r="C778" s="229"/>
      <c r="D778" s="115"/>
      <c r="E778" s="116"/>
      <c r="F778" s="163" t="str">
        <f t="shared" si="241"/>
        <v/>
      </c>
      <c r="G778" s="117"/>
      <c r="H778" s="117"/>
      <c r="I778" s="117"/>
      <c r="J778" s="117"/>
      <c r="K778" s="118" t="str">
        <f t="shared" si="242"/>
        <v/>
      </c>
      <c r="L778" s="119" t="str">
        <f>IF(K778="", "", K778/Veriler!$T$1)</f>
        <v/>
      </c>
      <c r="M778" s="119" t="str">
        <f>IF(E778&lt;&gt;"", "İthal Girdi", IF(Veriler!P778="", "", IF(Veriler!O778="H", "%0,5 üzerindedir", IF(Veriler!P778&gt;0.1, "%10 sınırı aşılmıştır.", "Uygun"))))</f>
        <v>%0,5 üzerindedir</v>
      </c>
      <c r="N778" s="119" t="str">
        <f t="shared" si="243"/>
        <v xml:space="preserve"> </v>
      </c>
      <c r="O778" s="120"/>
      <c r="P778" s="121"/>
      <c r="Q778" s="122" t="str">
        <f t="shared" si="244"/>
        <v/>
      </c>
      <c r="R778" s="118">
        <f>IFERROR(IF(L778&lt;=0.005,IF(E778="",K778,0),IF(E778&lt;&gt;"",0,IF(O778="",0,IF(O778="H",0,IF(P778&lt;Veriler!$F$2,K778*Veriler!$F$2,K778*P778)))))," ")</f>
        <v>0</v>
      </c>
      <c r="S778" s="118">
        <f>IF(Veriler!P778&lt;=0.1, R778, IF(AND(Veriler!P778&gt;0.1, E778="", O778="E"), IF(P778&gt;Veriler!$F$2, P778*R778, IF(P778&lt;Veriler!$F$2, Veriler!$F$2*R778, P778*R778)), 0))</f>
        <v>0</v>
      </c>
      <c r="T778" s="118" t="str">
        <f t="shared" si="245"/>
        <v xml:space="preserve"> </v>
      </c>
      <c r="U778" s="123" t="str">
        <f>IFERROR(IF(N778="%10 sınırı aşılmıştır.",K778-S778,IFERROR(IF(E778="",IF(R778=1,0,IF(K778-R778=0,"",K778-R778)),IF(Veriler!I778="",K778,IF(K778*Veriler!I778=0,"",K778*Veriler!I778))),K778)),0)</f>
        <v/>
      </c>
    </row>
    <row r="779" spans="1:21" s="134" customFormat="1" ht="27" hidden="1" customHeight="1" x14ac:dyDescent="0.25">
      <c r="A779" s="187"/>
      <c r="B779" s="231" t="s">
        <v>13</v>
      </c>
      <c r="C779" s="231"/>
      <c r="D779" s="142"/>
      <c r="E779" s="142"/>
      <c r="F779" s="114"/>
      <c r="G779" s="142"/>
      <c r="H779" s="142"/>
      <c r="I779" s="142"/>
      <c r="J779" s="142"/>
      <c r="K779" s="114"/>
      <c r="L779" s="114"/>
      <c r="M779" s="114"/>
      <c r="N779" s="114"/>
      <c r="O779" s="142"/>
      <c r="P779" s="142"/>
      <c r="Q779" s="232"/>
      <c r="R779" s="232"/>
      <c r="S779" s="114"/>
      <c r="T779" s="114"/>
      <c r="U779" s="114"/>
    </row>
    <row r="780" spans="1:21" s="134" customFormat="1" ht="27.75" customHeight="1" x14ac:dyDescent="0.25">
      <c r="A780" s="186">
        <f>A778+1</f>
        <v>575</v>
      </c>
      <c r="B780" s="228"/>
      <c r="C780" s="229"/>
      <c r="D780" s="115"/>
      <c r="E780" s="116"/>
      <c r="F780" s="163" t="str">
        <f t="shared" ref="F780:F793" si="247">IF(AND(E780&lt;&gt;"",U780&lt;&gt;"",K780&lt;&gt;0),U780/K780,"")</f>
        <v/>
      </c>
      <c r="G780" s="117"/>
      <c r="H780" s="117"/>
      <c r="I780" s="117"/>
      <c r="J780" s="117"/>
      <c r="K780" s="118" t="str">
        <f t="shared" ref="K780:K793" si="248">IF(AND(G780&lt;&gt;0, I780&lt;&gt;0, J780&lt;&gt;0), G780*I780*J780, "")</f>
        <v/>
      </c>
      <c r="L780" s="119" t="str">
        <f>IF(K780="", "", K780/Veriler!$T$1)</f>
        <v/>
      </c>
      <c r="M780" s="119" t="str">
        <f>IF(E780&lt;&gt;"", "İthal Girdi", IF(Veriler!P780="", "", IF(Veriler!O780="H", "%0,5 üzerindedir", IF(Veriler!P780&gt;0.1, "%10 sınırı aşılmıştır.", "Uygun"))))</f>
        <v>%0,5 üzerindedir</v>
      </c>
      <c r="N780" s="119" t="str">
        <f t="shared" ref="N780:N793" si="249">IF(L780=""," ",M780)</f>
        <v xml:space="preserve"> </v>
      </c>
      <c r="O780" s="120"/>
      <c r="P780" s="121"/>
      <c r="Q780" s="122" t="str">
        <f t="shared" ref="Q780:Q793" si="250">IFERROR(IF(AND(S780&lt;&gt;"",K780&lt;&gt;"",K780&lt;&gt;0,S780&lt;&gt;0),S780/K780,"")," ")</f>
        <v/>
      </c>
      <c r="R780" s="118">
        <f>IFERROR(IF(L780&lt;=0.005,IF(E780="",K780,0),IF(E780&lt;&gt;"",0,IF(O780="",0,IF(O780="H",0,IF(P780&lt;Veriler!$F$2,K780*Veriler!$F$2,K780*P780)))))," ")</f>
        <v>0</v>
      </c>
      <c r="S780" s="118">
        <f>IF(Veriler!P780&lt;=0.1, R780, IF(AND(Veriler!P780&gt;0.1, E780="", O780="E"), IF(P780&gt;Veriler!$F$2, P780*R780, IF(P780&lt;Veriler!$F$2, Veriler!$F$2*R780, P780*R780)), 0))</f>
        <v>0</v>
      </c>
      <c r="T780" s="118" t="str">
        <f t="shared" ref="T780:T793" si="251">IF(S780=0," ",S780)</f>
        <v xml:space="preserve"> </v>
      </c>
      <c r="U780" s="123" t="str">
        <f>IFERROR(IF(N780="%10 sınırı aşılmıştır.",K780-S780,IFERROR(IF(E780="",IF(R780=1,0,IF(K780-R780=0,"",K780-R780)),IF(Veriler!I780="",K780,IF(K780*Veriler!I780=0,"",K780*Veriler!I780))),K780)),0)</f>
        <v/>
      </c>
    </row>
    <row r="781" spans="1:21" s="134" customFormat="1" ht="27.75" customHeight="1" x14ac:dyDescent="0.25">
      <c r="A781" s="186">
        <f>A780+1</f>
        <v>576</v>
      </c>
      <c r="B781" s="228"/>
      <c r="C781" s="229"/>
      <c r="D781" s="115"/>
      <c r="E781" s="116"/>
      <c r="F781" s="163" t="str">
        <f t="shared" si="247"/>
        <v/>
      </c>
      <c r="G781" s="117"/>
      <c r="H781" s="117"/>
      <c r="I781" s="117"/>
      <c r="J781" s="117"/>
      <c r="K781" s="118" t="str">
        <f t="shared" si="248"/>
        <v/>
      </c>
      <c r="L781" s="119" t="str">
        <f>IF(K781="", "", K781/Veriler!$T$1)</f>
        <v/>
      </c>
      <c r="M781" s="119" t="str">
        <f>IF(E781&lt;&gt;"", "İthal Girdi", IF(Veriler!P781="", "", IF(Veriler!O781="H", "%0,5 üzerindedir", IF(Veriler!P781&gt;0.1, "%10 sınırı aşılmıştır.", "Uygun"))))</f>
        <v>%0,5 üzerindedir</v>
      </c>
      <c r="N781" s="119" t="str">
        <f t="shared" si="249"/>
        <v xml:space="preserve"> </v>
      </c>
      <c r="O781" s="120"/>
      <c r="P781" s="121"/>
      <c r="Q781" s="122" t="str">
        <f t="shared" si="250"/>
        <v/>
      </c>
      <c r="R781" s="118">
        <f>IFERROR(IF(L781&lt;=0.005,IF(E781="",K781,0),IF(E781&lt;&gt;"",0,IF(O781="",0,IF(O781="H",0,IF(P781&lt;Veriler!$F$2,K781*Veriler!$F$2,K781*P781)))))," ")</f>
        <v>0</v>
      </c>
      <c r="S781" s="118">
        <f>IF(Veriler!P781&lt;=0.1, R781, IF(AND(Veriler!P781&gt;0.1, E781="", O781="E"), IF(P781&gt;Veriler!$F$2, P781*R781, IF(P781&lt;Veriler!$F$2, Veriler!$F$2*R781, P781*R781)), 0))</f>
        <v>0</v>
      </c>
      <c r="T781" s="118" t="str">
        <f t="shared" si="251"/>
        <v xml:space="preserve"> </v>
      </c>
      <c r="U781" s="123" t="str">
        <f>IFERROR(IF(N781="%10 sınırı aşılmıştır.",K781-S781,IFERROR(IF(E781="",IF(R781=1,0,IF(K781-R781=0,"",K781-R781)),IF(Veriler!I781="",K781,IF(K781*Veriler!I781=0,"",K781*Veriler!I781))),K781)),0)</f>
        <v/>
      </c>
    </row>
    <row r="782" spans="1:21" s="134" customFormat="1" ht="27.75" customHeight="1" x14ac:dyDescent="0.25">
      <c r="A782" s="186">
        <f t="shared" ref="A782:A793" si="252">A781+1</f>
        <v>577</v>
      </c>
      <c r="B782" s="228"/>
      <c r="C782" s="229"/>
      <c r="D782" s="115"/>
      <c r="E782" s="116"/>
      <c r="F782" s="163" t="str">
        <f t="shared" si="247"/>
        <v/>
      </c>
      <c r="G782" s="117"/>
      <c r="H782" s="117"/>
      <c r="I782" s="117"/>
      <c r="J782" s="117"/>
      <c r="K782" s="118" t="str">
        <f t="shared" si="248"/>
        <v/>
      </c>
      <c r="L782" s="119" t="str">
        <f>IF(K782="", "", K782/Veriler!$T$1)</f>
        <v/>
      </c>
      <c r="M782" s="119" t="str">
        <f>IF(E782&lt;&gt;"", "İthal Girdi", IF(Veriler!P782="", "", IF(Veriler!O782="H", "%0,5 üzerindedir", IF(Veriler!P782&gt;0.1, "%10 sınırı aşılmıştır.", "Uygun"))))</f>
        <v>%0,5 üzerindedir</v>
      </c>
      <c r="N782" s="119" t="str">
        <f t="shared" si="249"/>
        <v xml:space="preserve"> </v>
      </c>
      <c r="O782" s="120"/>
      <c r="P782" s="121"/>
      <c r="Q782" s="122" t="str">
        <f t="shared" si="250"/>
        <v/>
      </c>
      <c r="R782" s="118">
        <f>IFERROR(IF(L782&lt;=0.005,IF(E782="",K782,0),IF(E782&lt;&gt;"",0,IF(O782="",0,IF(O782="H",0,IF(P782&lt;Veriler!$F$2,K782*Veriler!$F$2,K782*P782)))))," ")</f>
        <v>0</v>
      </c>
      <c r="S782" s="118">
        <f>IF(Veriler!P782&lt;=0.1, R782, IF(AND(Veriler!P782&gt;0.1, E782="", O782="E"), IF(P782&gt;Veriler!$F$2, P782*R782, IF(P782&lt;Veriler!$F$2, Veriler!$F$2*R782, P782*R782)), 0))</f>
        <v>0</v>
      </c>
      <c r="T782" s="118" t="str">
        <f t="shared" si="251"/>
        <v xml:space="preserve"> </v>
      </c>
      <c r="U782" s="123" t="str">
        <f>IFERROR(IF(N782="%10 sınırı aşılmıştır.",K782-S782,IFERROR(IF(E782="",IF(R782=1,0,IF(K782-R782=0,"",K782-R782)),IF(Veriler!I782="",K782,IF(K782*Veriler!I782=0,"",K782*Veriler!I782))),K782)),0)</f>
        <v/>
      </c>
    </row>
    <row r="783" spans="1:21" s="134" customFormat="1" ht="27.75" customHeight="1" x14ac:dyDescent="0.25">
      <c r="A783" s="186">
        <f t="shared" si="252"/>
        <v>578</v>
      </c>
      <c r="B783" s="228"/>
      <c r="C783" s="229"/>
      <c r="D783" s="115"/>
      <c r="E783" s="116"/>
      <c r="F783" s="163" t="str">
        <f t="shared" si="247"/>
        <v/>
      </c>
      <c r="G783" s="117"/>
      <c r="H783" s="117"/>
      <c r="I783" s="117"/>
      <c r="J783" s="117"/>
      <c r="K783" s="118" t="str">
        <f t="shared" si="248"/>
        <v/>
      </c>
      <c r="L783" s="119" t="str">
        <f>IF(K783="", "", K783/Veriler!$T$1)</f>
        <v/>
      </c>
      <c r="M783" s="119" t="str">
        <f>IF(E783&lt;&gt;"", "İthal Girdi", IF(Veriler!P783="", "", IF(Veriler!O783="H", "%0,5 üzerindedir", IF(Veriler!P783&gt;0.1, "%10 sınırı aşılmıştır.", "Uygun"))))</f>
        <v>%0,5 üzerindedir</v>
      </c>
      <c r="N783" s="119" t="str">
        <f t="shared" si="249"/>
        <v xml:space="preserve"> </v>
      </c>
      <c r="O783" s="120"/>
      <c r="P783" s="121"/>
      <c r="Q783" s="122" t="str">
        <f t="shared" si="250"/>
        <v/>
      </c>
      <c r="R783" s="118">
        <f>IFERROR(IF(L783&lt;=0.005,IF(E783="",K783,0),IF(E783&lt;&gt;"",0,IF(O783="",0,IF(O783="H",0,IF(P783&lt;Veriler!$F$2,K783*Veriler!$F$2,K783*P783)))))," ")</f>
        <v>0</v>
      </c>
      <c r="S783" s="118">
        <f>IF(Veriler!P783&lt;=0.1, R783, IF(AND(Veriler!P783&gt;0.1, E783="", O783="E"), IF(P783&gt;Veriler!$F$2, P783*R783, IF(P783&lt;Veriler!$F$2, Veriler!$F$2*R783, P783*R783)), 0))</f>
        <v>0</v>
      </c>
      <c r="T783" s="118" t="str">
        <f t="shared" si="251"/>
        <v xml:space="preserve"> </v>
      </c>
      <c r="U783" s="123" t="str">
        <f>IFERROR(IF(N783="%10 sınırı aşılmıştır.",K783-S783,IFERROR(IF(E783="",IF(R783=1,0,IF(K783-R783=0,"",K783-R783)),IF(Veriler!I783="",K783,IF(K783*Veriler!I783=0,"",K783*Veriler!I783))),K783)),0)</f>
        <v/>
      </c>
    </row>
    <row r="784" spans="1:21" s="134" customFormat="1" ht="27.75" customHeight="1" x14ac:dyDescent="0.25">
      <c r="A784" s="186">
        <f t="shared" si="252"/>
        <v>579</v>
      </c>
      <c r="B784" s="228"/>
      <c r="C784" s="229"/>
      <c r="D784" s="115"/>
      <c r="E784" s="116"/>
      <c r="F784" s="163" t="str">
        <f t="shared" si="247"/>
        <v/>
      </c>
      <c r="G784" s="117"/>
      <c r="H784" s="117"/>
      <c r="I784" s="117"/>
      <c r="J784" s="117"/>
      <c r="K784" s="118" t="str">
        <f t="shared" si="248"/>
        <v/>
      </c>
      <c r="L784" s="119" t="str">
        <f>IF(K784="", "", K784/Veriler!$T$1)</f>
        <v/>
      </c>
      <c r="M784" s="119" t="str">
        <f>IF(E784&lt;&gt;"", "İthal Girdi", IF(Veriler!P784="", "", IF(Veriler!O784="H", "%0,5 üzerindedir", IF(Veriler!P784&gt;0.1, "%10 sınırı aşılmıştır.", "Uygun"))))</f>
        <v>%0,5 üzerindedir</v>
      </c>
      <c r="N784" s="119" t="str">
        <f t="shared" si="249"/>
        <v xml:space="preserve"> </v>
      </c>
      <c r="O784" s="120"/>
      <c r="P784" s="121"/>
      <c r="Q784" s="122" t="str">
        <f t="shared" si="250"/>
        <v/>
      </c>
      <c r="R784" s="118">
        <f>IFERROR(IF(L784&lt;=0.005,IF(E784="",K784,0),IF(E784&lt;&gt;"",0,IF(O784="",0,IF(O784="H",0,IF(P784&lt;Veriler!$F$2,K784*Veriler!$F$2,K784*P784)))))," ")</f>
        <v>0</v>
      </c>
      <c r="S784" s="118">
        <f>IF(Veriler!P784&lt;=0.1, R784, IF(AND(Veriler!P784&gt;0.1, E784="", O784="E"), IF(P784&gt;Veriler!$F$2, P784*R784, IF(P784&lt;Veriler!$F$2, Veriler!$F$2*R784, P784*R784)), 0))</f>
        <v>0</v>
      </c>
      <c r="T784" s="118" t="str">
        <f t="shared" si="251"/>
        <v xml:space="preserve"> </v>
      </c>
      <c r="U784" s="123" t="str">
        <f>IFERROR(IF(N784="%10 sınırı aşılmıştır.",K784-S784,IFERROR(IF(E784="",IF(R784=1,0,IF(K784-R784=0,"",K784-R784)),IF(Veriler!I784="",K784,IF(K784*Veriler!I784=0,"",K784*Veriler!I784))),K784)),0)</f>
        <v/>
      </c>
    </row>
    <row r="785" spans="1:21" s="134" customFormat="1" ht="27.75" customHeight="1" x14ac:dyDescent="0.25">
      <c r="A785" s="186">
        <f t="shared" si="252"/>
        <v>580</v>
      </c>
      <c r="B785" s="228"/>
      <c r="C785" s="229"/>
      <c r="D785" s="115"/>
      <c r="E785" s="116"/>
      <c r="F785" s="163" t="str">
        <f t="shared" si="247"/>
        <v/>
      </c>
      <c r="G785" s="117"/>
      <c r="H785" s="117"/>
      <c r="I785" s="117"/>
      <c r="J785" s="117"/>
      <c r="K785" s="118" t="str">
        <f t="shared" si="248"/>
        <v/>
      </c>
      <c r="L785" s="119" t="str">
        <f>IF(K785="", "", K785/Veriler!$T$1)</f>
        <v/>
      </c>
      <c r="M785" s="119" t="str">
        <f>IF(E785&lt;&gt;"", "İthal Girdi", IF(Veriler!P785="", "", IF(Veriler!O785="H", "%0,5 üzerindedir", IF(Veriler!P785&gt;0.1, "%10 sınırı aşılmıştır.", "Uygun"))))</f>
        <v>%0,5 üzerindedir</v>
      </c>
      <c r="N785" s="119" t="str">
        <f t="shared" si="249"/>
        <v xml:space="preserve"> </v>
      </c>
      <c r="O785" s="120"/>
      <c r="P785" s="121"/>
      <c r="Q785" s="122" t="str">
        <f t="shared" si="250"/>
        <v/>
      </c>
      <c r="R785" s="118">
        <f>IFERROR(IF(L785&lt;=0.005,IF(E785="",K785,0),IF(E785&lt;&gt;"",0,IF(O785="",0,IF(O785="H",0,IF(P785&lt;Veriler!$F$2,K785*Veriler!$F$2,K785*P785)))))," ")</f>
        <v>0</v>
      </c>
      <c r="S785" s="118">
        <f>IF(Veriler!P785&lt;=0.1, R785, IF(AND(Veriler!P785&gt;0.1, E785="", O785="E"), IF(P785&gt;Veriler!$F$2, P785*R785, IF(P785&lt;Veriler!$F$2, Veriler!$F$2*R785, P785*R785)), 0))</f>
        <v>0</v>
      </c>
      <c r="T785" s="118" t="str">
        <f t="shared" si="251"/>
        <v xml:space="preserve"> </v>
      </c>
      <c r="U785" s="123" t="str">
        <f>IFERROR(IF(N785="%10 sınırı aşılmıştır.",K785-S785,IFERROR(IF(E785="",IF(R785=1,0,IF(K785-R785=0,"",K785-R785)),IF(Veriler!I785="",K785,IF(K785*Veriler!I785=0,"",K785*Veriler!I785))),K785)),0)</f>
        <v/>
      </c>
    </row>
    <row r="786" spans="1:21" s="134" customFormat="1" ht="27.75" customHeight="1" x14ac:dyDescent="0.25">
      <c r="A786" s="186">
        <f t="shared" si="252"/>
        <v>581</v>
      </c>
      <c r="B786" s="228"/>
      <c r="C786" s="229"/>
      <c r="D786" s="115"/>
      <c r="E786" s="116"/>
      <c r="F786" s="163" t="str">
        <f t="shared" si="247"/>
        <v/>
      </c>
      <c r="G786" s="117"/>
      <c r="H786" s="117"/>
      <c r="I786" s="117"/>
      <c r="J786" s="117"/>
      <c r="K786" s="118" t="str">
        <f t="shared" si="248"/>
        <v/>
      </c>
      <c r="L786" s="119" t="str">
        <f>IF(K786="", "", K786/Veriler!$T$1)</f>
        <v/>
      </c>
      <c r="M786" s="119" t="str">
        <f>IF(E786&lt;&gt;"", "İthal Girdi", IF(Veriler!P786="", "", IF(Veriler!O786="H", "%0,5 üzerindedir", IF(Veriler!P786&gt;0.1, "%10 sınırı aşılmıştır.", "Uygun"))))</f>
        <v>%0,5 üzerindedir</v>
      </c>
      <c r="N786" s="119" t="str">
        <f t="shared" si="249"/>
        <v xml:space="preserve"> </v>
      </c>
      <c r="O786" s="120"/>
      <c r="P786" s="121"/>
      <c r="Q786" s="122" t="str">
        <f t="shared" si="250"/>
        <v/>
      </c>
      <c r="R786" s="118">
        <f>IFERROR(IF(L786&lt;=0.005,IF(E786="",K786,0),IF(E786&lt;&gt;"",0,IF(O786="",0,IF(O786="H",0,IF(P786&lt;Veriler!$F$2,K786*Veriler!$F$2,K786*P786)))))," ")</f>
        <v>0</v>
      </c>
      <c r="S786" s="118">
        <f>IF(Veriler!P786&lt;=0.1, R786, IF(AND(Veriler!P786&gt;0.1, E786="", O786="E"), IF(P786&gt;Veriler!$F$2, P786*R786, IF(P786&lt;Veriler!$F$2, Veriler!$F$2*R786, P786*R786)), 0))</f>
        <v>0</v>
      </c>
      <c r="T786" s="118" t="str">
        <f t="shared" si="251"/>
        <v xml:space="preserve"> </v>
      </c>
      <c r="U786" s="123" t="str">
        <f>IFERROR(IF(N786="%10 sınırı aşılmıştır.",K786-S786,IFERROR(IF(E786="",IF(R786=1,0,IF(K786-R786=0,"",K786-R786)),IF(Veriler!I786="",K786,IF(K786*Veriler!I786=0,"",K786*Veriler!I786))),K786)),0)</f>
        <v/>
      </c>
    </row>
    <row r="787" spans="1:21" s="134" customFormat="1" ht="27.75" customHeight="1" x14ac:dyDescent="0.25">
      <c r="A787" s="186">
        <f t="shared" si="252"/>
        <v>582</v>
      </c>
      <c r="B787" s="228"/>
      <c r="C787" s="229"/>
      <c r="D787" s="115"/>
      <c r="E787" s="116"/>
      <c r="F787" s="163" t="str">
        <f t="shared" si="247"/>
        <v/>
      </c>
      <c r="G787" s="117"/>
      <c r="H787" s="117"/>
      <c r="I787" s="117"/>
      <c r="J787" s="117"/>
      <c r="K787" s="118" t="str">
        <f t="shared" si="248"/>
        <v/>
      </c>
      <c r="L787" s="119" t="str">
        <f>IF(K787="", "", K787/Veriler!$T$1)</f>
        <v/>
      </c>
      <c r="M787" s="119" t="str">
        <f>IF(E787&lt;&gt;"", "İthal Girdi", IF(Veriler!P787="", "", IF(Veriler!O787="H", "%0,5 üzerindedir", IF(Veriler!P787&gt;0.1, "%10 sınırı aşılmıştır.", "Uygun"))))</f>
        <v>%0,5 üzerindedir</v>
      </c>
      <c r="N787" s="119" t="str">
        <f t="shared" si="249"/>
        <v xml:space="preserve"> </v>
      </c>
      <c r="O787" s="120"/>
      <c r="P787" s="121"/>
      <c r="Q787" s="122" t="str">
        <f t="shared" si="250"/>
        <v/>
      </c>
      <c r="R787" s="118">
        <f>IFERROR(IF(L787&lt;=0.005,IF(E787="",K787,0),IF(E787&lt;&gt;"",0,IF(O787="",0,IF(O787="H",0,IF(P787&lt;Veriler!$F$2,K787*Veriler!$F$2,K787*P787)))))," ")</f>
        <v>0</v>
      </c>
      <c r="S787" s="118">
        <f>IF(Veriler!P787&lt;=0.1, R787, IF(AND(Veriler!P787&gt;0.1, E787="", O787="E"), IF(P787&gt;Veriler!$F$2, P787*R787, IF(P787&lt;Veriler!$F$2, Veriler!$F$2*R787, P787*R787)), 0))</f>
        <v>0</v>
      </c>
      <c r="T787" s="118" t="str">
        <f t="shared" si="251"/>
        <v xml:space="preserve"> </v>
      </c>
      <c r="U787" s="123" t="str">
        <f>IFERROR(IF(N787="%10 sınırı aşılmıştır.",K787-S787,IFERROR(IF(E787="",IF(R787=1,0,IF(K787-R787=0,"",K787-R787)),IF(Veriler!I787="",K787,IF(K787*Veriler!I787=0,"",K787*Veriler!I787))),K787)),0)</f>
        <v/>
      </c>
    </row>
    <row r="788" spans="1:21" s="134" customFormat="1" ht="27.75" customHeight="1" x14ac:dyDescent="0.25">
      <c r="A788" s="186">
        <f t="shared" si="252"/>
        <v>583</v>
      </c>
      <c r="B788" s="228"/>
      <c r="C788" s="229"/>
      <c r="D788" s="115"/>
      <c r="E788" s="116"/>
      <c r="F788" s="163" t="str">
        <f t="shared" si="247"/>
        <v/>
      </c>
      <c r="G788" s="117"/>
      <c r="H788" s="117"/>
      <c r="I788" s="117"/>
      <c r="J788" s="117"/>
      <c r="K788" s="118" t="str">
        <f t="shared" si="248"/>
        <v/>
      </c>
      <c r="L788" s="119" t="str">
        <f>IF(K788="", "", K788/Veriler!$T$1)</f>
        <v/>
      </c>
      <c r="M788" s="119" t="str">
        <f>IF(E788&lt;&gt;"", "İthal Girdi", IF(Veriler!P788="", "", IF(Veriler!O788="H", "%0,5 üzerindedir", IF(Veriler!P788&gt;0.1, "%10 sınırı aşılmıştır.", "Uygun"))))</f>
        <v>%0,5 üzerindedir</v>
      </c>
      <c r="N788" s="119" t="str">
        <f t="shared" si="249"/>
        <v xml:space="preserve"> </v>
      </c>
      <c r="O788" s="120"/>
      <c r="P788" s="121"/>
      <c r="Q788" s="122" t="str">
        <f t="shared" si="250"/>
        <v/>
      </c>
      <c r="R788" s="118">
        <f>IFERROR(IF(L788&lt;=0.005,IF(E788="",K788,0),IF(E788&lt;&gt;"",0,IF(O788="",0,IF(O788="H",0,IF(P788&lt;Veriler!$F$2,K788*Veriler!$F$2,K788*P788)))))," ")</f>
        <v>0</v>
      </c>
      <c r="S788" s="118">
        <f>IF(Veriler!P788&lt;=0.1, R788, IF(AND(Veriler!P788&gt;0.1, E788="", O788="E"), IF(P788&gt;Veriler!$F$2, P788*R788, IF(P788&lt;Veriler!$F$2, Veriler!$F$2*R788, P788*R788)), 0))</f>
        <v>0</v>
      </c>
      <c r="T788" s="118" t="str">
        <f t="shared" si="251"/>
        <v xml:space="preserve"> </v>
      </c>
      <c r="U788" s="123" t="str">
        <f>IFERROR(IF(N788="%10 sınırı aşılmıştır.",K788-S788,IFERROR(IF(E788="",IF(R788=1,0,IF(K788-R788=0,"",K788-R788)),IF(Veriler!I788="",K788,IF(K788*Veriler!I788=0,"",K788*Veriler!I788))),K788)),0)</f>
        <v/>
      </c>
    </row>
    <row r="789" spans="1:21" s="134" customFormat="1" ht="27.75" customHeight="1" x14ac:dyDescent="0.25">
      <c r="A789" s="186">
        <f t="shared" si="252"/>
        <v>584</v>
      </c>
      <c r="B789" s="228"/>
      <c r="C789" s="229"/>
      <c r="D789" s="115"/>
      <c r="E789" s="116"/>
      <c r="F789" s="163" t="str">
        <f t="shared" si="247"/>
        <v/>
      </c>
      <c r="G789" s="117"/>
      <c r="H789" s="117"/>
      <c r="I789" s="117"/>
      <c r="J789" s="117"/>
      <c r="K789" s="118" t="str">
        <f t="shared" si="248"/>
        <v/>
      </c>
      <c r="L789" s="119" t="str">
        <f>IF(K789="", "", K789/Veriler!$T$1)</f>
        <v/>
      </c>
      <c r="M789" s="119" t="str">
        <f>IF(E789&lt;&gt;"", "İthal Girdi", IF(Veriler!P789="", "", IF(Veriler!O789="H", "%0,5 üzerindedir", IF(Veriler!P789&gt;0.1, "%10 sınırı aşılmıştır.", "Uygun"))))</f>
        <v>%0,5 üzerindedir</v>
      </c>
      <c r="N789" s="119" t="str">
        <f t="shared" si="249"/>
        <v xml:space="preserve"> </v>
      </c>
      <c r="O789" s="120"/>
      <c r="P789" s="121"/>
      <c r="Q789" s="122" t="str">
        <f t="shared" si="250"/>
        <v/>
      </c>
      <c r="R789" s="118">
        <f>IFERROR(IF(L789&lt;=0.005,IF(E789="",K789,0),IF(E789&lt;&gt;"",0,IF(O789="",0,IF(O789="H",0,IF(P789&lt;Veriler!$F$2,K789*Veriler!$F$2,K789*P789)))))," ")</f>
        <v>0</v>
      </c>
      <c r="S789" s="118">
        <f>IF(Veriler!P789&lt;=0.1, R789, IF(AND(Veriler!P789&gt;0.1, E789="", O789="E"), IF(P789&gt;Veriler!$F$2, P789*R789, IF(P789&lt;Veriler!$F$2, Veriler!$F$2*R789, P789*R789)), 0))</f>
        <v>0</v>
      </c>
      <c r="T789" s="118" t="str">
        <f t="shared" si="251"/>
        <v xml:space="preserve"> </v>
      </c>
      <c r="U789" s="123" t="str">
        <f>IFERROR(IF(N789="%10 sınırı aşılmıştır.",K789-S789,IFERROR(IF(E789="",IF(R789=1,0,IF(K789-R789=0,"",K789-R789)),IF(Veriler!I789="",K789,IF(K789*Veriler!I789=0,"",K789*Veriler!I789))),K789)),0)</f>
        <v/>
      </c>
    </row>
    <row r="790" spans="1:21" s="134" customFormat="1" ht="27.75" customHeight="1" x14ac:dyDescent="0.25">
      <c r="A790" s="186">
        <f t="shared" si="252"/>
        <v>585</v>
      </c>
      <c r="B790" s="228"/>
      <c r="C790" s="229"/>
      <c r="D790" s="115"/>
      <c r="E790" s="116"/>
      <c r="F790" s="163" t="str">
        <f t="shared" si="247"/>
        <v/>
      </c>
      <c r="G790" s="117"/>
      <c r="H790" s="117"/>
      <c r="I790" s="117"/>
      <c r="J790" s="117"/>
      <c r="K790" s="118" t="str">
        <f t="shared" si="248"/>
        <v/>
      </c>
      <c r="L790" s="119" t="str">
        <f>IF(K790="", "", K790/Veriler!$T$1)</f>
        <v/>
      </c>
      <c r="M790" s="119" t="str">
        <f>IF(E790&lt;&gt;"", "İthal Girdi", IF(Veriler!P790="", "", IF(Veriler!O790="H", "%0,5 üzerindedir", IF(Veriler!P790&gt;0.1, "%10 sınırı aşılmıştır.", "Uygun"))))</f>
        <v>%0,5 üzerindedir</v>
      </c>
      <c r="N790" s="119" t="str">
        <f t="shared" si="249"/>
        <v xml:space="preserve"> </v>
      </c>
      <c r="O790" s="120"/>
      <c r="P790" s="121"/>
      <c r="Q790" s="122" t="str">
        <f t="shared" si="250"/>
        <v/>
      </c>
      <c r="R790" s="118">
        <f>IFERROR(IF(L790&lt;=0.005,IF(E790="",K790,0),IF(E790&lt;&gt;"",0,IF(O790="",0,IF(O790="H",0,IF(P790&lt;Veriler!$F$2,K790*Veriler!$F$2,K790*P790)))))," ")</f>
        <v>0</v>
      </c>
      <c r="S790" s="118">
        <f>IF(Veriler!P790&lt;=0.1, R790, IF(AND(Veriler!P790&gt;0.1, E790="", O790="E"), IF(P790&gt;Veriler!$F$2, P790*R790, IF(P790&lt;Veriler!$F$2, Veriler!$F$2*R790, P790*R790)), 0))</f>
        <v>0</v>
      </c>
      <c r="T790" s="118" t="str">
        <f t="shared" si="251"/>
        <v xml:space="preserve"> </v>
      </c>
      <c r="U790" s="123" t="str">
        <f>IFERROR(IF(N790="%10 sınırı aşılmıştır.",K790-S790,IFERROR(IF(E790="",IF(R790=1,0,IF(K790-R790=0,"",K790-R790)),IF(Veriler!I790="",K790,IF(K790*Veriler!I790=0,"",K790*Veriler!I790))),K790)),0)</f>
        <v/>
      </c>
    </row>
    <row r="791" spans="1:21" s="134" customFormat="1" ht="27.75" customHeight="1" x14ac:dyDescent="0.25">
      <c r="A791" s="186">
        <f t="shared" si="252"/>
        <v>586</v>
      </c>
      <c r="B791" s="228"/>
      <c r="C791" s="229"/>
      <c r="D791" s="115"/>
      <c r="E791" s="116"/>
      <c r="F791" s="163" t="str">
        <f t="shared" si="247"/>
        <v/>
      </c>
      <c r="G791" s="117"/>
      <c r="H791" s="117"/>
      <c r="I791" s="117"/>
      <c r="J791" s="117"/>
      <c r="K791" s="118" t="str">
        <f t="shared" si="248"/>
        <v/>
      </c>
      <c r="L791" s="119" t="str">
        <f>IF(K791="", "", K791/Veriler!$T$1)</f>
        <v/>
      </c>
      <c r="M791" s="119" t="str">
        <f>IF(E791&lt;&gt;"", "İthal Girdi", IF(Veriler!P791="", "", IF(Veriler!O791="H", "%0,5 üzerindedir", IF(Veriler!P791&gt;0.1, "%10 sınırı aşılmıştır.", "Uygun"))))</f>
        <v>%0,5 üzerindedir</v>
      </c>
      <c r="N791" s="119" t="str">
        <f t="shared" si="249"/>
        <v xml:space="preserve"> </v>
      </c>
      <c r="O791" s="120"/>
      <c r="P791" s="121"/>
      <c r="Q791" s="122" t="str">
        <f t="shared" si="250"/>
        <v/>
      </c>
      <c r="R791" s="118">
        <f>IFERROR(IF(L791&lt;=0.005,IF(E791="",K791,0),IF(E791&lt;&gt;"",0,IF(O791="",0,IF(O791="H",0,IF(P791&lt;Veriler!$F$2,K791*Veriler!$F$2,K791*P791)))))," ")</f>
        <v>0</v>
      </c>
      <c r="S791" s="118">
        <f>IF(Veriler!P791&lt;=0.1, R791, IF(AND(Veriler!P791&gt;0.1, E791="", O791="E"), IF(P791&gt;Veriler!$F$2, P791*R791, IF(P791&lt;Veriler!$F$2, Veriler!$F$2*R791, P791*R791)), 0))</f>
        <v>0</v>
      </c>
      <c r="T791" s="118" t="str">
        <f t="shared" si="251"/>
        <v xml:space="preserve"> </v>
      </c>
      <c r="U791" s="123" t="str">
        <f>IFERROR(IF(N791="%10 sınırı aşılmıştır.",K791-S791,IFERROR(IF(E791="",IF(R791=1,0,IF(K791-R791=0,"",K791-R791)),IF(Veriler!I791="",K791,IF(K791*Veriler!I791=0,"",K791*Veriler!I791))),K791)),0)</f>
        <v/>
      </c>
    </row>
    <row r="792" spans="1:21" s="134" customFormat="1" ht="27.75" customHeight="1" x14ac:dyDescent="0.25">
      <c r="A792" s="186">
        <f t="shared" si="252"/>
        <v>587</v>
      </c>
      <c r="B792" s="228"/>
      <c r="C792" s="229"/>
      <c r="D792" s="115"/>
      <c r="E792" s="116"/>
      <c r="F792" s="163" t="str">
        <f t="shared" si="247"/>
        <v/>
      </c>
      <c r="G792" s="117"/>
      <c r="H792" s="117"/>
      <c r="I792" s="117"/>
      <c r="J792" s="117"/>
      <c r="K792" s="118" t="str">
        <f t="shared" si="248"/>
        <v/>
      </c>
      <c r="L792" s="119" t="str">
        <f>IF(K792="", "", K792/Veriler!$T$1)</f>
        <v/>
      </c>
      <c r="M792" s="119" t="str">
        <f>IF(E792&lt;&gt;"", "İthal Girdi", IF(Veriler!P792="", "", IF(Veriler!O792="H", "%0,5 üzerindedir", IF(Veriler!P792&gt;0.1, "%10 sınırı aşılmıştır.", "Uygun"))))</f>
        <v>%0,5 üzerindedir</v>
      </c>
      <c r="N792" s="119" t="str">
        <f t="shared" si="249"/>
        <v xml:space="preserve"> </v>
      </c>
      <c r="O792" s="120"/>
      <c r="P792" s="121"/>
      <c r="Q792" s="122" t="str">
        <f t="shared" si="250"/>
        <v/>
      </c>
      <c r="R792" s="118">
        <f>IFERROR(IF(L792&lt;=0.005,IF(E792="",K792,0),IF(E792&lt;&gt;"",0,IF(O792="",0,IF(O792="H",0,IF(P792&lt;Veriler!$F$2,K792*Veriler!$F$2,K792*P792)))))," ")</f>
        <v>0</v>
      </c>
      <c r="S792" s="118">
        <f>IF(Veriler!P792&lt;=0.1, R792, IF(AND(Veriler!P792&gt;0.1, E792="", O792="E"), IF(P792&gt;Veriler!$F$2, P792*R792, IF(P792&lt;Veriler!$F$2, Veriler!$F$2*R792, P792*R792)), 0))</f>
        <v>0</v>
      </c>
      <c r="T792" s="118" t="str">
        <f t="shared" si="251"/>
        <v xml:space="preserve"> </v>
      </c>
      <c r="U792" s="123" t="str">
        <f>IFERROR(IF(N792="%10 sınırı aşılmıştır.",K792-S792,IFERROR(IF(E792="",IF(R792=1,0,IF(K792-R792=0,"",K792-R792)),IF(Veriler!I792="",K792,IF(K792*Veriler!I792=0,"",K792*Veriler!I792))),K792)),0)</f>
        <v/>
      </c>
    </row>
    <row r="793" spans="1:21" s="134" customFormat="1" ht="27.75" customHeight="1" x14ac:dyDescent="0.25">
      <c r="A793" s="186">
        <f t="shared" si="252"/>
        <v>588</v>
      </c>
      <c r="B793" s="228"/>
      <c r="C793" s="229"/>
      <c r="D793" s="115"/>
      <c r="E793" s="116"/>
      <c r="F793" s="163" t="str">
        <f t="shared" si="247"/>
        <v/>
      </c>
      <c r="G793" s="117"/>
      <c r="H793" s="117"/>
      <c r="I793" s="117"/>
      <c r="J793" s="117"/>
      <c r="K793" s="118" t="str">
        <f t="shared" si="248"/>
        <v/>
      </c>
      <c r="L793" s="119" t="str">
        <f>IF(K793="", "", K793/Veriler!$T$1)</f>
        <v/>
      </c>
      <c r="M793" s="119" t="str">
        <f>IF(E793&lt;&gt;"", "İthal Girdi", IF(Veriler!P793="", "", IF(Veriler!O793="H", "%0,5 üzerindedir", IF(Veriler!P793&gt;0.1, "%10 sınırı aşılmıştır.", "Uygun"))))</f>
        <v>%0,5 üzerindedir</v>
      </c>
      <c r="N793" s="119" t="str">
        <f t="shared" si="249"/>
        <v xml:space="preserve"> </v>
      </c>
      <c r="O793" s="120"/>
      <c r="P793" s="121"/>
      <c r="Q793" s="122" t="str">
        <f t="shared" si="250"/>
        <v/>
      </c>
      <c r="R793" s="118">
        <f>IFERROR(IF(L793&lt;=0.005,IF(E793="",K793,0),IF(E793&lt;&gt;"",0,IF(O793="",0,IF(O793="H",0,IF(P793&lt;Veriler!$F$2,K793*Veriler!$F$2,K793*P793)))))," ")</f>
        <v>0</v>
      </c>
      <c r="S793" s="118">
        <f>IF(Veriler!P793&lt;=0.1, R793, IF(AND(Veriler!P793&gt;0.1, E793="", O793="E"), IF(P793&gt;Veriler!$F$2, P793*R793, IF(P793&lt;Veriler!$F$2, Veriler!$F$2*R793, P793*R793)), 0))</f>
        <v>0</v>
      </c>
      <c r="T793" s="118" t="str">
        <f t="shared" si="251"/>
        <v xml:space="preserve"> </v>
      </c>
      <c r="U793" s="123" t="str">
        <f>IFERROR(IF(N793="%10 sınırı aşılmıştır.",K793-S793,IFERROR(IF(E793="",IF(R793=1,0,IF(K793-R793=0,"",K793-R793)),IF(Veriler!I793="",K793,IF(K793*Veriler!I793=0,"",K793*Veriler!I793))),K793)),0)</f>
        <v/>
      </c>
    </row>
    <row r="794" spans="1:21" s="134" customFormat="1" ht="24" customHeight="1" x14ac:dyDescent="0.25">
      <c r="A794" s="147"/>
      <c r="B794" s="148"/>
      <c r="C794" s="148"/>
      <c r="D794" s="148"/>
      <c r="E794" s="149"/>
      <c r="F794" s="149"/>
      <c r="G794" s="147"/>
      <c r="H794" s="147"/>
      <c r="I794" s="147"/>
      <c r="J794" s="147"/>
      <c r="K794" s="133">
        <f>SUM(K765:K778,K780:K793)</f>
        <v>0</v>
      </c>
      <c r="L794" s="150"/>
      <c r="M794" s="150"/>
      <c r="N794" s="150"/>
      <c r="O794" s="151"/>
      <c r="P794" s="152"/>
      <c r="Q794" s="152"/>
      <c r="R794" s="147"/>
      <c r="S794" s="147"/>
      <c r="T794" s="147"/>
      <c r="U794" s="147"/>
    </row>
    <row r="795" spans="1:21" s="134" customFormat="1" ht="24" customHeight="1" x14ac:dyDescent="0.25">
      <c r="A795" s="147"/>
      <c r="B795" s="148"/>
      <c r="C795" s="148"/>
      <c r="D795" s="148"/>
      <c r="E795" s="149"/>
      <c r="F795" s="149"/>
      <c r="G795" s="147"/>
      <c r="H795" s="147"/>
      <c r="I795" s="147"/>
      <c r="J795" s="147"/>
      <c r="K795" s="153"/>
      <c r="L795" s="150"/>
      <c r="M795" s="150"/>
      <c r="N795" s="150"/>
      <c r="O795" s="151"/>
      <c r="P795" s="152"/>
      <c r="Q795" s="152"/>
      <c r="R795" s="154" t="s">
        <v>14</v>
      </c>
      <c r="S795" s="154" t="s">
        <v>14</v>
      </c>
      <c r="T795" s="154" t="s">
        <v>14</v>
      </c>
      <c r="U795" s="155" t="s">
        <v>15</v>
      </c>
    </row>
    <row r="796" spans="1:21" s="134" customFormat="1" ht="27" customHeight="1" x14ac:dyDescent="0.25">
      <c r="A796" s="230" t="s">
        <v>140</v>
      </c>
      <c r="B796" s="230"/>
      <c r="C796" s="230"/>
      <c r="D796" s="230"/>
      <c r="E796" s="230"/>
      <c r="F796" s="230"/>
      <c r="G796" s="230"/>
      <c r="H796" s="230"/>
      <c r="I796" s="230"/>
      <c r="J796" s="230"/>
      <c r="K796" s="230"/>
      <c r="L796" s="230"/>
      <c r="M796" s="230"/>
      <c r="N796" s="230"/>
      <c r="O796" s="230"/>
      <c r="P796" s="230"/>
      <c r="Q796" s="230"/>
      <c r="R796" s="160" t="e">
        <f>IF(SUM(#REF!,R765:R778,R780:R793)=0,"",SUM(#REF!,R765:R778,R780:R793))</f>
        <v>#REF!</v>
      </c>
      <c r="S796" s="156" t="str">
        <f>IF(SUM(S765:S778,S780:S793)=0," ",SUM(S765:S778,S780:S793))</f>
        <v xml:space="preserve"> </v>
      </c>
      <c r="T796" s="124" t="str">
        <f>IF(SUM(T765:T778,T780:T793)=0," ",SUM(T765:T778,T780:T793))</f>
        <v xml:space="preserve"> </v>
      </c>
      <c r="U796" s="124" t="str">
        <f>IF(SUM(U765:U778,U780:U793)=0," ",SUM(U765:U778,U780:U793))</f>
        <v xml:space="preserve"> </v>
      </c>
    </row>
    <row r="798" spans="1:21" x14ac:dyDescent="0.3">
      <c r="A798" s="225" t="str">
        <f>A836</f>
        <v>R02</v>
      </c>
      <c r="B798" s="225"/>
      <c r="C798" s="225"/>
      <c r="D798" s="225"/>
      <c r="E798" s="225"/>
      <c r="F798" s="225"/>
      <c r="G798" s="225"/>
      <c r="H798" s="225"/>
      <c r="I798" s="225"/>
      <c r="J798" s="225"/>
      <c r="K798" s="225"/>
      <c r="L798" s="226"/>
      <c r="M798" s="226"/>
      <c r="N798" s="226"/>
      <c r="O798" s="227"/>
      <c r="P798" s="227"/>
      <c r="Q798" s="227"/>
      <c r="R798" s="225"/>
      <c r="S798" s="225"/>
      <c r="T798" s="225"/>
      <c r="U798" s="225"/>
    </row>
    <row r="799" spans="1:21" s="134" customFormat="1" ht="31.5" customHeight="1" x14ac:dyDescent="0.25">
      <c r="A799" s="233" t="s">
        <v>0</v>
      </c>
      <c r="B799" s="233"/>
      <c r="C799" s="233"/>
      <c r="D799" s="233"/>
      <c r="E799" s="233"/>
      <c r="F799" s="233"/>
      <c r="G799" s="233"/>
      <c r="H799" s="233"/>
      <c r="I799" s="233"/>
      <c r="J799" s="233"/>
      <c r="K799" s="233"/>
      <c r="L799" s="233"/>
      <c r="M799" s="233"/>
      <c r="N799" s="233"/>
      <c r="O799" s="233" t="b">
        <v>0</v>
      </c>
      <c r="P799" s="233"/>
      <c r="Q799" s="233"/>
      <c r="R799" s="233"/>
      <c r="S799" s="233"/>
      <c r="T799" s="233"/>
      <c r="U799" s="233"/>
    </row>
    <row r="800" spans="1:21" s="139" customFormat="1" ht="28.5" customHeight="1" x14ac:dyDescent="0.25">
      <c r="A800" s="234" t="s">
        <v>115</v>
      </c>
      <c r="B800" s="235"/>
      <c r="C800" s="235"/>
      <c r="D800" s="235"/>
      <c r="E800" s="235"/>
      <c r="F800" s="235"/>
      <c r="G800" s="235"/>
      <c r="H800" s="235"/>
      <c r="I800" s="235"/>
      <c r="J800" s="235"/>
      <c r="K800" s="235"/>
      <c r="L800" s="235"/>
      <c r="M800" s="235"/>
      <c r="N800" s="235"/>
      <c r="O800" s="235"/>
      <c r="P800" s="235"/>
      <c r="Q800" s="236"/>
      <c r="R800" s="135"/>
      <c r="S800" s="136"/>
      <c r="T800" s="137" t="s">
        <v>116</v>
      </c>
      <c r="U800" s="138">
        <f>U762+1</f>
        <v>22</v>
      </c>
    </row>
    <row r="801" spans="1:21" s="134" customFormat="1" ht="87" customHeight="1" x14ac:dyDescent="0.25">
      <c r="A801" s="164" t="s">
        <v>1</v>
      </c>
      <c r="B801" s="237" t="s">
        <v>2</v>
      </c>
      <c r="C801" s="238"/>
      <c r="D801" s="165" t="s">
        <v>3</v>
      </c>
      <c r="E801" s="165" t="s">
        <v>136</v>
      </c>
      <c r="F801" s="166" t="s">
        <v>143</v>
      </c>
      <c r="G801" s="164" t="s">
        <v>4</v>
      </c>
      <c r="H801" s="164" t="s">
        <v>5</v>
      </c>
      <c r="I801" s="164" t="s">
        <v>6</v>
      </c>
      <c r="J801" s="164" t="s">
        <v>7</v>
      </c>
      <c r="K801" s="164" t="s">
        <v>8</v>
      </c>
      <c r="L801" s="167" t="s">
        <v>9</v>
      </c>
      <c r="M801" s="168" t="s">
        <v>86</v>
      </c>
      <c r="N801" s="168" t="s">
        <v>86</v>
      </c>
      <c r="O801" s="166" t="s">
        <v>137</v>
      </c>
      <c r="P801" s="164" t="s">
        <v>10</v>
      </c>
      <c r="Q801" s="140" t="s">
        <v>142</v>
      </c>
      <c r="R801" s="125" t="s">
        <v>141</v>
      </c>
      <c r="S801" s="125" t="s">
        <v>138</v>
      </c>
      <c r="T801" s="164" t="s">
        <v>138</v>
      </c>
      <c r="U801" s="164" t="s">
        <v>139</v>
      </c>
    </row>
    <row r="802" spans="1:21" s="134" customFormat="1" ht="54" customHeight="1" x14ac:dyDescent="0.25">
      <c r="A802" s="141"/>
      <c r="B802" s="241" t="s">
        <v>146</v>
      </c>
      <c r="C802" s="231"/>
      <c r="D802" s="142"/>
      <c r="E802" s="142"/>
      <c r="F802" s="114"/>
      <c r="G802" s="142"/>
      <c r="H802" s="142"/>
      <c r="I802" s="142"/>
      <c r="J802" s="142"/>
      <c r="K802" s="114"/>
      <c r="L802" s="114"/>
      <c r="M802" s="142"/>
      <c r="N802" s="114"/>
      <c r="O802" s="142"/>
      <c r="P802" s="142"/>
      <c r="Q802" s="232"/>
      <c r="R802" s="232"/>
      <c r="S802" s="142"/>
      <c r="T802" s="114"/>
      <c r="U802" s="114"/>
    </row>
    <row r="803" spans="1:21" s="134" customFormat="1" ht="27.75" customHeight="1" x14ac:dyDescent="0.25">
      <c r="A803" s="186">
        <f>A793+1</f>
        <v>589</v>
      </c>
      <c r="B803" s="228"/>
      <c r="C803" s="229"/>
      <c r="D803" s="115"/>
      <c r="E803" s="116"/>
      <c r="F803" s="163" t="str">
        <f t="shared" ref="F803:F816" si="253">IF(AND(E803&lt;&gt;"",U803&lt;&gt;"",K803&lt;&gt;0),U803/K803,"")</f>
        <v/>
      </c>
      <c r="G803" s="117"/>
      <c r="H803" s="117"/>
      <c r="I803" s="117"/>
      <c r="J803" s="117"/>
      <c r="K803" s="118" t="str">
        <f t="shared" ref="K803:K816" si="254">IF(AND(G803&lt;&gt;0, I803&lt;&gt;0, J803&lt;&gt;0), G803*I803*J803, "")</f>
        <v/>
      </c>
      <c r="L803" s="119" t="str">
        <f>IF(K803="", "", K803/Veriler!$T$1)</f>
        <v/>
      </c>
      <c r="M803" s="119" t="str">
        <f>IF(E803&lt;&gt;"", "İthal Girdi", IF(Veriler!P803="", "", IF(Veriler!O803="H", "%0,5 üzerindedir", IF(Veriler!P803&gt;0.1, "%10 sınırı aşılmıştır.", "Uygun"))))</f>
        <v>%0,5 üzerindedir</v>
      </c>
      <c r="N803" s="119" t="str">
        <f t="shared" ref="N803:N816" si="255">IF(L803=""," ",M803)</f>
        <v xml:space="preserve"> </v>
      </c>
      <c r="O803" s="120"/>
      <c r="P803" s="121"/>
      <c r="Q803" s="122" t="str">
        <f t="shared" ref="Q803:Q816" si="256">IFERROR(IF(AND(S803&lt;&gt;"",K803&lt;&gt;"",K803&lt;&gt;0,S803&lt;&gt;0),S803/K803,"")," ")</f>
        <v/>
      </c>
      <c r="R803" s="118">
        <f>IFERROR(IF(L803&lt;=0.005,IF(E803="",K803,0),IF(E803&lt;&gt;"",0,IF(O803="",0,IF(O803="H",0,IF(P803&lt;Veriler!$F$2,K803*Veriler!$F$2,K803*P803)))))," ")</f>
        <v>0</v>
      </c>
      <c r="S803" s="118">
        <f>IF(Veriler!P803&lt;=0.1, R803, IF(AND(Veriler!P803&gt;0.1, E803="", O803="E"), IF(P803&gt;Veriler!$F$2, P803*R803, IF(P803&lt;Veriler!$F$2, Veriler!$F$2*R803, P803*R803)), 0))</f>
        <v>0</v>
      </c>
      <c r="T803" s="118" t="str">
        <f t="shared" ref="T803:T816" si="257">IF(S803=0," ",S803)</f>
        <v xml:space="preserve"> </v>
      </c>
      <c r="U803" s="123" t="str">
        <f>IFERROR(IF(N803="%10 sınırı aşılmıştır.",K803-S803,IFERROR(IF(E803="",IF(R803=1,0,IF(K803-R803=0,"",K803-R803)),IF(Veriler!I803="",K803,IF(K803*Veriler!I803=0,"",K803*Veriler!I803))),K803)),0)</f>
        <v/>
      </c>
    </row>
    <row r="804" spans="1:21" s="134" customFormat="1" ht="27.75" customHeight="1" x14ac:dyDescent="0.25">
      <c r="A804" s="186">
        <f>A803+1</f>
        <v>590</v>
      </c>
      <c r="B804" s="228"/>
      <c r="C804" s="229"/>
      <c r="D804" s="115"/>
      <c r="E804" s="116"/>
      <c r="F804" s="163" t="str">
        <f t="shared" si="253"/>
        <v/>
      </c>
      <c r="G804" s="117"/>
      <c r="H804" s="117"/>
      <c r="I804" s="117"/>
      <c r="J804" s="117"/>
      <c r="K804" s="118" t="str">
        <f t="shared" si="254"/>
        <v/>
      </c>
      <c r="L804" s="119" t="str">
        <f>IF(K804="", "", K804/Veriler!$T$1)</f>
        <v/>
      </c>
      <c r="M804" s="119" t="str">
        <f>IF(E804&lt;&gt;"", "İthal Girdi", IF(Veriler!P804="", "", IF(Veriler!O804="H", "%0,5 üzerindedir", IF(Veriler!P804&gt;0.1, "%10 sınırı aşılmıştır.", "Uygun"))))</f>
        <v>%0,5 üzerindedir</v>
      </c>
      <c r="N804" s="119" t="str">
        <f t="shared" si="255"/>
        <v xml:space="preserve"> </v>
      </c>
      <c r="O804" s="120"/>
      <c r="P804" s="121"/>
      <c r="Q804" s="122" t="str">
        <f t="shared" si="256"/>
        <v/>
      </c>
      <c r="R804" s="118">
        <f>IFERROR(IF(L804&lt;=0.005,IF(E804="",K804,0),IF(E804&lt;&gt;"",0,IF(O804="",0,IF(O804="H",0,IF(P804&lt;Veriler!$F$2,K804*Veriler!$F$2,K804*P804)))))," ")</f>
        <v>0</v>
      </c>
      <c r="S804" s="118">
        <f>IF(Veriler!P804&lt;=0.1, R804, IF(AND(Veriler!P804&gt;0.1, E804="", O804="E"), IF(P804&gt;Veriler!$F$2, P804*R804, IF(P804&lt;Veriler!$F$2, Veriler!$F$2*R804, P804*R804)), 0))</f>
        <v>0</v>
      </c>
      <c r="T804" s="118" t="str">
        <f t="shared" si="257"/>
        <v xml:space="preserve"> </v>
      </c>
      <c r="U804" s="123" t="str">
        <f>IFERROR(IF(N804="%10 sınırı aşılmıştır.",K804-S804,IFERROR(IF(E804="",IF(R804=1,0,IF(K804-R804=0,"",K804-R804)),IF(Veriler!I804="",K804,IF(K804*Veriler!I804=0,"",K804*Veriler!I804))),K804)),0)</f>
        <v/>
      </c>
    </row>
    <row r="805" spans="1:21" s="134" customFormat="1" ht="27.75" customHeight="1" x14ac:dyDescent="0.25">
      <c r="A805" s="186">
        <f t="shared" ref="A805:A816" si="258">A804+1</f>
        <v>591</v>
      </c>
      <c r="B805" s="228"/>
      <c r="C805" s="229"/>
      <c r="D805" s="115"/>
      <c r="E805" s="116"/>
      <c r="F805" s="163" t="str">
        <f t="shared" si="253"/>
        <v/>
      </c>
      <c r="G805" s="117"/>
      <c r="H805" s="117"/>
      <c r="I805" s="117"/>
      <c r="J805" s="117"/>
      <c r="K805" s="118" t="str">
        <f t="shared" si="254"/>
        <v/>
      </c>
      <c r="L805" s="119" t="str">
        <f>IF(K805="", "", K805/Veriler!$T$1)</f>
        <v/>
      </c>
      <c r="M805" s="119" t="str">
        <f>IF(E805&lt;&gt;"", "İthal Girdi", IF(Veriler!P805="", "", IF(Veriler!O805="H", "%0,5 üzerindedir", IF(Veriler!P805&gt;0.1, "%10 sınırı aşılmıştır.", "Uygun"))))</f>
        <v>%0,5 üzerindedir</v>
      </c>
      <c r="N805" s="119" t="str">
        <f t="shared" si="255"/>
        <v xml:space="preserve"> </v>
      </c>
      <c r="O805" s="120"/>
      <c r="P805" s="121"/>
      <c r="Q805" s="122" t="str">
        <f t="shared" si="256"/>
        <v/>
      </c>
      <c r="R805" s="118">
        <f>IFERROR(IF(L805&lt;=0.005,IF(E805="",K805,0),IF(E805&lt;&gt;"",0,IF(O805="",0,IF(O805="H",0,IF(P805&lt;Veriler!$F$2,K805*Veriler!$F$2,K805*P805)))))," ")</f>
        <v>0</v>
      </c>
      <c r="S805" s="118">
        <f>IF(Veriler!P805&lt;=0.1, R805, IF(AND(Veriler!P805&gt;0.1, E805="", O805="E"), IF(P805&gt;Veriler!$F$2, P805*R805, IF(P805&lt;Veriler!$F$2, Veriler!$F$2*R805, P805*R805)), 0))</f>
        <v>0</v>
      </c>
      <c r="T805" s="118" t="str">
        <f t="shared" si="257"/>
        <v xml:space="preserve"> </v>
      </c>
      <c r="U805" s="123" t="str">
        <f>IFERROR(IF(N805="%10 sınırı aşılmıştır.",K805-S805,IFERROR(IF(E805="",IF(R805=1,0,IF(K805-R805=0,"",K805-R805)),IF(Veriler!I805="",K805,IF(K805*Veriler!I805=0,"",K805*Veriler!I805))),K805)),0)</f>
        <v/>
      </c>
    </row>
    <row r="806" spans="1:21" s="134" customFormat="1" ht="27.75" customHeight="1" x14ac:dyDescent="0.25">
      <c r="A806" s="186">
        <f t="shared" si="258"/>
        <v>592</v>
      </c>
      <c r="B806" s="228"/>
      <c r="C806" s="229"/>
      <c r="D806" s="115"/>
      <c r="E806" s="116"/>
      <c r="F806" s="163" t="str">
        <f t="shared" si="253"/>
        <v/>
      </c>
      <c r="G806" s="117"/>
      <c r="H806" s="117"/>
      <c r="I806" s="117"/>
      <c r="J806" s="117"/>
      <c r="K806" s="118" t="str">
        <f t="shared" si="254"/>
        <v/>
      </c>
      <c r="L806" s="119" t="str">
        <f>IF(K806="", "", K806/Veriler!$T$1)</f>
        <v/>
      </c>
      <c r="M806" s="119" t="str">
        <f>IF(E806&lt;&gt;"", "İthal Girdi", IF(Veriler!P806="", "", IF(Veriler!O806="H", "%0,5 üzerindedir", IF(Veriler!P806&gt;0.1, "%10 sınırı aşılmıştır.", "Uygun"))))</f>
        <v>%0,5 üzerindedir</v>
      </c>
      <c r="N806" s="119" t="str">
        <f t="shared" si="255"/>
        <v xml:space="preserve"> </v>
      </c>
      <c r="O806" s="120"/>
      <c r="P806" s="121"/>
      <c r="Q806" s="122" t="str">
        <f t="shared" si="256"/>
        <v/>
      </c>
      <c r="R806" s="118">
        <f>IFERROR(IF(L806&lt;=0.005,IF(E806="",K806,0),IF(E806&lt;&gt;"",0,IF(O806="",0,IF(O806="H",0,IF(P806&lt;Veriler!$F$2,K806*Veriler!$F$2,K806*P806)))))," ")</f>
        <v>0</v>
      </c>
      <c r="S806" s="118">
        <f>IF(Veriler!P806&lt;=0.1, R806, IF(AND(Veriler!P806&gt;0.1, E806="", O806="E"), IF(P806&gt;Veriler!$F$2, P806*R806, IF(P806&lt;Veriler!$F$2, Veriler!$F$2*R806, P806*R806)), 0))</f>
        <v>0</v>
      </c>
      <c r="T806" s="118" t="str">
        <f t="shared" si="257"/>
        <v xml:space="preserve"> </v>
      </c>
      <c r="U806" s="123" t="str">
        <f>IFERROR(IF(N806="%10 sınırı aşılmıştır.",K806-S806,IFERROR(IF(E806="",IF(R806=1,0,IF(K806-R806=0,"",K806-R806)),IF(Veriler!I806="",K806,IF(K806*Veriler!I806=0,"",K806*Veriler!I806))),K806)),0)</f>
        <v/>
      </c>
    </row>
    <row r="807" spans="1:21" s="134" customFormat="1" ht="27.75" customHeight="1" x14ac:dyDescent="0.25">
      <c r="A807" s="186">
        <f t="shared" si="258"/>
        <v>593</v>
      </c>
      <c r="B807" s="228"/>
      <c r="C807" s="229"/>
      <c r="D807" s="115"/>
      <c r="E807" s="116"/>
      <c r="F807" s="163" t="str">
        <f t="shared" si="253"/>
        <v/>
      </c>
      <c r="G807" s="117"/>
      <c r="H807" s="117"/>
      <c r="I807" s="117"/>
      <c r="J807" s="117"/>
      <c r="K807" s="118" t="str">
        <f t="shared" si="254"/>
        <v/>
      </c>
      <c r="L807" s="119" t="str">
        <f>IF(K807="", "", K807/Veriler!$T$1)</f>
        <v/>
      </c>
      <c r="M807" s="119" t="str">
        <f>IF(E807&lt;&gt;"", "İthal Girdi", IF(Veriler!P807="", "", IF(Veriler!O807="H", "%0,5 üzerindedir", IF(Veriler!P807&gt;0.1, "%10 sınırı aşılmıştır.", "Uygun"))))</f>
        <v>%0,5 üzerindedir</v>
      </c>
      <c r="N807" s="119" t="str">
        <f t="shared" si="255"/>
        <v xml:space="preserve"> </v>
      </c>
      <c r="O807" s="120"/>
      <c r="P807" s="121"/>
      <c r="Q807" s="122" t="str">
        <f t="shared" si="256"/>
        <v/>
      </c>
      <c r="R807" s="118">
        <f>IFERROR(IF(L807&lt;=0.005,IF(E807="",K807,0),IF(E807&lt;&gt;"",0,IF(O807="",0,IF(O807="H",0,IF(P807&lt;Veriler!$F$2,K807*Veriler!$F$2,K807*P807)))))," ")</f>
        <v>0</v>
      </c>
      <c r="S807" s="118">
        <f>IF(Veriler!P807&lt;=0.1, R807, IF(AND(Veriler!P807&gt;0.1, E807="", O807="E"), IF(P807&gt;Veriler!$F$2, P807*R807, IF(P807&lt;Veriler!$F$2, Veriler!$F$2*R807, P807*R807)), 0))</f>
        <v>0</v>
      </c>
      <c r="T807" s="118" t="str">
        <f t="shared" si="257"/>
        <v xml:space="preserve"> </v>
      </c>
      <c r="U807" s="123" t="str">
        <f>IFERROR(IF(N807="%10 sınırı aşılmıştır.",K807-S807,IFERROR(IF(E807="",IF(R807=1,0,IF(K807-R807=0,"",K807-R807)),IF(Veriler!I807="",K807,IF(K807*Veriler!I807=0,"",K807*Veriler!I807))),K807)),0)</f>
        <v/>
      </c>
    </row>
    <row r="808" spans="1:21" s="134" customFormat="1" ht="27.75" customHeight="1" x14ac:dyDescent="0.25">
      <c r="A808" s="186">
        <f t="shared" si="258"/>
        <v>594</v>
      </c>
      <c r="B808" s="228"/>
      <c r="C808" s="229"/>
      <c r="D808" s="115"/>
      <c r="E808" s="116"/>
      <c r="F808" s="163" t="str">
        <f t="shared" si="253"/>
        <v/>
      </c>
      <c r="G808" s="117"/>
      <c r="H808" s="117"/>
      <c r="I808" s="117"/>
      <c r="J808" s="117"/>
      <c r="K808" s="118" t="str">
        <f t="shared" si="254"/>
        <v/>
      </c>
      <c r="L808" s="119" t="str">
        <f>IF(K808="", "", K808/Veriler!$T$1)</f>
        <v/>
      </c>
      <c r="M808" s="119" t="str">
        <f>IF(E808&lt;&gt;"", "İthal Girdi", IF(Veriler!P808="", "", IF(Veriler!O808="H", "%0,5 üzerindedir", IF(Veriler!P808&gt;0.1, "%10 sınırı aşılmıştır.", "Uygun"))))</f>
        <v>%0,5 üzerindedir</v>
      </c>
      <c r="N808" s="119" t="str">
        <f t="shared" si="255"/>
        <v xml:space="preserve"> </v>
      </c>
      <c r="O808" s="120"/>
      <c r="P808" s="121"/>
      <c r="Q808" s="122" t="str">
        <f t="shared" si="256"/>
        <v/>
      </c>
      <c r="R808" s="118">
        <f>IFERROR(IF(L808&lt;=0.005,IF(E808="",K808,0),IF(E808&lt;&gt;"",0,IF(O808="",0,IF(O808="H",0,IF(P808&lt;Veriler!$F$2,K808*Veriler!$F$2,K808*P808)))))," ")</f>
        <v>0</v>
      </c>
      <c r="S808" s="118">
        <f>IF(Veriler!P808&lt;=0.1, R808, IF(AND(Veriler!P808&gt;0.1, E808="", O808="E"), IF(P808&gt;Veriler!$F$2, P808*R808, IF(P808&lt;Veriler!$F$2, Veriler!$F$2*R808, P808*R808)), 0))</f>
        <v>0</v>
      </c>
      <c r="T808" s="118" t="str">
        <f t="shared" si="257"/>
        <v xml:space="preserve"> </v>
      </c>
      <c r="U808" s="123" t="str">
        <f>IFERROR(IF(N808="%10 sınırı aşılmıştır.",K808-S808,IFERROR(IF(E808="",IF(R808=1,0,IF(K808-R808=0,"",K808-R808)),IF(Veriler!I808="",K808,IF(K808*Veriler!I808=0,"",K808*Veriler!I808))),K808)),0)</f>
        <v/>
      </c>
    </row>
    <row r="809" spans="1:21" s="134" customFormat="1" ht="27.75" customHeight="1" x14ac:dyDescent="0.25">
      <c r="A809" s="186">
        <f t="shared" si="258"/>
        <v>595</v>
      </c>
      <c r="B809" s="228"/>
      <c r="C809" s="229"/>
      <c r="D809" s="115"/>
      <c r="E809" s="116"/>
      <c r="F809" s="163" t="str">
        <f t="shared" si="253"/>
        <v/>
      </c>
      <c r="G809" s="117"/>
      <c r="H809" s="117"/>
      <c r="I809" s="117"/>
      <c r="J809" s="117"/>
      <c r="K809" s="118" t="str">
        <f t="shared" si="254"/>
        <v/>
      </c>
      <c r="L809" s="119" t="str">
        <f>IF(K809="", "", K809/Veriler!$T$1)</f>
        <v/>
      </c>
      <c r="M809" s="119" t="str">
        <f>IF(E809&lt;&gt;"", "İthal Girdi", IF(Veriler!P809="", "", IF(Veriler!O809="H", "%0,5 üzerindedir", IF(Veriler!P809&gt;0.1, "%10 sınırı aşılmıştır.", "Uygun"))))</f>
        <v>%0,5 üzerindedir</v>
      </c>
      <c r="N809" s="119" t="str">
        <f t="shared" si="255"/>
        <v xml:space="preserve"> </v>
      </c>
      <c r="O809" s="120"/>
      <c r="P809" s="121"/>
      <c r="Q809" s="122" t="str">
        <f t="shared" si="256"/>
        <v/>
      </c>
      <c r="R809" s="118">
        <f>IFERROR(IF(L809&lt;=0.005,IF(E809="",K809,0),IF(E809&lt;&gt;"",0,IF(O809="",0,IF(O809="H",0,IF(P809&lt;Veriler!$F$2,K809*Veriler!$F$2,K809*P809)))))," ")</f>
        <v>0</v>
      </c>
      <c r="S809" s="118">
        <f>IF(Veriler!P809&lt;=0.1, R809, IF(AND(Veriler!P809&gt;0.1, E809="", O809="E"), IF(P809&gt;Veriler!$F$2, P809*R809, IF(P809&lt;Veriler!$F$2, Veriler!$F$2*R809, P809*R809)), 0))</f>
        <v>0</v>
      </c>
      <c r="T809" s="118" t="str">
        <f t="shared" si="257"/>
        <v xml:space="preserve"> </v>
      </c>
      <c r="U809" s="123" t="str">
        <f>IFERROR(IF(N809="%10 sınırı aşılmıştır.",K809-S809,IFERROR(IF(E809="",IF(R809=1,0,IF(K809-R809=0,"",K809-R809)),IF(Veriler!I809="",K809,IF(K809*Veriler!I809=0,"",K809*Veriler!I809))),K809)),0)</f>
        <v/>
      </c>
    </row>
    <row r="810" spans="1:21" s="134" customFormat="1" ht="27.75" customHeight="1" x14ac:dyDescent="0.25">
      <c r="A810" s="186">
        <f t="shared" si="258"/>
        <v>596</v>
      </c>
      <c r="B810" s="228"/>
      <c r="C810" s="229"/>
      <c r="D810" s="115"/>
      <c r="E810" s="116"/>
      <c r="F810" s="163" t="str">
        <f t="shared" si="253"/>
        <v/>
      </c>
      <c r="G810" s="117"/>
      <c r="H810" s="117"/>
      <c r="I810" s="117"/>
      <c r="J810" s="117"/>
      <c r="K810" s="118" t="str">
        <f t="shared" si="254"/>
        <v/>
      </c>
      <c r="L810" s="119" t="str">
        <f>IF(K810="", "", K810/Veriler!$T$1)</f>
        <v/>
      </c>
      <c r="M810" s="119" t="str">
        <f>IF(E810&lt;&gt;"", "İthal Girdi", IF(Veriler!P810="", "", IF(Veriler!O810="H", "%0,5 üzerindedir", IF(Veriler!P810&gt;0.1, "%10 sınırı aşılmıştır.", "Uygun"))))</f>
        <v>%0,5 üzerindedir</v>
      </c>
      <c r="N810" s="119" t="str">
        <f t="shared" si="255"/>
        <v xml:space="preserve"> </v>
      </c>
      <c r="O810" s="120"/>
      <c r="P810" s="121"/>
      <c r="Q810" s="122" t="str">
        <f t="shared" si="256"/>
        <v/>
      </c>
      <c r="R810" s="118">
        <f>IFERROR(IF(L810&lt;=0.005,IF(E810="",K810,0),IF(E810&lt;&gt;"",0,IF(O810="",0,IF(O810="H",0,IF(P810&lt;Veriler!$F$2,K810*Veriler!$F$2,K810*P810)))))," ")</f>
        <v>0</v>
      </c>
      <c r="S810" s="118">
        <f>IF(Veriler!P810&lt;=0.1, R810, IF(AND(Veriler!P810&gt;0.1, E810="", O810="E"), IF(P810&gt;Veriler!$F$2, P810*R810, IF(P810&lt;Veriler!$F$2, Veriler!$F$2*R810, P810*R810)), 0))</f>
        <v>0</v>
      </c>
      <c r="T810" s="118" t="str">
        <f t="shared" si="257"/>
        <v xml:space="preserve"> </v>
      </c>
      <c r="U810" s="123" t="str">
        <f>IFERROR(IF(N810="%10 sınırı aşılmıştır.",K810-S810,IFERROR(IF(E810="",IF(R810=1,0,IF(K810-R810=0,"",K810-R810)),IF(Veriler!I810="",K810,IF(K810*Veriler!I810=0,"",K810*Veriler!I810))),K810)),0)</f>
        <v/>
      </c>
    </row>
    <row r="811" spans="1:21" s="134" customFormat="1" ht="27.75" customHeight="1" x14ac:dyDescent="0.25">
      <c r="A811" s="186">
        <f t="shared" si="258"/>
        <v>597</v>
      </c>
      <c r="B811" s="228"/>
      <c r="C811" s="229"/>
      <c r="D811" s="115"/>
      <c r="E811" s="116"/>
      <c r="F811" s="163" t="str">
        <f t="shared" si="253"/>
        <v/>
      </c>
      <c r="G811" s="117"/>
      <c r="H811" s="117"/>
      <c r="I811" s="117"/>
      <c r="J811" s="117"/>
      <c r="K811" s="118" t="str">
        <f t="shared" si="254"/>
        <v/>
      </c>
      <c r="L811" s="119" t="str">
        <f>IF(K811="", "", K811/Veriler!$T$1)</f>
        <v/>
      </c>
      <c r="M811" s="119" t="str">
        <f>IF(E811&lt;&gt;"", "İthal Girdi", IF(Veriler!P811="", "", IF(Veriler!O811="H", "%0,5 üzerindedir", IF(Veriler!P811&gt;0.1, "%10 sınırı aşılmıştır.", "Uygun"))))</f>
        <v>%0,5 üzerindedir</v>
      </c>
      <c r="N811" s="119" t="str">
        <f t="shared" si="255"/>
        <v xml:space="preserve"> </v>
      </c>
      <c r="O811" s="120"/>
      <c r="P811" s="121"/>
      <c r="Q811" s="122" t="str">
        <f t="shared" si="256"/>
        <v/>
      </c>
      <c r="R811" s="118">
        <f>IFERROR(IF(L811&lt;=0.005,IF(E811="",K811,0),IF(E811&lt;&gt;"",0,IF(O811="",0,IF(O811="H",0,IF(P811&lt;Veriler!$F$2,K811*Veriler!$F$2,K811*P811)))))," ")</f>
        <v>0</v>
      </c>
      <c r="S811" s="118">
        <f>IF(Veriler!P811&lt;=0.1, R811, IF(AND(Veriler!P811&gt;0.1, E811="", O811="E"), IF(P811&gt;Veriler!$F$2, P811*R811, IF(P811&lt;Veriler!$F$2, Veriler!$F$2*R811, P811*R811)), 0))</f>
        <v>0</v>
      </c>
      <c r="T811" s="118" t="str">
        <f t="shared" si="257"/>
        <v xml:space="preserve"> </v>
      </c>
      <c r="U811" s="123" t="str">
        <f>IFERROR(IF(N811="%10 sınırı aşılmıştır.",K811-S811,IFERROR(IF(E811="",IF(R811=1,0,IF(K811-R811=0,"",K811-R811)),IF(Veriler!I811="",K811,IF(K811*Veriler!I811=0,"",K811*Veriler!I811))),K811)),0)</f>
        <v/>
      </c>
    </row>
    <row r="812" spans="1:21" s="134" customFormat="1" ht="27.75" customHeight="1" x14ac:dyDescent="0.25">
      <c r="A812" s="186">
        <f t="shared" si="258"/>
        <v>598</v>
      </c>
      <c r="B812" s="228"/>
      <c r="C812" s="229"/>
      <c r="D812" s="115"/>
      <c r="E812" s="116"/>
      <c r="F812" s="163" t="str">
        <f t="shared" si="253"/>
        <v/>
      </c>
      <c r="G812" s="117"/>
      <c r="H812" s="117"/>
      <c r="I812" s="117"/>
      <c r="J812" s="117"/>
      <c r="K812" s="118" t="str">
        <f t="shared" si="254"/>
        <v/>
      </c>
      <c r="L812" s="119" t="str">
        <f>IF(K812="", "", K812/Veriler!$T$1)</f>
        <v/>
      </c>
      <c r="M812" s="119" t="str">
        <f>IF(E812&lt;&gt;"", "İthal Girdi", IF(Veriler!P812="", "", IF(Veriler!O812="H", "%0,5 üzerindedir", IF(Veriler!P812&gt;0.1, "%10 sınırı aşılmıştır.", "Uygun"))))</f>
        <v>%0,5 üzerindedir</v>
      </c>
      <c r="N812" s="119" t="str">
        <f t="shared" si="255"/>
        <v xml:space="preserve"> </v>
      </c>
      <c r="O812" s="120"/>
      <c r="P812" s="121"/>
      <c r="Q812" s="122" t="str">
        <f t="shared" si="256"/>
        <v/>
      </c>
      <c r="R812" s="118">
        <f>IFERROR(IF(L812&lt;=0.005,IF(E812="",K812,0),IF(E812&lt;&gt;"",0,IF(O812="",0,IF(O812="H",0,IF(P812&lt;Veriler!$F$2,K812*Veriler!$F$2,K812*P812)))))," ")</f>
        <v>0</v>
      </c>
      <c r="S812" s="118">
        <f>IF(Veriler!P812&lt;=0.1, R812, IF(AND(Veriler!P812&gt;0.1, E812="", O812="E"), IF(P812&gt;Veriler!$F$2, P812*R812, IF(P812&lt;Veriler!$F$2, Veriler!$F$2*R812, P812*R812)), 0))</f>
        <v>0</v>
      </c>
      <c r="T812" s="118" t="str">
        <f t="shared" si="257"/>
        <v xml:space="preserve"> </v>
      </c>
      <c r="U812" s="123" t="str">
        <f>IFERROR(IF(N812="%10 sınırı aşılmıştır.",K812-S812,IFERROR(IF(E812="",IF(R812=1,0,IF(K812-R812=0,"",K812-R812)),IF(Veriler!I812="",K812,IF(K812*Veriler!I812=0,"",K812*Veriler!I812))),K812)),0)</f>
        <v/>
      </c>
    </row>
    <row r="813" spans="1:21" s="134" customFormat="1" ht="27.75" customHeight="1" x14ac:dyDescent="0.25">
      <c r="A813" s="186">
        <f t="shared" si="258"/>
        <v>599</v>
      </c>
      <c r="B813" s="228"/>
      <c r="C813" s="229"/>
      <c r="D813" s="115"/>
      <c r="E813" s="116"/>
      <c r="F813" s="163" t="str">
        <f t="shared" si="253"/>
        <v/>
      </c>
      <c r="G813" s="117"/>
      <c r="H813" s="117"/>
      <c r="I813" s="117"/>
      <c r="J813" s="117"/>
      <c r="K813" s="118" t="str">
        <f t="shared" si="254"/>
        <v/>
      </c>
      <c r="L813" s="119" t="str">
        <f>IF(K813="", "", K813/Veriler!$T$1)</f>
        <v/>
      </c>
      <c r="M813" s="119" t="str">
        <f>IF(E813&lt;&gt;"", "İthal Girdi", IF(Veriler!P813="", "", IF(Veriler!O813="H", "%0,5 üzerindedir", IF(Veriler!P813&gt;0.1, "%10 sınırı aşılmıştır.", "Uygun"))))</f>
        <v>%0,5 üzerindedir</v>
      </c>
      <c r="N813" s="119" t="str">
        <f t="shared" si="255"/>
        <v xml:space="preserve"> </v>
      </c>
      <c r="O813" s="120"/>
      <c r="P813" s="121"/>
      <c r="Q813" s="122" t="str">
        <f t="shared" si="256"/>
        <v/>
      </c>
      <c r="R813" s="118">
        <f>IFERROR(IF(L813&lt;=0.005,IF(E813="",K813,0),IF(E813&lt;&gt;"",0,IF(O813="",0,IF(O813="H",0,IF(P813&lt;Veriler!$F$2,K813*Veriler!$F$2,K813*P813)))))," ")</f>
        <v>0</v>
      </c>
      <c r="S813" s="118">
        <f>IF(Veriler!P813&lt;=0.1, R813, IF(AND(Veriler!P813&gt;0.1, E813="", O813="E"), IF(P813&gt;Veriler!$F$2, P813*R813, IF(P813&lt;Veriler!$F$2, Veriler!$F$2*R813, P813*R813)), 0))</f>
        <v>0</v>
      </c>
      <c r="T813" s="118" t="str">
        <f t="shared" si="257"/>
        <v xml:space="preserve"> </v>
      </c>
      <c r="U813" s="123" t="str">
        <f>IFERROR(IF(N813="%10 sınırı aşılmıştır.",K813-S813,IFERROR(IF(E813="",IF(R813=1,0,IF(K813-R813=0,"",K813-R813)),IF(Veriler!I813="",K813,IF(K813*Veriler!I813=0,"",K813*Veriler!I813))),K813)),0)</f>
        <v/>
      </c>
    </row>
    <row r="814" spans="1:21" s="134" customFormat="1" ht="27.75" customHeight="1" x14ac:dyDescent="0.25">
      <c r="A814" s="186">
        <f t="shared" si="258"/>
        <v>600</v>
      </c>
      <c r="B814" s="228"/>
      <c r="C814" s="229"/>
      <c r="D814" s="115"/>
      <c r="E814" s="116"/>
      <c r="F814" s="163" t="str">
        <f t="shared" si="253"/>
        <v/>
      </c>
      <c r="G814" s="117"/>
      <c r="H814" s="117"/>
      <c r="I814" s="117"/>
      <c r="J814" s="117"/>
      <c r="K814" s="118" t="str">
        <f t="shared" si="254"/>
        <v/>
      </c>
      <c r="L814" s="119" t="str">
        <f>IF(K814="", "", K814/Veriler!$T$1)</f>
        <v/>
      </c>
      <c r="M814" s="119" t="str">
        <f>IF(E814&lt;&gt;"", "İthal Girdi", IF(Veriler!P814="", "", IF(Veriler!O814="H", "%0,5 üzerindedir", IF(Veriler!P814&gt;0.1, "%10 sınırı aşılmıştır.", "Uygun"))))</f>
        <v>%0,5 üzerindedir</v>
      </c>
      <c r="N814" s="119" t="str">
        <f t="shared" si="255"/>
        <v xml:space="preserve"> </v>
      </c>
      <c r="O814" s="120"/>
      <c r="P814" s="121"/>
      <c r="Q814" s="122" t="str">
        <f t="shared" si="256"/>
        <v/>
      </c>
      <c r="R814" s="118">
        <f>IFERROR(IF(L814&lt;=0.005,IF(E814="",K814,0),IF(E814&lt;&gt;"",0,IF(O814="",0,IF(O814="H",0,IF(P814&lt;Veriler!$F$2,K814*Veriler!$F$2,K814*P814)))))," ")</f>
        <v>0</v>
      </c>
      <c r="S814" s="118">
        <f>IF(Veriler!P814&lt;=0.1, R814, IF(AND(Veriler!P814&gt;0.1, E814="", O814="E"), IF(P814&gt;Veriler!$F$2, P814*R814, IF(P814&lt;Veriler!$F$2, Veriler!$F$2*R814, P814*R814)), 0))</f>
        <v>0</v>
      </c>
      <c r="T814" s="118" t="str">
        <f t="shared" si="257"/>
        <v xml:space="preserve"> </v>
      </c>
      <c r="U814" s="123" t="str">
        <f>IFERROR(IF(N814="%10 sınırı aşılmıştır.",K814-S814,IFERROR(IF(E814="",IF(R814=1,0,IF(K814-R814=0,"",K814-R814)),IF(Veriler!I814="",K814,IF(K814*Veriler!I814=0,"",K814*Veriler!I814))),K814)),0)</f>
        <v/>
      </c>
    </row>
    <row r="815" spans="1:21" s="134" customFormat="1" ht="27.75" customHeight="1" x14ac:dyDescent="0.25">
      <c r="A815" s="186">
        <f t="shared" si="258"/>
        <v>601</v>
      </c>
      <c r="B815" s="228"/>
      <c r="C815" s="229"/>
      <c r="D815" s="115"/>
      <c r="E815" s="116"/>
      <c r="F815" s="163" t="str">
        <f t="shared" si="253"/>
        <v/>
      </c>
      <c r="G815" s="117"/>
      <c r="H815" s="117"/>
      <c r="I815" s="117"/>
      <c r="J815" s="117"/>
      <c r="K815" s="118" t="str">
        <f t="shared" si="254"/>
        <v/>
      </c>
      <c r="L815" s="119" t="str">
        <f>IF(K815="", "", K815/Veriler!$T$1)</f>
        <v/>
      </c>
      <c r="M815" s="119" t="str">
        <f>IF(E815&lt;&gt;"", "İthal Girdi", IF(Veriler!P815="", "", IF(Veriler!O815="H", "%0,5 üzerindedir", IF(Veriler!P815&gt;0.1, "%10 sınırı aşılmıştır.", "Uygun"))))</f>
        <v>%0,5 üzerindedir</v>
      </c>
      <c r="N815" s="119" t="str">
        <f t="shared" si="255"/>
        <v xml:space="preserve"> </v>
      </c>
      <c r="O815" s="120"/>
      <c r="P815" s="121"/>
      <c r="Q815" s="122" t="str">
        <f t="shared" si="256"/>
        <v/>
      </c>
      <c r="R815" s="118">
        <f>IFERROR(IF(L815&lt;=0.005,IF(E815="",K815,0),IF(E815&lt;&gt;"",0,IF(O815="",0,IF(O815="H",0,IF(P815&lt;Veriler!$F$2,K815*Veriler!$F$2,K815*P815)))))," ")</f>
        <v>0</v>
      </c>
      <c r="S815" s="118">
        <f>IF(Veriler!P815&lt;=0.1, R815, IF(AND(Veriler!P815&gt;0.1, E815="", O815="E"), IF(P815&gt;Veriler!$F$2, P815*R815, IF(P815&lt;Veriler!$F$2, Veriler!$F$2*R815, P815*R815)), 0))</f>
        <v>0</v>
      </c>
      <c r="T815" s="118" t="str">
        <f t="shared" si="257"/>
        <v xml:space="preserve"> </v>
      </c>
      <c r="U815" s="123" t="str">
        <f>IFERROR(IF(N815="%10 sınırı aşılmıştır.",K815-S815,IFERROR(IF(E815="",IF(R815=1,0,IF(K815-R815=0,"",K815-R815)),IF(Veriler!I815="",K815,IF(K815*Veriler!I815=0,"",K815*Veriler!I815))),K815)),0)</f>
        <v/>
      </c>
    </row>
    <row r="816" spans="1:21" s="134" customFormat="1" ht="27.75" customHeight="1" x14ac:dyDescent="0.25">
      <c r="A816" s="186">
        <f t="shared" si="258"/>
        <v>602</v>
      </c>
      <c r="B816" s="228"/>
      <c r="C816" s="229"/>
      <c r="D816" s="115"/>
      <c r="E816" s="116"/>
      <c r="F816" s="163" t="str">
        <f t="shared" si="253"/>
        <v/>
      </c>
      <c r="G816" s="117"/>
      <c r="H816" s="117"/>
      <c r="I816" s="117"/>
      <c r="J816" s="117"/>
      <c r="K816" s="118" t="str">
        <f t="shared" si="254"/>
        <v/>
      </c>
      <c r="L816" s="119" t="str">
        <f>IF(K816="", "", K816/Veriler!$T$1)</f>
        <v/>
      </c>
      <c r="M816" s="119" t="str">
        <f>IF(E816&lt;&gt;"", "İthal Girdi", IF(Veriler!P816="", "", IF(Veriler!O816="H", "%0,5 üzerindedir", IF(Veriler!P816&gt;0.1, "%10 sınırı aşılmıştır.", "Uygun"))))</f>
        <v>%0,5 üzerindedir</v>
      </c>
      <c r="N816" s="119" t="str">
        <f t="shared" si="255"/>
        <v xml:space="preserve"> </v>
      </c>
      <c r="O816" s="120"/>
      <c r="P816" s="121"/>
      <c r="Q816" s="122" t="str">
        <f t="shared" si="256"/>
        <v/>
      </c>
      <c r="R816" s="118">
        <f>IFERROR(IF(L816&lt;=0.005,IF(E816="",K816,0),IF(E816&lt;&gt;"",0,IF(O816="",0,IF(O816="H",0,IF(P816&lt;Veriler!$F$2,K816*Veriler!$F$2,K816*P816)))))," ")</f>
        <v>0</v>
      </c>
      <c r="S816" s="118">
        <f>IF(Veriler!P816&lt;=0.1, R816, IF(AND(Veriler!P816&gt;0.1, E816="", O816="E"), IF(P816&gt;Veriler!$F$2, P816*R816, IF(P816&lt;Veriler!$F$2, Veriler!$F$2*R816, P816*R816)), 0))</f>
        <v>0</v>
      </c>
      <c r="T816" s="118" t="str">
        <f t="shared" si="257"/>
        <v xml:space="preserve"> </v>
      </c>
      <c r="U816" s="123" t="str">
        <f>IFERROR(IF(N816="%10 sınırı aşılmıştır.",K816-S816,IFERROR(IF(E816="",IF(R816=1,0,IF(K816-R816=0,"",K816-R816)),IF(Veriler!I816="",K816,IF(K816*Veriler!I816=0,"",K816*Veriler!I816))),K816)),0)</f>
        <v/>
      </c>
    </row>
    <row r="817" spans="1:21" s="134" customFormat="1" ht="27" hidden="1" customHeight="1" x14ac:dyDescent="0.25">
      <c r="A817" s="187"/>
      <c r="B817" s="231" t="s">
        <v>13</v>
      </c>
      <c r="C817" s="231"/>
      <c r="D817" s="142"/>
      <c r="E817" s="142"/>
      <c r="F817" s="114"/>
      <c r="G817" s="142"/>
      <c r="H817" s="142"/>
      <c r="I817" s="142"/>
      <c r="J817" s="142"/>
      <c r="K817" s="114"/>
      <c r="L817" s="114"/>
      <c r="M817" s="114"/>
      <c r="N817" s="114"/>
      <c r="O817" s="142"/>
      <c r="P817" s="142"/>
      <c r="Q817" s="232"/>
      <c r="R817" s="232"/>
      <c r="S817" s="114"/>
      <c r="T817" s="114"/>
      <c r="U817" s="114"/>
    </row>
    <row r="818" spans="1:21" s="134" customFormat="1" ht="27.75" customHeight="1" x14ac:dyDescent="0.25">
      <c r="A818" s="186">
        <f>A816+1</f>
        <v>603</v>
      </c>
      <c r="B818" s="228"/>
      <c r="C818" s="229"/>
      <c r="D818" s="115"/>
      <c r="E818" s="116"/>
      <c r="F818" s="163" t="str">
        <f t="shared" ref="F818:F831" si="259">IF(AND(E818&lt;&gt;"",U818&lt;&gt;"",K818&lt;&gt;0),U818/K818,"")</f>
        <v/>
      </c>
      <c r="G818" s="117"/>
      <c r="H818" s="117"/>
      <c r="I818" s="117"/>
      <c r="J818" s="117"/>
      <c r="K818" s="118" t="str">
        <f t="shared" ref="K818:K831" si="260">IF(AND(G818&lt;&gt;0, I818&lt;&gt;0, J818&lt;&gt;0), G818*I818*J818, "")</f>
        <v/>
      </c>
      <c r="L818" s="119" t="str">
        <f>IF(K818="", "", K818/Veriler!$T$1)</f>
        <v/>
      </c>
      <c r="M818" s="119" t="str">
        <f>IF(E818&lt;&gt;"", "İthal Girdi", IF(Veriler!P818="", "", IF(Veriler!O818="H", "%0,5 üzerindedir", IF(Veriler!P818&gt;0.1, "%10 sınırı aşılmıştır.", "Uygun"))))</f>
        <v>%0,5 üzerindedir</v>
      </c>
      <c r="N818" s="119" t="str">
        <f t="shared" ref="N818:N831" si="261">IF(L818=""," ",M818)</f>
        <v xml:space="preserve"> </v>
      </c>
      <c r="O818" s="120"/>
      <c r="P818" s="121"/>
      <c r="Q818" s="122" t="str">
        <f t="shared" ref="Q818:Q831" si="262">IFERROR(IF(AND(S818&lt;&gt;"",K818&lt;&gt;"",K818&lt;&gt;0,S818&lt;&gt;0),S818/K818,"")," ")</f>
        <v/>
      </c>
      <c r="R818" s="118">
        <f>IFERROR(IF(L818&lt;=0.005,IF(E818="",K818,0),IF(E818&lt;&gt;"",0,IF(O818="",0,IF(O818="H",0,IF(P818&lt;Veriler!$F$2,K818*Veriler!$F$2,K818*P818)))))," ")</f>
        <v>0</v>
      </c>
      <c r="S818" s="118">
        <f>IF(Veriler!P818&lt;=0.1, R818, IF(AND(Veriler!P818&gt;0.1, E818="", O818="E"), IF(P818&gt;Veriler!$F$2, P818*R818, IF(P818&lt;Veriler!$F$2, Veriler!$F$2*R818, P818*R818)), 0))</f>
        <v>0</v>
      </c>
      <c r="T818" s="118" t="str">
        <f t="shared" ref="T818:T831" si="263">IF(S818=0," ",S818)</f>
        <v xml:space="preserve"> </v>
      </c>
      <c r="U818" s="123" t="str">
        <f>IFERROR(IF(N818="%10 sınırı aşılmıştır.",K818-S818,IFERROR(IF(E818="",IF(R818=1,0,IF(K818-R818=0,"",K818-R818)),IF(Veriler!I818="",K818,IF(K818*Veriler!I818=0,"",K818*Veriler!I818))),K818)),0)</f>
        <v/>
      </c>
    </row>
    <row r="819" spans="1:21" s="134" customFormat="1" ht="27.75" customHeight="1" x14ac:dyDescent="0.25">
      <c r="A819" s="186">
        <f>A818+1</f>
        <v>604</v>
      </c>
      <c r="B819" s="228"/>
      <c r="C819" s="229"/>
      <c r="D819" s="115"/>
      <c r="E819" s="116"/>
      <c r="F819" s="163" t="str">
        <f t="shared" si="259"/>
        <v/>
      </c>
      <c r="G819" s="117"/>
      <c r="H819" s="117"/>
      <c r="I819" s="117"/>
      <c r="J819" s="117"/>
      <c r="K819" s="118" t="str">
        <f t="shared" si="260"/>
        <v/>
      </c>
      <c r="L819" s="119" t="str">
        <f>IF(K819="", "", K819/Veriler!$T$1)</f>
        <v/>
      </c>
      <c r="M819" s="119" t="str">
        <f>IF(E819&lt;&gt;"", "İthal Girdi", IF(Veriler!P819="", "", IF(Veriler!O819="H", "%0,5 üzerindedir", IF(Veriler!P819&gt;0.1, "%10 sınırı aşılmıştır.", "Uygun"))))</f>
        <v>%0,5 üzerindedir</v>
      </c>
      <c r="N819" s="119" t="str">
        <f t="shared" si="261"/>
        <v xml:space="preserve"> </v>
      </c>
      <c r="O819" s="120"/>
      <c r="P819" s="121"/>
      <c r="Q819" s="122" t="str">
        <f t="shared" si="262"/>
        <v/>
      </c>
      <c r="R819" s="118">
        <f>IFERROR(IF(L819&lt;=0.005,IF(E819="",K819,0),IF(E819&lt;&gt;"",0,IF(O819="",0,IF(O819="H",0,IF(P819&lt;Veriler!$F$2,K819*Veriler!$F$2,K819*P819)))))," ")</f>
        <v>0</v>
      </c>
      <c r="S819" s="118">
        <f>IF(Veriler!P819&lt;=0.1, R819, IF(AND(Veriler!P819&gt;0.1, E819="", O819="E"), IF(P819&gt;Veriler!$F$2, P819*R819, IF(P819&lt;Veriler!$F$2, Veriler!$F$2*R819, P819*R819)), 0))</f>
        <v>0</v>
      </c>
      <c r="T819" s="118" t="str">
        <f t="shared" si="263"/>
        <v xml:space="preserve"> </v>
      </c>
      <c r="U819" s="123" t="str">
        <f>IFERROR(IF(N819="%10 sınırı aşılmıştır.",K819-S819,IFERROR(IF(E819="",IF(R819=1,0,IF(K819-R819=0,"",K819-R819)),IF(Veriler!I819="",K819,IF(K819*Veriler!I819=0,"",K819*Veriler!I819))),K819)),0)</f>
        <v/>
      </c>
    </row>
    <row r="820" spans="1:21" s="134" customFormat="1" ht="27.75" customHeight="1" x14ac:dyDescent="0.25">
      <c r="A820" s="186">
        <f t="shared" ref="A820:A831" si="264">A819+1</f>
        <v>605</v>
      </c>
      <c r="B820" s="228"/>
      <c r="C820" s="229"/>
      <c r="D820" s="115"/>
      <c r="E820" s="116"/>
      <c r="F820" s="163" t="str">
        <f t="shared" si="259"/>
        <v/>
      </c>
      <c r="G820" s="117"/>
      <c r="H820" s="117"/>
      <c r="I820" s="117"/>
      <c r="J820" s="117"/>
      <c r="K820" s="118" t="str">
        <f t="shared" si="260"/>
        <v/>
      </c>
      <c r="L820" s="119" t="str">
        <f>IF(K820="", "", K820/Veriler!$T$1)</f>
        <v/>
      </c>
      <c r="M820" s="119" t="str">
        <f>IF(E820&lt;&gt;"", "İthal Girdi", IF(Veriler!P820="", "", IF(Veriler!O820="H", "%0,5 üzerindedir", IF(Veriler!P820&gt;0.1, "%10 sınırı aşılmıştır.", "Uygun"))))</f>
        <v>%0,5 üzerindedir</v>
      </c>
      <c r="N820" s="119" t="str">
        <f t="shared" si="261"/>
        <v xml:space="preserve"> </v>
      </c>
      <c r="O820" s="120"/>
      <c r="P820" s="121"/>
      <c r="Q820" s="122" t="str">
        <f t="shared" si="262"/>
        <v/>
      </c>
      <c r="R820" s="118">
        <f>IFERROR(IF(L820&lt;=0.005,IF(E820="",K820,0),IF(E820&lt;&gt;"",0,IF(O820="",0,IF(O820="H",0,IF(P820&lt;Veriler!$F$2,K820*Veriler!$F$2,K820*P820)))))," ")</f>
        <v>0</v>
      </c>
      <c r="S820" s="118">
        <f>IF(Veriler!P820&lt;=0.1, R820, IF(AND(Veriler!P820&gt;0.1, E820="", O820="E"), IF(P820&gt;Veriler!$F$2, P820*R820, IF(P820&lt;Veriler!$F$2, Veriler!$F$2*R820, P820*R820)), 0))</f>
        <v>0</v>
      </c>
      <c r="T820" s="118" t="str">
        <f t="shared" si="263"/>
        <v xml:space="preserve"> </v>
      </c>
      <c r="U820" s="123" t="str">
        <f>IFERROR(IF(N820="%10 sınırı aşılmıştır.",K820-S820,IFERROR(IF(E820="",IF(R820=1,0,IF(K820-R820=0,"",K820-R820)),IF(Veriler!I820="",K820,IF(K820*Veriler!I820=0,"",K820*Veriler!I820))),K820)),0)</f>
        <v/>
      </c>
    </row>
    <row r="821" spans="1:21" s="134" customFormat="1" ht="27.75" customHeight="1" x14ac:dyDescent="0.25">
      <c r="A821" s="186">
        <f t="shared" si="264"/>
        <v>606</v>
      </c>
      <c r="B821" s="228"/>
      <c r="C821" s="229"/>
      <c r="D821" s="115"/>
      <c r="E821" s="116"/>
      <c r="F821" s="163" t="str">
        <f t="shared" si="259"/>
        <v/>
      </c>
      <c r="G821" s="117"/>
      <c r="H821" s="117"/>
      <c r="I821" s="117"/>
      <c r="J821" s="117"/>
      <c r="K821" s="118" t="str">
        <f t="shared" si="260"/>
        <v/>
      </c>
      <c r="L821" s="119" t="str">
        <f>IF(K821="", "", K821/Veriler!$T$1)</f>
        <v/>
      </c>
      <c r="M821" s="119" t="str">
        <f>IF(E821&lt;&gt;"", "İthal Girdi", IF(Veriler!P821="", "", IF(Veriler!O821="H", "%0,5 üzerindedir", IF(Veriler!P821&gt;0.1, "%10 sınırı aşılmıştır.", "Uygun"))))</f>
        <v>%0,5 üzerindedir</v>
      </c>
      <c r="N821" s="119" t="str">
        <f t="shared" si="261"/>
        <v xml:space="preserve"> </v>
      </c>
      <c r="O821" s="120"/>
      <c r="P821" s="121"/>
      <c r="Q821" s="122" t="str">
        <f t="shared" si="262"/>
        <v/>
      </c>
      <c r="R821" s="118">
        <f>IFERROR(IF(L821&lt;=0.005,IF(E821="",K821,0),IF(E821&lt;&gt;"",0,IF(O821="",0,IF(O821="H",0,IF(P821&lt;Veriler!$F$2,K821*Veriler!$F$2,K821*P821)))))," ")</f>
        <v>0</v>
      </c>
      <c r="S821" s="118">
        <f>IF(Veriler!P821&lt;=0.1, R821, IF(AND(Veriler!P821&gt;0.1, E821="", O821="E"), IF(P821&gt;Veriler!$F$2, P821*R821, IF(P821&lt;Veriler!$F$2, Veriler!$F$2*R821, P821*R821)), 0))</f>
        <v>0</v>
      </c>
      <c r="T821" s="118" t="str">
        <f t="shared" si="263"/>
        <v xml:space="preserve"> </v>
      </c>
      <c r="U821" s="123" t="str">
        <f>IFERROR(IF(N821="%10 sınırı aşılmıştır.",K821-S821,IFERROR(IF(E821="",IF(R821=1,0,IF(K821-R821=0,"",K821-R821)),IF(Veriler!I821="",K821,IF(K821*Veriler!I821=0,"",K821*Veriler!I821))),K821)),0)</f>
        <v/>
      </c>
    </row>
    <row r="822" spans="1:21" s="134" customFormat="1" ht="27.75" customHeight="1" x14ac:dyDescent="0.25">
      <c r="A822" s="186">
        <f t="shared" si="264"/>
        <v>607</v>
      </c>
      <c r="B822" s="228"/>
      <c r="C822" s="229"/>
      <c r="D822" s="115"/>
      <c r="E822" s="116"/>
      <c r="F822" s="163" t="str">
        <f t="shared" si="259"/>
        <v/>
      </c>
      <c r="G822" s="117"/>
      <c r="H822" s="117"/>
      <c r="I822" s="117"/>
      <c r="J822" s="117"/>
      <c r="K822" s="118" t="str">
        <f t="shared" si="260"/>
        <v/>
      </c>
      <c r="L822" s="119" t="str">
        <f>IF(K822="", "", K822/Veriler!$T$1)</f>
        <v/>
      </c>
      <c r="M822" s="119" t="str">
        <f>IF(E822&lt;&gt;"", "İthal Girdi", IF(Veriler!P822="", "", IF(Veriler!O822="H", "%0,5 üzerindedir", IF(Veriler!P822&gt;0.1, "%10 sınırı aşılmıştır.", "Uygun"))))</f>
        <v>%0,5 üzerindedir</v>
      </c>
      <c r="N822" s="119" t="str">
        <f t="shared" si="261"/>
        <v xml:space="preserve"> </v>
      </c>
      <c r="O822" s="120"/>
      <c r="P822" s="121"/>
      <c r="Q822" s="122" t="str">
        <f t="shared" si="262"/>
        <v/>
      </c>
      <c r="R822" s="118">
        <f>IFERROR(IF(L822&lt;=0.005,IF(E822="",K822,0),IF(E822&lt;&gt;"",0,IF(O822="",0,IF(O822="H",0,IF(P822&lt;Veriler!$F$2,K822*Veriler!$F$2,K822*P822)))))," ")</f>
        <v>0</v>
      </c>
      <c r="S822" s="118">
        <f>IF(Veriler!P822&lt;=0.1, R822, IF(AND(Veriler!P822&gt;0.1, E822="", O822="E"), IF(P822&gt;Veriler!$F$2, P822*R822, IF(P822&lt;Veriler!$F$2, Veriler!$F$2*R822, P822*R822)), 0))</f>
        <v>0</v>
      </c>
      <c r="T822" s="118" t="str">
        <f t="shared" si="263"/>
        <v xml:space="preserve"> </v>
      </c>
      <c r="U822" s="123" t="str">
        <f>IFERROR(IF(N822="%10 sınırı aşılmıştır.",K822-S822,IFERROR(IF(E822="",IF(R822=1,0,IF(K822-R822=0,"",K822-R822)),IF(Veriler!I822="",K822,IF(K822*Veriler!I822=0,"",K822*Veriler!I822))),K822)),0)</f>
        <v/>
      </c>
    </row>
    <row r="823" spans="1:21" s="134" customFormat="1" ht="27.75" customHeight="1" x14ac:dyDescent="0.25">
      <c r="A823" s="186">
        <f t="shared" si="264"/>
        <v>608</v>
      </c>
      <c r="B823" s="228"/>
      <c r="C823" s="229"/>
      <c r="D823" s="115"/>
      <c r="E823" s="116"/>
      <c r="F823" s="163" t="str">
        <f t="shared" si="259"/>
        <v/>
      </c>
      <c r="G823" s="117"/>
      <c r="H823" s="117"/>
      <c r="I823" s="117"/>
      <c r="J823" s="117"/>
      <c r="K823" s="118" t="str">
        <f t="shared" si="260"/>
        <v/>
      </c>
      <c r="L823" s="119" t="str">
        <f>IF(K823="", "", K823/Veriler!$T$1)</f>
        <v/>
      </c>
      <c r="M823" s="119" t="str">
        <f>IF(E823&lt;&gt;"", "İthal Girdi", IF(Veriler!P823="", "", IF(Veriler!O823="H", "%0,5 üzerindedir", IF(Veriler!P823&gt;0.1, "%10 sınırı aşılmıştır.", "Uygun"))))</f>
        <v>%0,5 üzerindedir</v>
      </c>
      <c r="N823" s="119" t="str">
        <f t="shared" si="261"/>
        <v xml:space="preserve"> </v>
      </c>
      <c r="O823" s="120"/>
      <c r="P823" s="121"/>
      <c r="Q823" s="122" t="str">
        <f t="shared" si="262"/>
        <v/>
      </c>
      <c r="R823" s="118">
        <f>IFERROR(IF(L823&lt;=0.005,IF(E823="",K823,0),IF(E823&lt;&gt;"",0,IF(O823="",0,IF(O823="H",0,IF(P823&lt;Veriler!$F$2,K823*Veriler!$F$2,K823*P823)))))," ")</f>
        <v>0</v>
      </c>
      <c r="S823" s="118">
        <f>IF(Veriler!P823&lt;=0.1, R823, IF(AND(Veriler!P823&gt;0.1, E823="", O823="E"), IF(P823&gt;Veriler!$F$2, P823*R823, IF(P823&lt;Veriler!$F$2, Veriler!$F$2*R823, P823*R823)), 0))</f>
        <v>0</v>
      </c>
      <c r="T823" s="118" t="str">
        <f t="shared" si="263"/>
        <v xml:space="preserve"> </v>
      </c>
      <c r="U823" s="123" t="str">
        <f>IFERROR(IF(N823="%10 sınırı aşılmıştır.",K823-S823,IFERROR(IF(E823="",IF(R823=1,0,IF(K823-R823=0,"",K823-R823)),IF(Veriler!I823="",K823,IF(K823*Veriler!I823=0,"",K823*Veriler!I823))),K823)),0)</f>
        <v/>
      </c>
    </row>
    <row r="824" spans="1:21" s="134" customFormat="1" ht="27.75" customHeight="1" x14ac:dyDescent="0.25">
      <c r="A824" s="186">
        <f t="shared" si="264"/>
        <v>609</v>
      </c>
      <c r="B824" s="228"/>
      <c r="C824" s="229"/>
      <c r="D824" s="115"/>
      <c r="E824" s="116"/>
      <c r="F824" s="163" t="str">
        <f t="shared" si="259"/>
        <v/>
      </c>
      <c r="G824" s="117"/>
      <c r="H824" s="117"/>
      <c r="I824" s="117"/>
      <c r="J824" s="117"/>
      <c r="K824" s="118" t="str">
        <f t="shared" si="260"/>
        <v/>
      </c>
      <c r="L824" s="119" t="str">
        <f>IF(K824="", "", K824/Veriler!$T$1)</f>
        <v/>
      </c>
      <c r="M824" s="119" t="str">
        <f>IF(E824&lt;&gt;"", "İthal Girdi", IF(Veriler!P824="", "", IF(Veriler!O824="H", "%0,5 üzerindedir", IF(Veriler!P824&gt;0.1, "%10 sınırı aşılmıştır.", "Uygun"))))</f>
        <v>%0,5 üzerindedir</v>
      </c>
      <c r="N824" s="119" t="str">
        <f t="shared" si="261"/>
        <v xml:space="preserve"> </v>
      </c>
      <c r="O824" s="120"/>
      <c r="P824" s="121"/>
      <c r="Q824" s="122" t="str">
        <f t="shared" si="262"/>
        <v/>
      </c>
      <c r="R824" s="118">
        <f>IFERROR(IF(L824&lt;=0.005,IF(E824="",K824,0),IF(E824&lt;&gt;"",0,IF(O824="",0,IF(O824="H",0,IF(P824&lt;Veriler!$F$2,K824*Veriler!$F$2,K824*P824)))))," ")</f>
        <v>0</v>
      </c>
      <c r="S824" s="118">
        <f>IF(Veriler!P824&lt;=0.1, R824, IF(AND(Veriler!P824&gt;0.1, E824="", O824="E"), IF(P824&gt;Veriler!$F$2, P824*R824, IF(P824&lt;Veriler!$F$2, Veriler!$F$2*R824, P824*R824)), 0))</f>
        <v>0</v>
      </c>
      <c r="T824" s="118" t="str">
        <f t="shared" si="263"/>
        <v xml:space="preserve"> </v>
      </c>
      <c r="U824" s="123" t="str">
        <f>IFERROR(IF(N824="%10 sınırı aşılmıştır.",K824-S824,IFERROR(IF(E824="",IF(R824=1,0,IF(K824-R824=0,"",K824-R824)),IF(Veriler!I824="",K824,IF(K824*Veriler!I824=0,"",K824*Veriler!I824))),K824)),0)</f>
        <v/>
      </c>
    </row>
    <row r="825" spans="1:21" s="134" customFormat="1" ht="27.75" customHeight="1" x14ac:dyDescent="0.25">
      <c r="A825" s="186">
        <f t="shared" si="264"/>
        <v>610</v>
      </c>
      <c r="B825" s="228"/>
      <c r="C825" s="229"/>
      <c r="D825" s="115"/>
      <c r="E825" s="116"/>
      <c r="F825" s="163" t="str">
        <f t="shared" si="259"/>
        <v/>
      </c>
      <c r="G825" s="117"/>
      <c r="H825" s="117"/>
      <c r="I825" s="117"/>
      <c r="J825" s="117"/>
      <c r="K825" s="118" t="str">
        <f t="shared" si="260"/>
        <v/>
      </c>
      <c r="L825" s="119" t="str">
        <f>IF(K825="", "", K825/Veriler!$T$1)</f>
        <v/>
      </c>
      <c r="M825" s="119" t="str">
        <f>IF(E825&lt;&gt;"", "İthal Girdi", IF(Veriler!P825="", "", IF(Veriler!O825="H", "%0,5 üzerindedir", IF(Veriler!P825&gt;0.1, "%10 sınırı aşılmıştır.", "Uygun"))))</f>
        <v>%0,5 üzerindedir</v>
      </c>
      <c r="N825" s="119" t="str">
        <f t="shared" si="261"/>
        <v xml:space="preserve"> </v>
      </c>
      <c r="O825" s="120"/>
      <c r="P825" s="121"/>
      <c r="Q825" s="122" t="str">
        <f t="shared" si="262"/>
        <v/>
      </c>
      <c r="R825" s="118">
        <f>IFERROR(IF(L825&lt;=0.005,IF(E825="",K825,0),IF(E825&lt;&gt;"",0,IF(O825="",0,IF(O825="H",0,IF(P825&lt;Veriler!$F$2,K825*Veriler!$F$2,K825*P825)))))," ")</f>
        <v>0</v>
      </c>
      <c r="S825" s="118">
        <f>IF(Veriler!P825&lt;=0.1, R825, IF(AND(Veriler!P825&gt;0.1, E825="", O825="E"), IF(P825&gt;Veriler!$F$2, P825*R825, IF(P825&lt;Veriler!$F$2, Veriler!$F$2*R825, P825*R825)), 0))</f>
        <v>0</v>
      </c>
      <c r="T825" s="118" t="str">
        <f t="shared" si="263"/>
        <v xml:space="preserve"> </v>
      </c>
      <c r="U825" s="123" t="str">
        <f>IFERROR(IF(N825="%10 sınırı aşılmıştır.",K825-S825,IFERROR(IF(E825="",IF(R825=1,0,IF(K825-R825=0,"",K825-R825)),IF(Veriler!I825="",K825,IF(K825*Veriler!I825=0,"",K825*Veriler!I825))),K825)),0)</f>
        <v/>
      </c>
    </row>
    <row r="826" spans="1:21" s="134" customFormat="1" ht="27.75" customHeight="1" x14ac:dyDescent="0.25">
      <c r="A826" s="186">
        <f t="shared" si="264"/>
        <v>611</v>
      </c>
      <c r="B826" s="228"/>
      <c r="C826" s="229"/>
      <c r="D826" s="115"/>
      <c r="E826" s="116"/>
      <c r="F826" s="163" t="str">
        <f t="shared" si="259"/>
        <v/>
      </c>
      <c r="G826" s="117"/>
      <c r="H826" s="117"/>
      <c r="I826" s="117"/>
      <c r="J826" s="117"/>
      <c r="K826" s="118" t="str">
        <f t="shared" si="260"/>
        <v/>
      </c>
      <c r="L826" s="119" t="str">
        <f>IF(K826="", "", K826/Veriler!$T$1)</f>
        <v/>
      </c>
      <c r="M826" s="119" t="str">
        <f>IF(E826&lt;&gt;"", "İthal Girdi", IF(Veriler!P826="", "", IF(Veriler!O826="H", "%0,5 üzerindedir", IF(Veriler!P826&gt;0.1, "%10 sınırı aşılmıştır.", "Uygun"))))</f>
        <v>%0,5 üzerindedir</v>
      </c>
      <c r="N826" s="119" t="str">
        <f t="shared" si="261"/>
        <v xml:space="preserve"> </v>
      </c>
      <c r="O826" s="120"/>
      <c r="P826" s="121"/>
      <c r="Q826" s="122" t="str">
        <f t="shared" si="262"/>
        <v/>
      </c>
      <c r="R826" s="118">
        <f>IFERROR(IF(L826&lt;=0.005,IF(E826="",K826,0),IF(E826&lt;&gt;"",0,IF(O826="",0,IF(O826="H",0,IF(P826&lt;Veriler!$F$2,K826*Veriler!$F$2,K826*P826)))))," ")</f>
        <v>0</v>
      </c>
      <c r="S826" s="118">
        <f>IF(Veriler!P826&lt;=0.1, R826, IF(AND(Veriler!P826&gt;0.1, E826="", O826="E"), IF(P826&gt;Veriler!$F$2, P826*R826, IF(P826&lt;Veriler!$F$2, Veriler!$F$2*R826, P826*R826)), 0))</f>
        <v>0</v>
      </c>
      <c r="T826" s="118" t="str">
        <f t="shared" si="263"/>
        <v xml:space="preserve"> </v>
      </c>
      <c r="U826" s="123" t="str">
        <f>IFERROR(IF(N826="%10 sınırı aşılmıştır.",K826-S826,IFERROR(IF(E826="",IF(R826=1,0,IF(K826-R826=0,"",K826-R826)),IF(Veriler!I826="",K826,IF(K826*Veriler!I826=0,"",K826*Veriler!I826))),K826)),0)</f>
        <v/>
      </c>
    </row>
    <row r="827" spans="1:21" s="134" customFormat="1" ht="27.75" customHeight="1" x14ac:dyDescent="0.25">
      <c r="A827" s="186">
        <f t="shared" si="264"/>
        <v>612</v>
      </c>
      <c r="B827" s="228"/>
      <c r="C827" s="229"/>
      <c r="D827" s="115"/>
      <c r="E827" s="116"/>
      <c r="F827" s="163" t="str">
        <f t="shared" si="259"/>
        <v/>
      </c>
      <c r="G827" s="117"/>
      <c r="H827" s="117"/>
      <c r="I827" s="117"/>
      <c r="J827" s="117"/>
      <c r="K827" s="118" t="str">
        <f t="shared" si="260"/>
        <v/>
      </c>
      <c r="L827" s="119" t="str">
        <f>IF(K827="", "", K827/Veriler!$T$1)</f>
        <v/>
      </c>
      <c r="M827" s="119" t="str">
        <f>IF(E827&lt;&gt;"", "İthal Girdi", IF(Veriler!P827="", "", IF(Veriler!O827="H", "%0,5 üzerindedir", IF(Veriler!P827&gt;0.1, "%10 sınırı aşılmıştır.", "Uygun"))))</f>
        <v>%0,5 üzerindedir</v>
      </c>
      <c r="N827" s="119" t="str">
        <f t="shared" si="261"/>
        <v xml:space="preserve"> </v>
      </c>
      <c r="O827" s="120"/>
      <c r="P827" s="121"/>
      <c r="Q827" s="122" t="str">
        <f t="shared" si="262"/>
        <v/>
      </c>
      <c r="R827" s="118">
        <f>IFERROR(IF(L827&lt;=0.005,IF(E827="",K827,0),IF(E827&lt;&gt;"",0,IF(O827="",0,IF(O827="H",0,IF(P827&lt;Veriler!$F$2,K827*Veriler!$F$2,K827*P827)))))," ")</f>
        <v>0</v>
      </c>
      <c r="S827" s="118">
        <f>IF(Veriler!P827&lt;=0.1, R827, IF(AND(Veriler!P827&gt;0.1, E827="", O827="E"), IF(P827&gt;Veriler!$F$2, P827*R827, IF(P827&lt;Veriler!$F$2, Veriler!$F$2*R827, P827*R827)), 0))</f>
        <v>0</v>
      </c>
      <c r="T827" s="118" t="str">
        <f t="shared" si="263"/>
        <v xml:space="preserve"> </v>
      </c>
      <c r="U827" s="123" t="str">
        <f>IFERROR(IF(N827="%10 sınırı aşılmıştır.",K827-S827,IFERROR(IF(E827="",IF(R827=1,0,IF(K827-R827=0,"",K827-R827)),IF(Veriler!I827="",K827,IF(K827*Veriler!I827=0,"",K827*Veriler!I827))),K827)),0)</f>
        <v/>
      </c>
    </row>
    <row r="828" spans="1:21" s="134" customFormat="1" ht="27.75" customHeight="1" x14ac:dyDescent="0.25">
      <c r="A828" s="186">
        <f t="shared" si="264"/>
        <v>613</v>
      </c>
      <c r="B828" s="228"/>
      <c r="C828" s="229"/>
      <c r="D828" s="115"/>
      <c r="E828" s="116"/>
      <c r="F828" s="163" t="str">
        <f t="shared" si="259"/>
        <v/>
      </c>
      <c r="G828" s="117"/>
      <c r="H828" s="117"/>
      <c r="I828" s="117"/>
      <c r="J828" s="117"/>
      <c r="K828" s="118" t="str">
        <f t="shared" si="260"/>
        <v/>
      </c>
      <c r="L828" s="119" t="str">
        <f>IF(K828="", "", K828/Veriler!$T$1)</f>
        <v/>
      </c>
      <c r="M828" s="119" t="str">
        <f>IF(E828&lt;&gt;"", "İthal Girdi", IF(Veriler!P828="", "", IF(Veriler!O828="H", "%0,5 üzerindedir", IF(Veriler!P828&gt;0.1, "%10 sınırı aşılmıştır.", "Uygun"))))</f>
        <v>%0,5 üzerindedir</v>
      </c>
      <c r="N828" s="119" t="str">
        <f t="shared" si="261"/>
        <v xml:space="preserve"> </v>
      </c>
      <c r="O828" s="120"/>
      <c r="P828" s="121"/>
      <c r="Q828" s="122" t="str">
        <f t="shared" si="262"/>
        <v/>
      </c>
      <c r="R828" s="118">
        <f>IFERROR(IF(L828&lt;=0.005,IF(E828="",K828,0),IF(E828&lt;&gt;"",0,IF(O828="",0,IF(O828="H",0,IF(P828&lt;Veriler!$F$2,K828*Veriler!$F$2,K828*P828)))))," ")</f>
        <v>0</v>
      </c>
      <c r="S828" s="118">
        <f>IF(Veriler!P828&lt;=0.1, R828, IF(AND(Veriler!P828&gt;0.1, E828="", O828="E"), IF(P828&gt;Veriler!$F$2, P828*R828, IF(P828&lt;Veriler!$F$2, Veriler!$F$2*R828, P828*R828)), 0))</f>
        <v>0</v>
      </c>
      <c r="T828" s="118" t="str">
        <f t="shared" si="263"/>
        <v xml:space="preserve"> </v>
      </c>
      <c r="U828" s="123" t="str">
        <f>IFERROR(IF(N828="%10 sınırı aşılmıştır.",K828-S828,IFERROR(IF(E828="",IF(R828=1,0,IF(K828-R828=0,"",K828-R828)),IF(Veriler!I828="",K828,IF(K828*Veriler!I828=0,"",K828*Veriler!I828))),K828)),0)</f>
        <v/>
      </c>
    </row>
    <row r="829" spans="1:21" s="134" customFormat="1" ht="27.75" customHeight="1" x14ac:dyDescent="0.25">
      <c r="A829" s="186">
        <f t="shared" si="264"/>
        <v>614</v>
      </c>
      <c r="B829" s="228"/>
      <c r="C829" s="229"/>
      <c r="D829" s="115"/>
      <c r="E829" s="116"/>
      <c r="F829" s="163" t="str">
        <f t="shared" si="259"/>
        <v/>
      </c>
      <c r="G829" s="117"/>
      <c r="H829" s="117"/>
      <c r="I829" s="117"/>
      <c r="J829" s="117"/>
      <c r="K829" s="118" t="str">
        <f t="shared" si="260"/>
        <v/>
      </c>
      <c r="L829" s="119" t="str">
        <f>IF(K829="", "", K829/Veriler!$T$1)</f>
        <v/>
      </c>
      <c r="M829" s="119" t="str">
        <f>IF(E829&lt;&gt;"", "İthal Girdi", IF(Veriler!P829="", "", IF(Veriler!O829="H", "%0,5 üzerindedir", IF(Veriler!P829&gt;0.1, "%10 sınırı aşılmıştır.", "Uygun"))))</f>
        <v>%0,5 üzerindedir</v>
      </c>
      <c r="N829" s="119" t="str">
        <f t="shared" si="261"/>
        <v xml:space="preserve"> </v>
      </c>
      <c r="O829" s="120"/>
      <c r="P829" s="121"/>
      <c r="Q829" s="122" t="str">
        <f t="shared" si="262"/>
        <v/>
      </c>
      <c r="R829" s="118">
        <f>IFERROR(IF(L829&lt;=0.005,IF(E829="",K829,0),IF(E829&lt;&gt;"",0,IF(O829="",0,IF(O829="H",0,IF(P829&lt;Veriler!$F$2,K829*Veriler!$F$2,K829*P829)))))," ")</f>
        <v>0</v>
      </c>
      <c r="S829" s="118">
        <f>IF(Veriler!P829&lt;=0.1, R829, IF(AND(Veriler!P829&gt;0.1, E829="", O829="E"), IF(P829&gt;Veriler!$F$2, P829*R829, IF(P829&lt;Veriler!$F$2, Veriler!$F$2*R829, P829*R829)), 0))</f>
        <v>0</v>
      </c>
      <c r="T829" s="118" t="str">
        <f t="shared" si="263"/>
        <v xml:space="preserve"> </v>
      </c>
      <c r="U829" s="123" t="str">
        <f>IFERROR(IF(N829="%10 sınırı aşılmıştır.",K829-S829,IFERROR(IF(E829="",IF(R829=1,0,IF(K829-R829=0,"",K829-R829)),IF(Veriler!I829="",K829,IF(K829*Veriler!I829=0,"",K829*Veriler!I829))),K829)),0)</f>
        <v/>
      </c>
    </row>
    <row r="830" spans="1:21" s="134" customFormat="1" ht="27.75" customHeight="1" x14ac:dyDescent="0.25">
      <c r="A830" s="186">
        <f t="shared" si="264"/>
        <v>615</v>
      </c>
      <c r="B830" s="228"/>
      <c r="C830" s="229"/>
      <c r="D830" s="115"/>
      <c r="E830" s="116"/>
      <c r="F830" s="163" t="str">
        <f t="shared" si="259"/>
        <v/>
      </c>
      <c r="G830" s="117"/>
      <c r="H830" s="117"/>
      <c r="I830" s="117"/>
      <c r="J830" s="117"/>
      <c r="K830" s="118" t="str">
        <f t="shared" si="260"/>
        <v/>
      </c>
      <c r="L830" s="119" t="str">
        <f>IF(K830="", "", K830/Veriler!$T$1)</f>
        <v/>
      </c>
      <c r="M830" s="119" t="str">
        <f>IF(E830&lt;&gt;"", "İthal Girdi", IF(Veriler!P830="", "", IF(Veriler!O830="H", "%0,5 üzerindedir", IF(Veriler!P830&gt;0.1, "%10 sınırı aşılmıştır.", "Uygun"))))</f>
        <v>%0,5 üzerindedir</v>
      </c>
      <c r="N830" s="119" t="str">
        <f t="shared" si="261"/>
        <v xml:space="preserve"> </v>
      </c>
      <c r="O830" s="120"/>
      <c r="P830" s="121"/>
      <c r="Q830" s="122" t="str">
        <f t="shared" si="262"/>
        <v/>
      </c>
      <c r="R830" s="118">
        <f>IFERROR(IF(L830&lt;=0.005,IF(E830="",K830,0),IF(E830&lt;&gt;"",0,IF(O830="",0,IF(O830="H",0,IF(P830&lt;Veriler!$F$2,K830*Veriler!$F$2,K830*P830)))))," ")</f>
        <v>0</v>
      </c>
      <c r="S830" s="118">
        <f>IF(Veriler!P830&lt;=0.1, R830, IF(AND(Veriler!P830&gt;0.1, E830="", O830="E"), IF(P830&gt;Veriler!$F$2, P830*R830, IF(P830&lt;Veriler!$F$2, Veriler!$F$2*R830, P830*R830)), 0))</f>
        <v>0</v>
      </c>
      <c r="T830" s="118" t="str">
        <f t="shared" si="263"/>
        <v xml:space="preserve"> </v>
      </c>
      <c r="U830" s="123" t="str">
        <f>IFERROR(IF(N830="%10 sınırı aşılmıştır.",K830-S830,IFERROR(IF(E830="",IF(R830=1,0,IF(K830-R830=0,"",K830-R830)),IF(Veriler!I830="",K830,IF(K830*Veriler!I830=0,"",K830*Veriler!I830))),K830)),0)</f>
        <v/>
      </c>
    </row>
    <row r="831" spans="1:21" s="134" customFormat="1" ht="27.75" customHeight="1" x14ac:dyDescent="0.25">
      <c r="A831" s="186">
        <f t="shared" si="264"/>
        <v>616</v>
      </c>
      <c r="B831" s="228"/>
      <c r="C831" s="229"/>
      <c r="D831" s="115"/>
      <c r="E831" s="116"/>
      <c r="F831" s="163" t="str">
        <f t="shared" si="259"/>
        <v/>
      </c>
      <c r="G831" s="117"/>
      <c r="H831" s="117"/>
      <c r="I831" s="117"/>
      <c r="J831" s="117"/>
      <c r="K831" s="118" t="str">
        <f t="shared" si="260"/>
        <v/>
      </c>
      <c r="L831" s="119" t="str">
        <f>IF(K831="", "", K831/Veriler!$T$1)</f>
        <v/>
      </c>
      <c r="M831" s="119" t="str">
        <f>IF(E831&lt;&gt;"", "İthal Girdi", IF(Veriler!P831="", "", IF(Veriler!O831="H", "%0,5 üzerindedir", IF(Veriler!P831&gt;0.1, "%10 sınırı aşılmıştır.", "Uygun"))))</f>
        <v>%0,5 üzerindedir</v>
      </c>
      <c r="N831" s="119" t="str">
        <f t="shared" si="261"/>
        <v xml:space="preserve"> </v>
      </c>
      <c r="O831" s="120"/>
      <c r="P831" s="121"/>
      <c r="Q831" s="122" t="str">
        <f t="shared" si="262"/>
        <v/>
      </c>
      <c r="R831" s="118">
        <f>IFERROR(IF(L831&lt;=0.005,IF(E831="",K831,0),IF(E831&lt;&gt;"",0,IF(O831="",0,IF(O831="H",0,IF(P831&lt;Veriler!$F$2,K831*Veriler!$F$2,K831*P831)))))," ")</f>
        <v>0</v>
      </c>
      <c r="S831" s="118">
        <f>IF(Veriler!P831&lt;=0.1, R831, IF(AND(Veriler!P831&gt;0.1, E831="", O831="E"), IF(P831&gt;Veriler!$F$2, P831*R831, IF(P831&lt;Veriler!$F$2, Veriler!$F$2*R831, P831*R831)), 0))</f>
        <v>0</v>
      </c>
      <c r="T831" s="118" t="str">
        <f t="shared" si="263"/>
        <v xml:space="preserve"> </v>
      </c>
      <c r="U831" s="123" t="str">
        <f>IFERROR(IF(N831="%10 sınırı aşılmıştır.",K831-S831,IFERROR(IF(E831="",IF(R831=1,0,IF(K831-R831=0,"",K831-R831)),IF(Veriler!I831="",K831,IF(K831*Veriler!I831=0,"",K831*Veriler!I831))),K831)),0)</f>
        <v/>
      </c>
    </row>
    <row r="832" spans="1:21" s="134" customFormat="1" ht="24" customHeight="1" x14ac:dyDescent="0.25">
      <c r="A832" s="147"/>
      <c r="B832" s="148"/>
      <c r="C832" s="148"/>
      <c r="D832" s="148"/>
      <c r="E832" s="149"/>
      <c r="F832" s="149"/>
      <c r="G832" s="147"/>
      <c r="H832" s="147"/>
      <c r="I832" s="147"/>
      <c r="J832" s="147"/>
      <c r="K832" s="133">
        <f>SUM(K803:K816,K818:K831)</f>
        <v>0</v>
      </c>
      <c r="L832" s="150"/>
      <c r="M832" s="150"/>
      <c r="N832" s="150"/>
      <c r="O832" s="151"/>
      <c r="P832" s="152"/>
      <c r="Q832" s="152"/>
      <c r="R832" s="147"/>
      <c r="S832" s="147"/>
      <c r="T832" s="147"/>
      <c r="U832" s="147"/>
    </row>
    <row r="833" spans="1:21" s="134" customFormat="1" ht="24" customHeight="1" x14ac:dyDescent="0.25">
      <c r="A833" s="147"/>
      <c r="B833" s="148"/>
      <c r="C833" s="148"/>
      <c r="D833" s="148"/>
      <c r="E833" s="149"/>
      <c r="F833" s="149"/>
      <c r="G833" s="147"/>
      <c r="H833" s="147"/>
      <c r="I833" s="147"/>
      <c r="J833" s="147"/>
      <c r="K833" s="153"/>
      <c r="L833" s="150"/>
      <c r="M833" s="150"/>
      <c r="N833" s="150"/>
      <c r="O833" s="151"/>
      <c r="P833" s="152"/>
      <c r="Q833" s="152"/>
      <c r="R833" s="154" t="s">
        <v>14</v>
      </c>
      <c r="S833" s="154" t="s">
        <v>14</v>
      </c>
      <c r="T833" s="154" t="s">
        <v>14</v>
      </c>
      <c r="U833" s="155" t="s">
        <v>15</v>
      </c>
    </row>
    <row r="834" spans="1:21" s="134" customFormat="1" ht="27" customHeight="1" x14ac:dyDescent="0.25">
      <c r="A834" s="230" t="s">
        <v>140</v>
      </c>
      <c r="B834" s="230"/>
      <c r="C834" s="230"/>
      <c r="D834" s="230"/>
      <c r="E834" s="230"/>
      <c r="F834" s="230"/>
      <c r="G834" s="230"/>
      <c r="H834" s="230"/>
      <c r="I834" s="230"/>
      <c r="J834" s="230"/>
      <c r="K834" s="230"/>
      <c r="L834" s="230"/>
      <c r="M834" s="230"/>
      <c r="N834" s="230"/>
      <c r="O834" s="230"/>
      <c r="P834" s="230"/>
      <c r="Q834" s="230"/>
      <c r="R834" s="160" t="e">
        <f>IF(SUM(#REF!,R803:R816,R818:R831)=0,"",SUM(#REF!,R803:R816,R818:R831))</f>
        <v>#REF!</v>
      </c>
      <c r="S834" s="156" t="str">
        <f>IF(SUM(S803:S816,S818:S831)=0," ",SUM(S803:S816,S818:S831))</f>
        <v xml:space="preserve"> </v>
      </c>
      <c r="T834" s="124" t="str">
        <f>IF(SUM(T803:T816,T818:T831)=0," ",SUM(T803:T816,T818:T831))</f>
        <v xml:space="preserve"> </v>
      </c>
      <c r="U834" s="124" t="str">
        <f>IF(SUM(U803:U816,U818:U831)=0," ",SUM(U803:U816,U818:U831))</f>
        <v xml:space="preserve"> </v>
      </c>
    </row>
    <row r="836" spans="1:21" x14ac:dyDescent="0.3">
      <c r="A836" s="225" t="str">
        <f>A874</f>
        <v>R02</v>
      </c>
      <c r="B836" s="225"/>
      <c r="C836" s="225"/>
      <c r="D836" s="225"/>
      <c r="E836" s="225"/>
      <c r="F836" s="225"/>
      <c r="G836" s="225"/>
      <c r="H836" s="225"/>
      <c r="I836" s="225"/>
      <c r="J836" s="225"/>
      <c r="K836" s="225"/>
      <c r="L836" s="226"/>
      <c r="M836" s="226"/>
      <c r="N836" s="226"/>
      <c r="O836" s="227"/>
      <c r="P836" s="227"/>
      <c r="Q836" s="227"/>
      <c r="R836" s="225"/>
      <c r="S836" s="225"/>
      <c r="T836" s="225"/>
      <c r="U836" s="225"/>
    </row>
    <row r="837" spans="1:21" s="134" customFormat="1" ht="31.5" customHeight="1" x14ac:dyDescent="0.25">
      <c r="A837" s="233" t="s">
        <v>0</v>
      </c>
      <c r="B837" s="233"/>
      <c r="C837" s="233"/>
      <c r="D837" s="233"/>
      <c r="E837" s="233"/>
      <c r="F837" s="233"/>
      <c r="G837" s="233"/>
      <c r="H837" s="233"/>
      <c r="I837" s="233"/>
      <c r="J837" s="233"/>
      <c r="K837" s="233"/>
      <c r="L837" s="233"/>
      <c r="M837" s="233"/>
      <c r="N837" s="233"/>
      <c r="O837" s="233" t="b">
        <v>0</v>
      </c>
      <c r="P837" s="233"/>
      <c r="Q837" s="233"/>
      <c r="R837" s="233"/>
      <c r="S837" s="233"/>
      <c r="T837" s="233"/>
      <c r="U837" s="233"/>
    </row>
    <row r="838" spans="1:21" s="139" customFormat="1" ht="28.5" customHeight="1" x14ac:dyDescent="0.25">
      <c r="A838" s="234" t="s">
        <v>115</v>
      </c>
      <c r="B838" s="235"/>
      <c r="C838" s="235"/>
      <c r="D838" s="235"/>
      <c r="E838" s="235"/>
      <c r="F838" s="235"/>
      <c r="G838" s="235"/>
      <c r="H838" s="235"/>
      <c r="I838" s="235"/>
      <c r="J838" s="235"/>
      <c r="K838" s="235"/>
      <c r="L838" s="235"/>
      <c r="M838" s="235"/>
      <c r="N838" s="235"/>
      <c r="O838" s="235"/>
      <c r="P838" s="235"/>
      <c r="Q838" s="236"/>
      <c r="R838" s="135"/>
      <c r="S838" s="136"/>
      <c r="T838" s="137" t="s">
        <v>116</v>
      </c>
      <c r="U838" s="138">
        <f>U800+1</f>
        <v>23</v>
      </c>
    </row>
    <row r="839" spans="1:21" s="134" customFormat="1" ht="87" customHeight="1" x14ac:dyDescent="0.25">
      <c r="A839" s="164" t="s">
        <v>1</v>
      </c>
      <c r="B839" s="237" t="s">
        <v>2</v>
      </c>
      <c r="C839" s="238"/>
      <c r="D839" s="165" t="s">
        <v>3</v>
      </c>
      <c r="E839" s="165" t="s">
        <v>136</v>
      </c>
      <c r="F839" s="166" t="s">
        <v>143</v>
      </c>
      <c r="G839" s="164" t="s">
        <v>4</v>
      </c>
      <c r="H839" s="164" t="s">
        <v>5</v>
      </c>
      <c r="I839" s="164" t="s">
        <v>6</v>
      </c>
      <c r="J839" s="164" t="s">
        <v>7</v>
      </c>
      <c r="K839" s="164" t="s">
        <v>8</v>
      </c>
      <c r="L839" s="167" t="s">
        <v>9</v>
      </c>
      <c r="M839" s="168" t="s">
        <v>86</v>
      </c>
      <c r="N839" s="168" t="s">
        <v>86</v>
      </c>
      <c r="O839" s="166" t="s">
        <v>137</v>
      </c>
      <c r="P839" s="164" t="s">
        <v>10</v>
      </c>
      <c r="Q839" s="140" t="s">
        <v>142</v>
      </c>
      <c r="R839" s="125" t="s">
        <v>141</v>
      </c>
      <c r="S839" s="125" t="s">
        <v>138</v>
      </c>
      <c r="T839" s="164" t="s">
        <v>138</v>
      </c>
      <c r="U839" s="164" t="s">
        <v>139</v>
      </c>
    </row>
    <row r="840" spans="1:21" s="134" customFormat="1" ht="54" customHeight="1" x14ac:dyDescent="0.25">
      <c r="A840" s="141"/>
      <c r="B840" s="241" t="s">
        <v>146</v>
      </c>
      <c r="C840" s="231"/>
      <c r="D840" s="142"/>
      <c r="E840" s="142"/>
      <c r="F840" s="114"/>
      <c r="G840" s="142"/>
      <c r="H840" s="142"/>
      <c r="I840" s="142"/>
      <c r="J840" s="142"/>
      <c r="K840" s="114"/>
      <c r="L840" s="114"/>
      <c r="M840" s="142"/>
      <c r="N840" s="114"/>
      <c r="O840" s="142"/>
      <c r="P840" s="142"/>
      <c r="Q840" s="232"/>
      <c r="R840" s="232"/>
      <c r="S840" s="142"/>
      <c r="T840" s="114"/>
      <c r="U840" s="114"/>
    </row>
    <row r="841" spans="1:21" s="134" customFormat="1" ht="27.75" customHeight="1" x14ac:dyDescent="0.25">
      <c r="A841" s="186">
        <f>A831+1</f>
        <v>617</v>
      </c>
      <c r="B841" s="228"/>
      <c r="C841" s="229"/>
      <c r="D841" s="115"/>
      <c r="E841" s="116"/>
      <c r="F841" s="163" t="str">
        <f t="shared" ref="F841:F854" si="265">IF(AND(E841&lt;&gt;"",U841&lt;&gt;"",K841&lt;&gt;0),U841/K841,"")</f>
        <v/>
      </c>
      <c r="G841" s="117"/>
      <c r="H841" s="117"/>
      <c r="I841" s="117"/>
      <c r="J841" s="117"/>
      <c r="K841" s="118" t="str">
        <f t="shared" ref="K841:K854" si="266">IF(AND(G841&lt;&gt;0, I841&lt;&gt;0, J841&lt;&gt;0), G841*I841*J841, "")</f>
        <v/>
      </c>
      <c r="L841" s="119" t="str">
        <f>IF(K841="", "", K841/Veriler!$T$1)</f>
        <v/>
      </c>
      <c r="M841" s="119" t="str">
        <f>IF(E841&lt;&gt;"", "İthal Girdi", IF(Veriler!P841="", "", IF(Veriler!O841="H", "%0,5 üzerindedir", IF(Veriler!P841&gt;0.1, "%10 sınırı aşılmıştır.", "Uygun"))))</f>
        <v>%0,5 üzerindedir</v>
      </c>
      <c r="N841" s="119" t="str">
        <f t="shared" ref="N841:N854" si="267">IF(L841=""," ",M841)</f>
        <v xml:space="preserve"> </v>
      </c>
      <c r="O841" s="120"/>
      <c r="P841" s="121"/>
      <c r="Q841" s="122" t="str">
        <f t="shared" ref="Q841:Q854" si="268">IFERROR(IF(AND(S841&lt;&gt;"",K841&lt;&gt;"",K841&lt;&gt;0,S841&lt;&gt;0),S841/K841,"")," ")</f>
        <v/>
      </c>
      <c r="R841" s="118">
        <f>IFERROR(IF(L841&lt;=0.005,IF(E841="",K841,0),IF(E841&lt;&gt;"",0,IF(O841="",0,IF(O841="H",0,IF(P841&lt;Veriler!$F$2,K841*Veriler!$F$2,K841*P841)))))," ")</f>
        <v>0</v>
      </c>
      <c r="S841" s="118">
        <f>IF(Veriler!P841&lt;=0.1, R841, IF(AND(Veriler!P841&gt;0.1, E841="", O841="E"), IF(P841&gt;Veriler!$F$2, P841*R841, IF(P841&lt;Veriler!$F$2, Veriler!$F$2*R841, P841*R841)), 0))</f>
        <v>0</v>
      </c>
      <c r="T841" s="118" t="str">
        <f t="shared" ref="T841:T854" si="269">IF(S841=0," ",S841)</f>
        <v xml:space="preserve"> </v>
      </c>
      <c r="U841" s="123" t="str">
        <f>IFERROR(IF(N841="%10 sınırı aşılmıştır.",K841-S841,IFERROR(IF(E841="",IF(R841=1,0,IF(K841-R841=0,"",K841-R841)),IF(Veriler!I841="",K841,IF(K841*Veriler!I841=0,"",K841*Veriler!I841))),K841)),0)</f>
        <v/>
      </c>
    </row>
    <row r="842" spans="1:21" s="134" customFormat="1" ht="27.75" customHeight="1" x14ac:dyDescent="0.25">
      <c r="A842" s="186">
        <f>A841+1</f>
        <v>618</v>
      </c>
      <c r="B842" s="228"/>
      <c r="C842" s="229"/>
      <c r="D842" s="115"/>
      <c r="E842" s="116"/>
      <c r="F842" s="163" t="str">
        <f t="shared" si="265"/>
        <v/>
      </c>
      <c r="G842" s="117"/>
      <c r="H842" s="117"/>
      <c r="I842" s="117"/>
      <c r="J842" s="117"/>
      <c r="K842" s="118" t="str">
        <f t="shared" si="266"/>
        <v/>
      </c>
      <c r="L842" s="119" t="str">
        <f>IF(K842="", "", K842/Veriler!$T$1)</f>
        <v/>
      </c>
      <c r="M842" s="119" t="str">
        <f>IF(E842&lt;&gt;"", "İthal Girdi", IF(Veriler!P842="", "", IF(Veriler!O842="H", "%0,5 üzerindedir", IF(Veriler!P842&gt;0.1, "%10 sınırı aşılmıştır.", "Uygun"))))</f>
        <v>%0,5 üzerindedir</v>
      </c>
      <c r="N842" s="119" t="str">
        <f t="shared" si="267"/>
        <v xml:space="preserve"> </v>
      </c>
      <c r="O842" s="120"/>
      <c r="P842" s="121"/>
      <c r="Q842" s="122" t="str">
        <f t="shared" si="268"/>
        <v/>
      </c>
      <c r="R842" s="118">
        <f>IFERROR(IF(L842&lt;=0.005,IF(E842="",K842,0),IF(E842&lt;&gt;"",0,IF(O842="",0,IF(O842="H",0,IF(P842&lt;Veriler!$F$2,K842*Veriler!$F$2,K842*P842)))))," ")</f>
        <v>0</v>
      </c>
      <c r="S842" s="118">
        <f>IF(Veriler!P842&lt;=0.1, R842, IF(AND(Veriler!P842&gt;0.1, E842="", O842="E"), IF(P842&gt;Veriler!$F$2, P842*R842, IF(P842&lt;Veriler!$F$2, Veriler!$F$2*R842, P842*R842)), 0))</f>
        <v>0</v>
      </c>
      <c r="T842" s="118" t="str">
        <f t="shared" si="269"/>
        <v xml:space="preserve"> </v>
      </c>
      <c r="U842" s="123" t="str">
        <f>IFERROR(IF(N842="%10 sınırı aşılmıştır.",K842-S842,IFERROR(IF(E842="",IF(R842=1,0,IF(K842-R842=0,"",K842-R842)),IF(Veriler!I842="",K842,IF(K842*Veriler!I842=0,"",K842*Veriler!I842))),K842)),0)</f>
        <v/>
      </c>
    </row>
    <row r="843" spans="1:21" s="134" customFormat="1" ht="27.75" customHeight="1" x14ac:dyDescent="0.25">
      <c r="A843" s="186">
        <f t="shared" ref="A843:A854" si="270">A842+1</f>
        <v>619</v>
      </c>
      <c r="B843" s="228"/>
      <c r="C843" s="229"/>
      <c r="D843" s="115"/>
      <c r="E843" s="116"/>
      <c r="F843" s="163" t="str">
        <f t="shared" si="265"/>
        <v/>
      </c>
      <c r="G843" s="117"/>
      <c r="H843" s="117"/>
      <c r="I843" s="117"/>
      <c r="J843" s="117"/>
      <c r="K843" s="118" t="str">
        <f t="shared" si="266"/>
        <v/>
      </c>
      <c r="L843" s="119" t="str">
        <f>IF(K843="", "", K843/Veriler!$T$1)</f>
        <v/>
      </c>
      <c r="M843" s="119" t="str">
        <f>IF(E843&lt;&gt;"", "İthal Girdi", IF(Veriler!P843="", "", IF(Veriler!O843="H", "%0,5 üzerindedir", IF(Veriler!P843&gt;0.1, "%10 sınırı aşılmıştır.", "Uygun"))))</f>
        <v>%0,5 üzerindedir</v>
      </c>
      <c r="N843" s="119" t="str">
        <f t="shared" si="267"/>
        <v xml:space="preserve"> </v>
      </c>
      <c r="O843" s="120"/>
      <c r="P843" s="121"/>
      <c r="Q843" s="122" t="str">
        <f t="shared" si="268"/>
        <v/>
      </c>
      <c r="R843" s="118">
        <f>IFERROR(IF(L843&lt;=0.005,IF(E843="",K843,0),IF(E843&lt;&gt;"",0,IF(O843="",0,IF(O843="H",0,IF(P843&lt;Veriler!$F$2,K843*Veriler!$F$2,K843*P843)))))," ")</f>
        <v>0</v>
      </c>
      <c r="S843" s="118">
        <f>IF(Veriler!P843&lt;=0.1, R843, IF(AND(Veriler!P843&gt;0.1, E843="", O843="E"), IF(P843&gt;Veriler!$F$2, P843*R843, IF(P843&lt;Veriler!$F$2, Veriler!$F$2*R843, P843*R843)), 0))</f>
        <v>0</v>
      </c>
      <c r="T843" s="118" t="str">
        <f t="shared" si="269"/>
        <v xml:space="preserve"> </v>
      </c>
      <c r="U843" s="123" t="str">
        <f>IFERROR(IF(N843="%10 sınırı aşılmıştır.",K843-S843,IFERROR(IF(E843="",IF(R843=1,0,IF(K843-R843=0,"",K843-R843)),IF(Veriler!I843="",K843,IF(K843*Veriler!I843=0,"",K843*Veriler!I843))),K843)),0)</f>
        <v/>
      </c>
    </row>
    <row r="844" spans="1:21" s="134" customFormat="1" ht="27.75" customHeight="1" x14ac:dyDescent="0.25">
      <c r="A844" s="186">
        <f t="shared" si="270"/>
        <v>620</v>
      </c>
      <c r="B844" s="228"/>
      <c r="C844" s="229"/>
      <c r="D844" s="115"/>
      <c r="E844" s="116"/>
      <c r="F844" s="163" t="str">
        <f t="shared" si="265"/>
        <v/>
      </c>
      <c r="G844" s="117"/>
      <c r="H844" s="117"/>
      <c r="I844" s="117"/>
      <c r="J844" s="117"/>
      <c r="K844" s="118" t="str">
        <f t="shared" si="266"/>
        <v/>
      </c>
      <c r="L844" s="119" t="str">
        <f>IF(K844="", "", K844/Veriler!$T$1)</f>
        <v/>
      </c>
      <c r="M844" s="119" t="str">
        <f>IF(E844&lt;&gt;"", "İthal Girdi", IF(Veriler!P844="", "", IF(Veriler!O844="H", "%0,5 üzerindedir", IF(Veriler!P844&gt;0.1, "%10 sınırı aşılmıştır.", "Uygun"))))</f>
        <v>%0,5 üzerindedir</v>
      </c>
      <c r="N844" s="119" t="str">
        <f t="shared" si="267"/>
        <v xml:space="preserve"> </v>
      </c>
      <c r="O844" s="120"/>
      <c r="P844" s="121"/>
      <c r="Q844" s="122" t="str">
        <f t="shared" si="268"/>
        <v/>
      </c>
      <c r="R844" s="118">
        <f>IFERROR(IF(L844&lt;=0.005,IF(E844="",K844,0),IF(E844&lt;&gt;"",0,IF(O844="",0,IF(O844="H",0,IF(P844&lt;Veriler!$F$2,K844*Veriler!$F$2,K844*P844)))))," ")</f>
        <v>0</v>
      </c>
      <c r="S844" s="118">
        <f>IF(Veriler!P844&lt;=0.1, R844, IF(AND(Veriler!P844&gt;0.1, E844="", O844="E"), IF(P844&gt;Veriler!$F$2, P844*R844, IF(P844&lt;Veriler!$F$2, Veriler!$F$2*R844, P844*R844)), 0))</f>
        <v>0</v>
      </c>
      <c r="T844" s="118" t="str">
        <f t="shared" si="269"/>
        <v xml:space="preserve"> </v>
      </c>
      <c r="U844" s="123" t="str">
        <f>IFERROR(IF(N844="%10 sınırı aşılmıştır.",K844-S844,IFERROR(IF(E844="",IF(R844=1,0,IF(K844-R844=0,"",K844-R844)),IF(Veriler!I844="",K844,IF(K844*Veriler!I844=0,"",K844*Veriler!I844))),K844)),0)</f>
        <v/>
      </c>
    </row>
    <row r="845" spans="1:21" s="134" customFormat="1" ht="27.75" customHeight="1" x14ac:dyDescent="0.25">
      <c r="A845" s="186">
        <f t="shared" si="270"/>
        <v>621</v>
      </c>
      <c r="B845" s="228"/>
      <c r="C845" s="229"/>
      <c r="D845" s="115"/>
      <c r="E845" s="116"/>
      <c r="F845" s="163" t="str">
        <f t="shared" si="265"/>
        <v/>
      </c>
      <c r="G845" s="117"/>
      <c r="H845" s="117"/>
      <c r="I845" s="117"/>
      <c r="J845" s="117"/>
      <c r="K845" s="118" t="str">
        <f t="shared" si="266"/>
        <v/>
      </c>
      <c r="L845" s="119" t="str">
        <f>IF(K845="", "", K845/Veriler!$T$1)</f>
        <v/>
      </c>
      <c r="M845" s="119" t="str">
        <f>IF(E845&lt;&gt;"", "İthal Girdi", IF(Veriler!P845="", "", IF(Veriler!O845="H", "%0,5 üzerindedir", IF(Veriler!P845&gt;0.1, "%10 sınırı aşılmıştır.", "Uygun"))))</f>
        <v>%0,5 üzerindedir</v>
      </c>
      <c r="N845" s="119" t="str">
        <f t="shared" si="267"/>
        <v xml:space="preserve"> </v>
      </c>
      <c r="O845" s="120"/>
      <c r="P845" s="121"/>
      <c r="Q845" s="122" t="str">
        <f t="shared" si="268"/>
        <v/>
      </c>
      <c r="R845" s="118">
        <f>IFERROR(IF(L845&lt;=0.005,IF(E845="",K845,0),IF(E845&lt;&gt;"",0,IF(O845="",0,IF(O845="H",0,IF(P845&lt;Veriler!$F$2,K845*Veriler!$F$2,K845*P845)))))," ")</f>
        <v>0</v>
      </c>
      <c r="S845" s="118">
        <f>IF(Veriler!P845&lt;=0.1, R845, IF(AND(Veriler!P845&gt;0.1, E845="", O845="E"), IF(P845&gt;Veriler!$F$2, P845*R845, IF(P845&lt;Veriler!$F$2, Veriler!$F$2*R845, P845*R845)), 0))</f>
        <v>0</v>
      </c>
      <c r="T845" s="118" t="str">
        <f t="shared" si="269"/>
        <v xml:space="preserve"> </v>
      </c>
      <c r="U845" s="123" t="str">
        <f>IFERROR(IF(N845="%10 sınırı aşılmıştır.",K845-S845,IFERROR(IF(E845="",IF(R845=1,0,IF(K845-R845=0,"",K845-R845)),IF(Veriler!I845="",K845,IF(K845*Veriler!I845=0,"",K845*Veriler!I845))),K845)),0)</f>
        <v/>
      </c>
    </row>
    <row r="846" spans="1:21" s="134" customFormat="1" ht="27.75" customHeight="1" x14ac:dyDescent="0.25">
      <c r="A846" s="186">
        <f t="shared" si="270"/>
        <v>622</v>
      </c>
      <c r="B846" s="228"/>
      <c r="C846" s="229"/>
      <c r="D846" s="115"/>
      <c r="E846" s="116"/>
      <c r="F846" s="163" t="str">
        <f t="shared" si="265"/>
        <v/>
      </c>
      <c r="G846" s="117"/>
      <c r="H846" s="117"/>
      <c r="I846" s="117"/>
      <c r="J846" s="117"/>
      <c r="K846" s="118" t="str">
        <f t="shared" si="266"/>
        <v/>
      </c>
      <c r="L846" s="119" t="str">
        <f>IF(K846="", "", K846/Veriler!$T$1)</f>
        <v/>
      </c>
      <c r="M846" s="119" t="str">
        <f>IF(E846&lt;&gt;"", "İthal Girdi", IF(Veriler!P846="", "", IF(Veriler!O846="H", "%0,5 üzerindedir", IF(Veriler!P846&gt;0.1, "%10 sınırı aşılmıştır.", "Uygun"))))</f>
        <v>%0,5 üzerindedir</v>
      </c>
      <c r="N846" s="119" t="str">
        <f t="shared" si="267"/>
        <v xml:space="preserve"> </v>
      </c>
      <c r="O846" s="120"/>
      <c r="P846" s="121"/>
      <c r="Q846" s="122" t="str">
        <f t="shared" si="268"/>
        <v/>
      </c>
      <c r="R846" s="118">
        <f>IFERROR(IF(L846&lt;=0.005,IF(E846="",K846,0),IF(E846&lt;&gt;"",0,IF(O846="",0,IF(O846="H",0,IF(P846&lt;Veriler!$F$2,K846*Veriler!$F$2,K846*P846)))))," ")</f>
        <v>0</v>
      </c>
      <c r="S846" s="118">
        <f>IF(Veriler!P846&lt;=0.1, R846, IF(AND(Veriler!P846&gt;0.1, E846="", O846="E"), IF(P846&gt;Veriler!$F$2, P846*R846, IF(P846&lt;Veriler!$F$2, Veriler!$F$2*R846, P846*R846)), 0))</f>
        <v>0</v>
      </c>
      <c r="T846" s="118" t="str">
        <f t="shared" si="269"/>
        <v xml:space="preserve"> </v>
      </c>
      <c r="U846" s="123" t="str">
        <f>IFERROR(IF(N846="%10 sınırı aşılmıştır.",K846-S846,IFERROR(IF(E846="",IF(R846=1,0,IF(K846-R846=0,"",K846-R846)),IF(Veriler!I846="",K846,IF(K846*Veriler!I846=0,"",K846*Veriler!I846))),K846)),0)</f>
        <v/>
      </c>
    </row>
    <row r="847" spans="1:21" s="134" customFormat="1" ht="27.75" customHeight="1" x14ac:dyDescent="0.25">
      <c r="A847" s="186">
        <f t="shared" si="270"/>
        <v>623</v>
      </c>
      <c r="B847" s="228"/>
      <c r="C847" s="229"/>
      <c r="D847" s="115"/>
      <c r="E847" s="116"/>
      <c r="F847" s="163" t="str">
        <f t="shared" si="265"/>
        <v/>
      </c>
      <c r="G847" s="117"/>
      <c r="H847" s="117"/>
      <c r="I847" s="117"/>
      <c r="J847" s="117"/>
      <c r="K847" s="118" t="str">
        <f t="shared" si="266"/>
        <v/>
      </c>
      <c r="L847" s="119" t="str">
        <f>IF(K847="", "", K847/Veriler!$T$1)</f>
        <v/>
      </c>
      <c r="M847" s="119" t="str">
        <f>IF(E847&lt;&gt;"", "İthal Girdi", IF(Veriler!P847="", "", IF(Veriler!O847="H", "%0,5 üzerindedir", IF(Veriler!P847&gt;0.1, "%10 sınırı aşılmıştır.", "Uygun"))))</f>
        <v>%0,5 üzerindedir</v>
      </c>
      <c r="N847" s="119" t="str">
        <f t="shared" si="267"/>
        <v xml:space="preserve"> </v>
      </c>
      <c r="O847" s="120"/>
      <c r="P847" s="121"/>
      <c r="Q847" s="122" t="str">
        <f t="shared" si="268"/>
        <v/>
      </c>
      <c r="R847" s="118">
        <f>IFERROR(IF(L847&lt;=0.005,IF(E847="",K847,0),IF(E847&lt;&gt;"",0,IF(O847="",0,IF(O847="H",0,IF(P847&lt;Veriler!$F$2,K847*Veriler!$F$2,K847*P847)))))," ")</f>
        <v>0</v>
      </c>
      <c r="S847" s="118">
        <f>IF(Veriler!P847&lt;=0.1, R847, IF(AND(Veriler!P847&gt;0.1, E847="", O847="E"), IF(P847&gt;Veriler!$F$2, P847*R847, IF(P847&lt;Veriler!$F$2, Veriler!$F$2*R847, P847*R847)), 0))</f>
        <v>0</v>
      </c>
      <c r="T847" s="118" t="str">
        <f t="shared" si="269"/>
        <v xml:space="preserve"> </v>
      </c>
      <c r="U847" s="123" t="str">
        <f>IFERROR(IF(N847="%10 sınırı aşılmıştır.",K847-S847,IFERROR(IF(E847="",IF(R847=1,0,IF(K847-R847=0,"",K847-R847)),IF(Veriler!I847="",K847,IF(K847*Veriler!I847=0,"",K847*Veriler!I847))),K847)),0)</f>
        <v/>
      </c>
    </row>
    <row r="848" spans="1:21" s="134" customFormat="1" ht="27.75" customHeight="1" x14ac:dyDescent="0.25">
      <c r="A848" s="186">
        <f t="shared" si="270"/>
        <v>624</v>
      </c>
      <c r="B848" s="228"/>
      <c r="C848" s="229"/>
      <c r="D848" s="115"/>
      <c r="E848" s="116"/>
      <c r="F848" s="163" t="str">
        <f t="shared" si="265"/>
        <v/>
      </c>
      <c r="G848" s="117"/>
      <c r="H848" s="117"/>
      <c r="I848" s="117"/>
      <c r="J848" s="117"/>
      <c r="K848" s="118" t="str">
        <f t="shared" si="266"/>
        <v/>
      </c>
      <c r="L848" s="119" t="str">
        <f>IF(K848="", "", K848/Veriler!$T$1)</f>
        <v/>
      </c>
      <c r="M848" s="119" t="str">
        <f>IF(E848&lt;&gt;"", "İthal Girdi", IF(Veriler!P848="", "", IF(Veriler!O848="H", "%0,5 üzerindedir", IF(Veriler!P848&gt;0.1, "%10 sınırı aşılmıştır.", "Uygun"))))</f>
        <v>%0,5 üzerindedir</v>
      </c>
      <c r="N848" s="119" t="str">
        <f t="shared" si="267"/>
        <v xml:space="preserve"> </v>
      </c>
      <c r="O848" s="120"/>
      <c r="P848" s="121"/>
      <c r="Q848" s="122" t="str">
        <f t="shared" si="268"/>
        <v/>
      </c>
      <c r="R848" s="118">
        <f>IFERROR(IF(L848&lt;=0.005,IF(E848="",K848,0),IF(E848&lt;&gt;"",0,IF(O848="",0,IF(O848="H",0,IF(P848&lt;Veriler!$F$2,K848*Veriler!$F$2,K848*P848)))))," ")</f>
        <v>0</v>
      </c>
      <c r="S848" s="118">
        <f>IF(Veriler!P848&lt;=0.1, R848, IF(AND(Veriler!P848&gt;0.1, E848="", O848="E"), IF(P848&gt;Veriler!$F$2, P848*R848, IF(P848&lt;Veriler!$F$2, Veriler!$F$2*R848, P848*R848)), 0))</f>
        <v>0</v>
      </c>
      <c r="T848" s="118" t="str">
        <f t="shared" si="269"/>
        <v xml:space="preserve"> </v>
      </c>
      <c r="U848" s="123" t="str">
        <f>IFERROR(IF(N848="%10 sınırı aşılmıştır.",K848-S848,IFERROR(IF(E848="",IF(R848=1,0,IF(K848-R848=0,"",K848-R848)),IF(Veriler!I848="",K848,IF(K848*Veriler!I848=0,"",K848*Veriler!I848))),K848)),0)</f>
        <v/>
      </c>
    </row>
    <row r="849" spans="1:21" s="134" customFormat="1" ht="27.75" customHeight="1" x14ac:dyDescent="0.25">
      <c r="A849" s="186">
        <f t="shared" si="270"/>
        <v>625</v>
      </c>
      <c r="B849" s="228"/>
      <c r="C849" s="229"/>
      <c r="D849" s="115"/>
      <c r="E849" s="116"/>
      <c r="F849" s="163" t="str">
        <f t="shared" si="265"/>
        <v/>
      </c>
      <c r="G849" s="117"/>
      <c r="H849" s="117"/>
      <c r="I849" s="117"/>
      <c r="J849" s="117"/>
      <c r="K849" s="118" t="str">
        <f t="shared" si="266"/>
        <v/>
      </c>
      <c r="L849" s="119" t="str">
        <f>IF(K849="", "", K849/Veriler!$T$1)</f>
        <v/>
      </c>
      <c r="M849" s="119" t="str">
        <f>IF(E849&lt;&gt;"", "İthal Girdi", IF(Veriler!P849="", "", IF(Veriler!O849="H", "%0,5 üzerindedir", IF(Veriler!P849&gt;0.1, "%10 sınırı aşılmıştır.", "Uygun"))))</f>
        <v>%0,5 üzerindedir</v>
      </c>
      <c r="N849" s="119" t="str">
        <f t="shared" si="267"/>
        <v xml:space="preserve"> </v>
      </c>
      <c r="O849" s="120"/>
      <c r="P849" s="121"/>
      <c r="Q849" s="122" t="str">
        <f t="shared" si="268"/>
        <v/>
      </c>
      <c r="R849" s="118">
        <f>IFERROR(IF(L849&lt;=0.005,IF(E849="",K849,0),IF(E849&lt;&gt;"",0,IF(O849="",0,IF(O849="H",0,IF(P849&lt;Veriler!$F$2,K849*Veriler!$F$2,K849*P849)))))," ")</f>
        <v>0</v>
      </c>
      <c r="S849" s="118">
        <f>IF(Veriler!P849&lt;=0.1, R849, IF(AND(Veriler!P849&gt;0.1, E849="", O849="E"), IF(P849&gt;Veriler!$F$2, P849*R849, IF(P849&lt;Veriler!$F$2, Veriler!$F$2*R849, P849*R849)), 0))</f>
        <v>0</v>
      </c>
      <c r="T849" s="118" t="str">
        <f t="shared" si="269"/>
        <v xml:space="preserve"> </v>
      </c>
      <c r="U849" s="123" t="str">
        <f>IFERROR(IF(N849="%10 sınırı aşılmıştır.",K849-S849,IFERROR(IF(E849="",IF(R849=1,0,IF(K849-R849=0,"",K849-R849)),IF(Veriler!I849="",K849,IF(K849*Veriler!I849=0,"",K849*Veriler!I849))),K849)),0)</f>
        <v/>
      </c>
    </row>
    <row r="850" spans="1:21" s="134" customFormat="1" ht="27.75" customHeight="1" x14ac:dyDescent="0.25">
      <c r="A850" s="186">
        <f t="shared" si="270"/>
        <v>626</v>
      </c>
      <c r="B850" s="228"/>
      <c r="C850" s="229"/>
      <c r="D850" s="115"/>
      <c r="E850" s="116"/>
      <c r="F850" s="163" t="str">
        <f t="shared" si="265"/>
        <v/>
      </c>
      <c r="G850" s="117"/>
      <c r="H850" s="117"/>
      <c r="I850" s="117"/>
      <c r="J850" s="117"/>
      <c r="K850" s="118" t="str">
        <f t="shared" si="266"/>
        <v/>
      </c>
      <c r="L850" s="119" t="str">
        <f>IF(K850="", "", K850/Veriler!$T$1)</f>
        <v/>
      </c>
      <c r="M850" s="119" t="str">
        <f>IF(E850&lt;&gt;"", "İthal Girdi", IF(Veriler!P850="", "", IF(Veriler!O850="H", "%0,5 üzerindedir", IF(Veriler!P850&gt;0.1, "%10 sınırı aşılmıştır.", "Uygun"))))</f>
        <v>%0,5 üzerindedir</v>
      </c>
      <c r="N850" s="119" t="str">
        <f t="shared" si="267"/>
        <v xml:space="preserve"> </v>
      </c>
      <c r="O850" s="120"/>
      <c r="P850" s="121"/>
      <c r="Q850" s="122" t="str">
        <f t="shared" si="268"/>
        <v/>
      </c>
      <c r="R850" s="118">
        <f>IFERROR(IF(L850&lt;=0.005,IF(E850="",K850,0),IF(E850&lt;&gt;"",0,IF(O850="",0,IF(O850="H",0,IF(P850&lt;Veriler!$F$2,K850*Veriler!$F$2,K850*P850)))))," ")</f>
        <v>0</v>
      </c>
      <c r="S850" s="118">
        <f>IF(Veriler!P850&lt;=0.1, R850, IF(AND(Veriler!P850&gt;0.1, E850="", O850="E"), IF(P850&gt;Veriler!$F$2, P850*R850, IF(P850&lt;Veriler!$F$2, Veriler!$F$2*R850, P850*R850)), 0))</f>
        <v>0</v>
      </c>
      <c r="T850" s="118" t="str">
        <f t="shared" si="269"/>
        <v xml:space="preserve"> </v>
      </c>
      <c r="U850" s="123" t="str">
        <f>IFERROR(IF(N850="%10 sınırı aşılmıştır.",K850-S850,IFERROR(IF(E850="",IF(R850=1,0,IF(K850-R850=0,"",K850-R850)),IF(Veriler!I850="",K850,IF(K850*Veriler!I850=0,"",K850*Veriler!I850))),K850)),0)</f>
        <v/>
      </c>
    </row>
    <row r="851" spans="1:21" s="134" customFormat="1" ht="27.75" customHeight="1" x14ac:dyDescent="0.25">
      <c r="A851" s="186">
        <f t="shared" si="270"/>
        <v>627</v>
      </c>
      <c r="B851" s="228"/>
      <c r="C851" s="229"/>
      <c r="D851" s="115"/>
      <c r="E851" s="116"/>
      <c r="F851" s="163" t="str">
        <f t="shared" si="265"/>
        <v/>
      </c>
      <c r="G851" s="117"/>
      <c r="H851" s="117"/>
      <c r="I851" s="117"/>
      <c r="J851" s="117"/>
      <c r="K851" s="118" t="str">
        <f t="shared" si="266"/>
        <v/>
      </c>
      <c r="L851" s="119" t="str">
        <f>IF(K851="", "", K851/Veriler!$T$1)</f>
        <v/>
      </c>
      <c r="M851" s="119" t="str">
        <f>IF(E851&lt;&gt;"", "İthal Girdi", IF(Veriler!P851="", "", IF(Veriler!O851="H", "%0,5 üzerindedir", IF(Veriler!P851&gt;0.1, "%10 sınırı aşılmıştır.", "Uygun"))))</f>
        <v>%0,5 üzerindedir</v>
      </c>
      <c r="N851" s="119" t="str">
        <f t="shared" si="267"/>
        <v xml:space="preserve"> </v>
      </c>
      <c r="O851" s="120"/>
      <c r="P851" s="121"/>
      <c r="Q851" s="122" t="str">
        <f t="shared" si="268"/>
        <v/>
      </c>
      <c r="R851" s="118">
        <f>IFERROR(IF(L851&lt;=0.005,IF(E851="",K851,0),IF(E851&lt;&gt;"",0,IF(O851="",0,IF(O851="H",0,IF(P851&lt;Veriler!$F$2,K851*Veriler!$F$2,K851*P851)))))," ")</f>
        <v>0</v>
      </c>
      <c r="S851" s="118">
        <f>IF(Veriler!P851&lt;=0.1, R851, IF(AND(Veriler!P851&gt;0.1, E851="", O851="E"), IF(P851&gt;Veriler!$F$2, P851*R851, IF(P851&lt;Veriler!$F$2, Veriler!$F$2*R851, P851*R851)), 0))</f>
        <v>0</v>
      </c>
      <c r="T851" s="118" t="str">
        <f t="shared" si="269"/>
        <v xml:space="preserve"> </v>
      </c>
      <c r="U851" s="123" t="str">
        <f>IFERROR(IF(N851="%10 sınırı aşılmıştır.",K851-S851,IFERROR(IF(E851="",IF(R851=1,0,IF(K851-R851=0,"",K851-R851)),IF(Veriler!I851="",K851,IF(K851*Veriler!I851=0,"",K851*Veriler!I851))),K851)),0)</f>
        <v/>
      </c>
    </row>
    <row r="852" spans="1:21" s="134" customFormat="1" ht="27.75" customHeight="1" x14ac:dyDescent="0.25">
      <c r="A852" s="186">
        <f t="shared" si="270"/>
        <v>628</v>
      </c>
      <c r="B852" s="228"/>
      <c r="C852" s="229"/>
      <c r="D852" s="115"/>
      <c r="E852" s="116"/>
      <c r="F852" s="163" t="str">
        <f t="shared" si="265"/>
        <v/>
      </c>
      <c r="G852" s="117"/>
      <c r="H852" s="117"/>
      <c r="I852" s="117"/>
      <c r="J852" s="117"/>
      <c r="K852" s="118" t="str">
        <f t="shared" si="266"/>
        <v/>
      </c>
      <c r="L852" s="119" t="str">
        <f>IF(K852="", "", K852/Veriler!$T$1)</f>
        <v/>
      </c>
      <c r="M852" s="119" t="str">
        <f>IF(E852&lt;&gt;"", "İthal Girdi", IF(Veriler!P852="", "", IF(Veriler!O852="H", "%0,5 üzerindedir", IF(Veriler!P852&gt;0.1, "%10 sınırı aşılmıştır.", "Uygun"))))</f>
        <v>%0,5 üzerindedir</v>
      </c>
      <c r="N852" s="119" t="str">
        <f t="shared" si="267"/>
        <v xml:space="preserve"> </v>
      </c>
      <c r="O852" s="120"/>
      <c r="P852" s="121"/>
      <c r="Q852" s="122" t="str">
        <f t="shared" si="268"/>
        <v/>
      </c>
      <c r="R852" s="118">
        <f>IFERROR(IF(L852&lt;=0.005,IF(E852="",K852,0),IF(E852&lt;&gt;"",0,IF(O852="",0,IF(O852="H",0,IF(P852&lt;Veriler!$F$2,K852*Veriler!$F$2,K852*P852)))))," ")</f>
        <v>0</v>
      </c>
      <c r="S852" s="118">
        <f>IF(Veriler!P852&lt;=0.1, R852, IF(AND(Veriler!P852&gt;0.1, E852="", O852="E"), IF(P852&gt;Veriler!$F$2, P852*R852, IF(P852&lt;Veriler!$F$2, Veriler!$F$2*R852, P852*R852)), 0))</f>
        <v>0</v>
      </c>
      <c r="T852" s="118" t="str">
        <f t="shared" si="269"/>
        <v xml:space="preserve"> </v>
      </c>
      <c r="U852" s="123" t="str">
        <f>IFERROR(IF(N852="%10 sınırı aşılmıştır.",K852-S852,IFERROR(IF(E852="",IF(R852=1,0,IF(K852-R852=0,"",K852-R852)),IF(Veriler!I852="",K852,IF(K852*Veriler!I852=0,"",K852*Veriler!I852))),K852)),0)</f>
        <v/>
      </c>
    </row>
    <row r="853" spans="1:21" s="134" customFormat="1" ht="27.75" customHeight="1" x14ac:dyDescent="0.25">
      <c r="A853" s="186">
        <f t="shared" si="270"/>
        <v>629</v>
      </c>
      <c r="B853" s="228"/>
      <c r="C853" s="229"/>
      <c r="D853" s="115"/>
      <c r="E853" s="116"/>
      <c r="F853" s="163" t="str">
        <f t="shared" si="265"/>
        <v/>
      </c>
      <c r="G853" s="117"/>
      <c r="H853" s="117"/>
      <c r="I853" s="117"/>
      <c r="J853" s="117"/>
      <c r="K853" s="118" t="str">
        <f t="shared" si="266"/>
        <v/>
      </c>
      <c r="L853" s="119" t="str">
        <f>IF(K853="", "", K853/Veriler!$T$1)</f>
        <v/>
      </c>
      <c r="M853" s="119" t="str">
        <f>IF(E853&lt;&gt;"", "İthal Girdi", IF(Veriler!P853="", "", IF(Veriler!O853="H", "%0,5 üzerindedir", IF(Veriler!P853&gt;0.1, "%10 sınırı aşılmıştır.", "Uygun"))))</f>
        <v>%0,5 üzerindedir</v>
      </c>
      <c r="N853" s="119" t="str">
        <f t="shared" si="267"/>
        <v xml:space="preserve"> </v>
      </c>
      <c r="O853" s="120"/>
      <c r="P853" s="121"/>
      <c r="Q853" s="122" t="str">
        <f t="shared" si="268"/>
        <v/>
      </c>
      <c r="R853" s="118">
        <f>IFERROR(IF(L853&lt;=0.005,IF(E853="",K853,0),IF(E853&lt;&gt;"",0,IF(O853="",0,IF(O853="H",0,IF(P853&lt;Veriler!$F$2,K853*Veriler!$F$2,K853*P853)))))," ")</f>
        <v>0</v>
      </c>
      <c r="S853" s="118">
        <f>IF(Veriler!P853&lt;=0.1, R853, IF(AND(Veriler!P853&gt;0.1, E853="", O853="E"), IF(P853&gt;Veriler!$F$2, P853*R853, IF(P853&lt;Veriler!$F$2, Veriler!$F$2*R853, P853*R853)), 0))</f>
        <v>0</v>
      </c>
      <c r="T853" s="118" t="str">
        <f t="shared" si="269"/>
        <v xml:space="preserve"> </v>
      </c>
      <c r="U853" s="123" t="str">
        <f>IFERROR(IF(N853="%10 sınırı aşılmıştır.",K853-S853,IFERROR(IF(E853="",IF(R853=1,0,IF(K853-R853=0,"",K853-R853)),IF(Veriler!I853="",K853,IF(K853*Veriler!I853=0,"",K853*Veriler!I853))),K853)),0)</f>
        <v/>
      </c>
    </row>
    <row r="854" spans="1:21" s="134" customFormat="1" ht="27.75" customHeight="1" x14ac:dyDescent="0.25">
      <c r="A854" s="186">
        <f t="shared" si="270"/>
        <v>630</v>
      </c>
      <c r="B854" s="228"/>
      <c r="C854" s="229"/>
      <c r="D854" s="115"/>
      <c r="E854" s="116"/>
      <c r="F854" s="163" t="str">
        <f t="shared" si="265"/>
        <v/>
      </c>
      <c r="G854" s="117"/>
      <c r="H854" s="117"/>
      <c r="I854" s="117"/>
      <c r="J854" s="117"/>
      <c r="K854" s="118" t="str">
        <f t="shared" si="266"/>
        <v/>
      </c>
      <c r="L854" s="119" t="str">
        <f>IF(K854="", "", K854/Veriler!$T$1)</f>
        <v/>
      </c>
      <c r="M854" s="119" t="str">
        <f>IF(E854&lt;&gt;"", "İthal Girdi", IF(Veriler!P854="", "", IF(Veriler!O854="H", "%0,5 üzerindedir", IF(Veriler!P854&gt;0.1, "%10 sınırı aşılmıştır.", "Uygun"))))</f>
        <v>%0,5 üzerindedir</v>
      </c>
      <c r="N854" s="119" t="str">
        <f t="shared" si="267"/>
        <v xml:space="preserve"> </v>
      </c>
      <c r="O854" s="120"/>
      <c r="P854" s="121"/>
      <c r="Q854" s="122" t="str">
        <f t="shared" si="268"/>
        <v/>
      </c>
      <c r="R854" s="118">
        <f>IFERROR(IF(L854&lt;=0.005,IF(E854="",K854,0),IF(E854&lt;&gt;"",0,IF(O854="",0,IF(O854="H",0,IF(P854&lt;Veriler!$F$2,K854*Veriler!$F$2,K854*P854)))))," ")</f>
        <v>0</v>
      </c>
      <c r="S854" s="118">
        <f>IF(Veriler!P854&lt;=0.1, R854, IF(AND(Veriler!P854&gt;0.1, E854="", O854="E"), IF(P854&gt;Veriler!$F$2, P854*R854, IF(P854&lt;Veriler!$F$2, Veriler!$F$2*R854, P854*R854)), 0))</f>
        <v>0</v>
      </c>
      <c r="T854" s="118" t="str">
        <f t="shared" si="269"/>
        <v xml:space="preserve"> </v>
      </c>
      <c r="U854" s="123" t="str">
        <f>IFERROR(IF(N854="%10 sınırı aşılmıştır.",K854-S854,IFERROR(IF(E854="",IF(R854=1,0,IF(K854-R854=0,"",K854-R854)),IF(Veriler!I854="",K854,IF(K854*Veriler!I854=0,"",K854*Veriler!I854))),K854)),0)</f>
        <v/>
      </c>
    </row>
    <row r="855" spans="1:21" s="134" customFormat="1" ht="27" hidden="1" customHeight="1" x14ac:dyDescent="0.25">
      <c r="A855" s="187"/>
      <c r="B855" s="231" t="s">
        <v>13</v>
      </c>
      <c r="C855" s="231"/>
      <c r="D855" s="142"/>
      <c r="E855" s="142"/>
      <c r="F855" s="114"/>
      <c r="G855" s="142"/>
      <c r="H855" s="142"/>
      <c r="I855" s="142"/>
      <c r="J855" s="142"/>
      <c r="K855" s="114"/>
      <c r="L855" s="114"/>
      <c r="M855" s="114"/>
      <c r="N855" s="114"/>
      <c r="O855" s="142"/>
      <c r="P855" s="142"/>
      <c r="Q855" s="232"/>
      <c r="R855" s="232"/>
      <c r="S855" s="114"/>
      <c r="T855" s="114"/>
      <c r="U855" s="114"/>
    </row>
    <row r="856" spans="1:21" s="134" customFormat="1" ht="27.75" customHeight="1" x14ac:dyDescent="0.25">
      <c r="A856" s="186">
        <f>A854+1</f>
        <v>631</v>
      </c>
      <c r="B856" s="228"/>
      <c r="C856" s="229"/>
      <c r="D856" s="115"/>
      <c r="E856" s="116"/>
      <c r="F856" s="163" t="str">
        <f t="shared" ref="F856:F869" si="271">IF(AND(E856&lt;&gt;"",U856&lt;&gt;"",K856&lt;&gt;0),U856/K856,"")</f>
        <v/>
      </c>
      <c r="G856" s="117"/>
      <c r="H856" s="117"/>
      <c r="I856" s="117"/>
      <c r="J856" s="117"/>
      <c r="K856" s="118" t="str">
        <f t="shared" ref="K856:K869" si="272">IF(AND(G856&lt;&gt;0, I856&lt;&gt;0, J856&lt;&gt;0), G856*I856*J856, "")</f>
        <v/>
      </c>
      <c r="L856" s="119" t="str">
        <f>IF(K856="", "", K856/Veriler!$T$1)</f>
        <v/>
      </c>
      <c r="M856" s="119" t="str">
        <f>IF(E856&lt;&gt;"", "İthal Girdi", IF(Veriler!P856="", "", IF(Veriler!O856="H", "%0,5 üzerindedir", IF(Veriler!P856&gt;0.1, "%10 sınırı aşılmıştır.", "Uygun"))))</f>
        <v>%0,5 üzerindedir</v>
      </c>
      <c r="N856" s="119" t="str">
        <f t="shared" ref="N856:N869" si="273">IF(L856=""," ",M856)</f>
        <v xml:space="preserve"> </v>
      </c>
      <c r="O856" s="120"/>
      <c r="P856" s="121"/>
      <c r="Q856" s="122" t="str">
        <f t="shared" ref="Q856:Q869" si="274">IFERROR(IF(AND(S856&lt;&gt;"",K856&lt;&gt;"",K856&lt;&gt;0,S856&lt;&gt;0),S856/K856,"")," ")</f>
        <v/>
      </c>
      <c r="R856" s="118">
        <f>IFERROR(IF(L856&lt;=0.005,IF(E856="",K856,0),IF(E856&lt;&gt;"",0,IF(O856="",0,IF(O856="H",0,IF(P856&lt;Veriler!$F$2,K856*Veriler!$F$2,K856*P856)))))," ")</f>
        <v>0</v>
      </c>
      <c r="S856" s="118">
        <f>IF(Veriler!P856&lt;=0.1, R856, IF(AND(Veriler!P856&gt;0.1, E856="", O856="E"), IF(P856&gt;Veriler!$F$2, P856*R856, IF(P856&lt;Veriler!$F$2, Veriler!$F$2*R856, P856*R856)), 0))</f>
        <v>0</v>
      </c>
      <c r="T856" s="118" t="str">
        <f t="shared" ref="T856:T869" si="275">IF(S856=0," ",S856)</f>
        <v xml:space="preserve"> </v>
      </c>
      <c r="U856" s="123" t="str">
        <f>IFERROR(IF(N856="%10 sınırı aşılmıştır.",K856-S856,IFERROR(IF(E856="",IF(R856=1,0,IF(K856-R856=0,"",K856-R856)),IF(Veriler!I856="",K856,IF(K856*Veriler!I856=0,"",K856*Veriler!I856))),K856)),0)</f>
        <v/>
      </c>
    </row>
    <row r="857" spans="1:21" s="134" customFormat="1" ht="27.75" customHeight="1" x14ac:dyDescent="0.25">
      <c r="A857" s="186">
        <f>A856+1</f>
        <v>632</v>
      </c>
      <c r="B857" s="228"/>
      <c r="C857" s="229"/>
      <c r="D857" s="115"/>
      <c r="E857" s="116"/>
      <c r="F857" s="163" t="str">
        <f t="shared" si="271"/>
        <v/>
      </c>
      <c r="G857" s="117"/>
      <c r="H857" s="117"/>
      <c r="I857" s="117"/>
      <c r="J857" s="117"/>
      <c r="K857" s="118" t="str">
        <f t="shared" si="272"/>
        <v/>
      </c>
      <c r="L857" s="119" t="str">
        <f>IF(K857="", "", K857/Veriler!$T$1)</f>
        <v/>
      </c>
      <c r="M857" s="119" t="str">
        <f>IF(E857&lt;&gt;"", "İthal Girdi", IF(Veriler!P857="", "", IF(Veriler!O857="H", "%0,5 üzerindedir", IF(Veriler!P857&gt;0.1, "%10 sınırı aşılmıştır.", "Uygun"))))</f>
        <v>%0,5 üzerindedir</v>
      </c>
      <c r="N857" s="119" t="str">
        <f t="shared" si="273"/>
        <v xml:space="preserve"> </v>
      </c>
      <c r="O857" s="120"/>
      <c r="P857" s="121"/>
      <c r="Q857" s="122" t="str">
        <f t="shared" si="274"/>
        <v/>
      </c>
      <c r="R857" s="118">
        <f>IFERROR(IF(L857&lt;=0.005,IF(E857="",K857,0),IF(E857&lt;&gt;"",0,IF(O857="",0,IF(O857="H",0,IF(P857&lt;Veriler!$F$2,K857*Veriler!$F$2,K857*P857)))))," ")</f>
        <v>0</v>
      </c>
      <c r="S857" s="118">
        <f>IF(Veriler!P857&lt;=0.1, R857, IF(AND(Veriler!P857&gt;0.1, E857="", O857="E"), IF(P857&gt;Veriler!$F$2, P857*R857, IF(P857&lt;Veriler!$F$2, Veriler!$F$2*R857, P857*R857)), 0))</f>
        <v>0</v>
      </c>
      <c r="T857" s="118" t="str">
        <f t="shared" si="275"/>
        <v xml:space="preserve"> </v>
      </c>
      <c r="U857" s="123" t="str">
        <f>IFERROR(IF(N857="%10 sınırı aşılmıştır.",K857-S857,IFERROR(IF(E857="",IF(R857=1,0,IF(K857-R857=0,"",K857-R857)),IF(Veriler!I857="",K857,IF(K857*Veriler!I857=0,"",K857*Veriler!I857))),K857)),0)</f>
        <v/>
      </c>
    </row>
    <row r="858" spans="1:21" s="134" customFormat="1" ht="27.75" customHeight="1" x14ac:dyDescent="0.25">
      <c r="A858" s="186">
        <f t="shared" ref="A858:A869" si="276">A857+1</f>
        <v>633</v>
      </c>
      <c r="B858" s="228"/>
      <c r="C858" s="229"/>
      <c r="D858" s="115"/>
      <c r="E858" s="116"/>
      <c r="F858" s="163" t="str">
        <f t="shared" si="271"/>
        <v/>
      </c>
      <c r="G858" s="117"/>
      <c r="H858" s="117"/>
      <c r="I858" s="117"/>
      <c r="J858" s="117"/>
      <c r="K858" s="118" t="str">
        <f t="shared" si="272"/>
        <v/>
      </c>
      <c r="L858" s="119" t="str">
        <f>IF(K858="", "", K858/Veriler!$T$1)</f>
        <v/>
      </c>
      <c r="M858" s="119" t="str">
        <f>IF(E858&lt;&gt;"", "İthal Girdi", IF(Veriler!P858="", "", IF(Veriler!O858="H", "%0,5 üzerindedir", IF(Veriler!P858&gt;0.1, "%10 sınırı aşılmıştır.", "Uygun"))))</f>
        <v>%0,5 üzerindedir</v>
      </c>
      <c r="N858" s="119" t="str">
        <f t="shared" si="273"/>
        <v xml:space="preserve"> </v>
      </c>
      <c r="O858" s="120"/>
      <c r="P858" s="121"/>
      <c r="Q858" s="122" t="str">
        <f t="shared" si="274"/>
        <v/>
      </c>
      <c r="R858" s="118">
        <f>IFERROR(IF(L858&lt;=0.005,IF(E858="",K858,0),IF(E858&lt;&gt;"",0,IF(O858="",0,IF(O858="H",0,IF(P858&lt;Veriler!$F$2,K858*Veriler!$F$2,K858*P858)))))," ")</f>
        <v>0</v>
      </c>
      <c r="S858" s="118">
        <f>IF(Veriler!P858&lt;=0.1, R858, IF(AND(Veriler!P858&gt;0.1, E858="", O858="E"), IF(P858&gt;Veriler!$F$2, P858*R858, IF(P858&lt;Veriler!$F$2, Veriler!$F$2*R858, P858*R858)), 0))</f>
        <v>0</v>
      </c>
      <c r="T858" s="118" t="str">
        <f t="shared" si="275"/>
        <v xml:space="preserve"> </v>
      </c>
      <c r="U858" s="123" t="str">
        <f>IFERROR(IF(N858="%10 sınırı aşılmıştır.",K858-S858,IFERROR(IF(E858="",IF(R858=1,0,IF(K858-R858=0,"",K858-R858)),IF(Veriler!I858="",K858,IF(K858*Veriler!I858=0,"",K858*Veriler!I858))),K858)),0)</f>
        <v/>
      </c>
    </row>
    <row r="859" spans="1:21" s="134" customFormat="1" ht="27.75" customHeight="1" x14ac:dyDescent="0.25">
      <c r="A859" s="186">
        <f t="shared" si="276"/>
        <v>634</v>
      </c>
      <c r="B859" s="228"/>
      <c r="C859" s="229"/>
      <c r="D859" s="115"/>
      <c r="E859" s="116"/>
      <c r="F859" s="163" t="str">
        <f t="shared" si="271"/>
        <v/>
      </c>
      <c r="G859" s="117"/>
      <c r="H859" s="117"/>
      <c r="I859" s="117"/>
      <c r="J859" s="117"/>
      <c r="K859" s="118" t="str">
        <f t="shared" si="272"/>
        <v/>
      </c>
      <c r="L859" s="119" t="str">
        <f>IF(K859="", "", K859/Veriler!$T$1)</f>
        <v/>
      </c>
      <c r="M859" s="119" t="str">
        <f>IF(E859&lt;&gt;"", "İthal Girdi", IF(Veriler!P859="", "", IF(Veriler!O859="H", "%0,5 üzerindedir", IF(Veriler!P859&gt;0.1, "%10 sınırı aşılmıştır.", "Uygun"))))</f>
        <v>%0,5 üzerindedir</v>
      </c>
      <c r="N859" s="119" t="str">
        <f t="shared" si="273"/>
        <v xml:space="preserve"> </v>
      </c>
      <c r="O859" s="120"/>
      <c r="P859" s="121"/>
      <c r="Q859" s="122" t="str">
        <f t="shared" si="274"/>
        <v/>
      </c>
      <c r="R859" s="118">
        <f>IFERROR(IF(L859&lt;=0.005,IF(E859="",K859,0),IF(E859&lt;&gt;"",0,IF(O859="",0,IF(O859="H",0,IF(P859&lt;Veriler!$F$2,K859*Veriler!$F$2,K859*P859)))))," ")</f>
        <v>0</v>
      </c>
      <c r="S859" s="118">
        <f>IF(Veriler!P859&lt;=0.1, R859, IF(AND(Veriler!P859&gt;0.1, E859="", O859="E"), IF(P859&gt;Veriler!$F$2, P859*R859, IF(P859&lt;Veriler!$F$2, Veriler!$F$2*R859, P859*R859)), 0))</f>
        <v>0</v>
      </c>
      <c r="T859" s="118" t="str">
        <f t="shared" si="275"/>
        <v xml:space="preserve"> </v>
      </c>
      <c r="U859" s="123" t="str">
        <f>IFERROR(IF(N859="%10 sınırı aşılmıştır.",K859-S859,IFERROR(IF(E859="",IF(R859=1,0,IF(K859-R859=0,"",K859-R859)),IF(Veriler!I859="",K859,IF(K859*Veriler!I859=0,"",K859*Veriler!I859))),K859)),0)</f>
        <v/>
      </c>
    </row>
    <row r="860" spans="1:21" s="134" customFormat="1" ht="27.75" customHeight="1" x14ac:dyDescent="0.25">
      <c r="A860" s="186">
        <f t="shared" si="276"/>
        <v>635</v>
      </c>
      <c r="B860" s="228"/>
      <c r="C860" s="229"/>
      <c r="D860" s="115"/>
      <c r="E860" s="116"/>
      <c r="F860" s="163" t="str">
        <f t="shared" si="271"/>
        <v/>
      </c>
      <c r="G860" s="117"/>
      <c r="H860" s="117"/>
      <c r="I860" s="117"/>
      <c r="J860" s="117"/>
      <c r="K860" s="118" t="str">
        <f t="shared" si="272"/>
        <v/>
      </c>
      <c r="L860" s="119" t="str">
        <f>IF(K860="", "", K860/Veriler!$T$1)</f>
        <v/>
      </c>
      <c r="M860" s="119" t="str">
        <f>IF(E860&lt;&gt;"", "İthal Girdi", IF(Veriler!P860="", "", IF(Veriler!O860="H", "%0,5 üzerindedir", IF(Veriler!P860&gt;0.1, "%10 sınırı aşılmıştır.", "Uygun"))))</f>
        <v>%0,5 üzerindedir</v>
      </c>
      <c r="N860" s="119" t="str">
        <f t="shared" si="273"/>
        <v xml:space="preserve"> </v>
      </c>
      <c r="O860" s="120"/>
      <c r="P860" s="121"/>
      <c r="Q860" s="122" t="str">
        <f t="shared" si="274"/>
        <v/>
      </c>
      <c r="R860" s="118">
        <f>IFERROR(IF(L860&lt;=0.005,IF(E860="",K860,0),IF(E860&lt;&gt;"",0,IF(O860="",0,IF(O860="H",0,IF(P860&lt;Veriler!$F$2,K860*Veriler!$F$2,K860*P860)))))," ")</f>
        <v>0</v>
      </c>
      <c r="S860" s="118">
        <f>IF(Veriler!P860&lt;=0.1, R860, IF(AND(Veriler!P860&gt;0.1, E860="", O860="E"), IF(P860&gt;Veriler!$F$2, P860*R860, IF(P860&lt;Veriler!$F$2, Veriler!$F$2*R860, P860*R860)), 0))</f>
        <v>0</v>
      </c>
      <c r="T860" s="118" t="str">
        <f t="shared" si="275"/>
        <v xml:space="preserve"> </v>
      </c>
      <c r="U860" s="123" t="str">
        <f>IFERROR(IF(N860="%10 sınırı aşılmıştır.",K860-S860,IFERROR(IF(E860="",IF(R860=1,0,IF(K860-R860=0,"",K860-R860)),IF(Veriler!I860="",K860,IF(K860*Veriler!I860=0,"",K860*Veriler!I860))),K860)),0)</f>
        <v/>
      </c>
    </row>
    <row r="861" spans="1:21" s="134" customFormat="1" ht="27.75" customHeight="1" x14ac:dyDescent="0.25">
      <c r="A861" s="186">
        <f t="shared" si="276"/>
        <v>636</v>
      </c>
      <c r="B861" s="228"/>
      <c r="C861" s="229"/>
      <c r="D861" s="115"/>
      <c r="E861" s="116"/>
      <c r="F861" s="163" t="str">
        <f t="shared" si="271"/>
        <v/>
      </c>
      <c r="G861" s="117"/>
      <c r="H861" s="117"/>
      <c r="I861" s="117"/>
      <c r="J861" s="117"/>
      <c r="K861" s="118" t="str">
        <f t="shared" si="272"/>
        <v/>
      </c>
      <c r="L861" s="119" t="str">
        <f>IF(K861="", "", K861/Veriler!$T$1)</f>
        <v/>
      </c>
      <c r="M861" s="119" t="str">
        <f>IF(E861&lt;&gt;"", "İthal Girdi", IF(Veriler!P861="", "", IF(Veriler!O861="H", "%0,5 üzerindedir", IF(Veriler!P861&gt;0.1, "%10 sınırı aşılmıştır.", "Uygun"))))</f>
        <v>%0,5 üzerindedir</v>
      </c>
      <c r="N861" s="119" t="str">
        <f t="shared" si="273"/>
        <v xml:space="preserve"> </v>
      </c>
      <c r="O861" s="120"/>
      <c r="P861" s="121"/>
      <c r="Q861" s="122" t="str">
        <f t="shared" si="274"/>
        <v/>
      </c>
      <c r="R861" s="118">
        <f>IFERROR(IF(L861&lt;=0.005,IF(E861="",K861,0),IF(E861&lt;&gt;"",0,IF(O861="",0,IF(O861="H",0,IF(P861&lt;Veriler!$F$2,K861*Veriler!$F$2,K861*P861)))))," ")</f>
        <v>0</v>
      </c>
      <c r="S861" s="118">
        <f>IF(Veriler!P861&lt;=0.1, R861, IF(AND(Veriler!P861&gt;0.1, E861="", O861="E"), IF(P861&gt;Veriler!$F$2, P861*R861, IF(P861&lt;Veriler!$F$2, Veriler!$F$2*R861, P861*R861)), 0))</f>
        <v>0</v>
      </c>
      <c r="T861" s="118" t="str">
        <f t="shared" si="275"/>
        <v xml:space="preserve"> </v>
      </c>
      <c r="U861" s="123" t="str">
        <f>IFERROR(IF(N861="%10 sınırı aşılmıştır.",K861-S861,IFERROR(IF(E861="",IF(R861=1,0,IF(K861-R861=0,"",K861-R861)),IF(Veriler!I861="",K861,IF(K861*Veriler!I861=0,"",K861*Veriler!I861))),K861)),0)</f>
        <v/>
      </c>
    </row>
    <row r="862" spans="1:21" s="134" customFormat="1" ht="27.75" customHeight="1" x14ac:dyDescent="0.25">
      <c r="A862" s="186">
        <f t="shared" si="276"/>
        <v>637</v>
      </c>
      <c r="B862" s="228"/>
      <c r="C862" s="229"/>
      <c r="D862" s="115"/>
      <c r="E862" s="116"/>
      <c r="F862" s="163" t="str">
        <f t="shared" si="271"/>
        <v/>
      </c>
      <c r="G862" s="117"/>
      <c r="H862" s="117"/>
      <c r="I862" s="117"/>
      <c r="J862" s="117"/>
      <c r="K862" s="118" t="str">
        <f t="shared" si="272"/>
        <v/>
      </c>
      <c r="L862" s="119" t="str">
        <f>IF(K862="", "", K862/Veriler!$T$1)</f>
        <v/>
      </c>
      <c r="M862" s="119" t="str">
        <f>IF(E862&lt;&gt;"", "İthal Girdi", IF(Veriler!P862="", "", IF(Veriler!O862="H", "%0,5 üzerindedir", IF(Veriler!P862&gt;0.1, "%10 sınırı aşılmıştır.", "Uygun"))))</f>
        <v>%0,5 üzerindedir</v>
      </c>
      <c r="N862" s="119" t="str">
        <f t="shared" si="273"/>
        <v xml:space="preserve"> </v>
      </c>
      <c r="O862" s="120"/>
      <c r="P862" s="121"/>
      <c r="Q862" s="122" t="str">
        <f t="shared" si="274"/>
        <v/>
      </c>
      <c r="R862" s="118">
        <f>IFERROR(IF(L862&lt;=0.005,IF(E862="",K862,0),IF(E862&lt;&gt;"",0,IF(O862="",0,IF(O862="H",0,IF(P862&lt;Veriler!$F$2,K862*Veriler!$F$2,K862*P862)))))," ")</f>
        <v>0</v>
      </c>
      <c r="S862" s="118">
        <f>IF(Veriler!P862&lt;=0.1, R862, IF(AND(Veriler!P862&gt;0.1, E862="", O862="E"), IF(P862&gt;Veriler!$F$2, P862*R862, IF(P862&lt;Veriler!$F$2, Veriler!$F$2*R862, P862*R862)), 0))</f>
        <v>0</v>
      </c>
      <c r="T862" s="118" t="str">
        <f t="shared" si="275"/>
        <v xml:space="preserve"> </v>
      </c>
      <c r="U862" s="123" t="str">
        <f>IFERROR(IF(N862="%10 sınırı aşılmıştır.",K862-S862,IFERROR(IF(E862="",IF(R862=1,0,IF(K862-R862=0,"",K862-R862)),IF(Veriler!I862="",K862,IF(K862*Veriler!I862=0,"",K862*Veriler!I862))),K862)),0)</f>
        <v/>
      </c>
    </row>
    <row r="863" spans="1:21" s="134" customFormat="1" ht="27.75" customHeight="1" x14ac:dyDescent="0.25">
      <c r="A863" s="186">
        <f t="shared" si="276"/>
        <v>638</v>
      </c>
      <c r="B863" s="228"/>
      <c r="C863" s="229"/>
      <c r="D863" s="115"/>
      <c r="E863" s="116"/>
      <c r="F863" s="163" t="str">
        <f t="shared" si="271"/>
        <v/>
      </c>
      <c r="G863" s="117"/>
      <c r="H863" s="117"/>
      <c r="I863" s="117"/>
      <c r="J863" s="117"/>
      <c r="K863" s="118" t="str">
        <f t="shared" si="272"/>
        <v/>
      </c>
      <c r="L863" s="119" t="str">
        <f>IF(K863="", "", K863/Veriler!$T$1)</f>
        <v/>
      </c>
      <c r="M863" s="119" t="str">
        <f>IF(E863&lt;&gt;"", "İthal Girdi", IF(Veriler!P863="", "", IF(Veriler!O863="H", "%0,5 üzerindedir", IF(Veriler!P863&gt;0.1, "%10 sınırı aşılmıştır.", "Uygun"))))</f>
        <v>%0,5 üzerindedir</v>
      </c>
      <c r="N863" s="119" t="str">
        <f t="shared" si="273"/>
        <v xml:space="preserve"> </v>
      </c>
      <c r="O863" s="120"/>
      <c r="P863" s="121"/>
      <c r="Q863" s="122" t="str">
        <f t="shared" si="274"/>
        <v/>
      </c>
      <c r="R863" s="118">
        <f>IFERROR(IF(L863&lt;=0.005,IF(E863="",K863,0),IF(E863&lt;&gt;"",0,IF(O863="",0,IF(O863="H",0,IF(P863&lt;Veriler!$F$2,K863*Veriler!$F$2,K863*P863)))))," ")</f>
        <v>0</v>
      </c>
      <c r="S863" s="118">
        <f>IF(Veriler!P863&lt;=0.1, R863, IF(AND(Veriler!P863&gt;0.1, E863="", O863="E"), IF(P863&gt;Veriler!$F$2, P863*R863, IF(P863&lt;Veriler!$F$2, Veriler!$F$2*R863, P863*R863)), 0))</f>
        <v>0</v>
      </c>
      <c r="T863" s="118" t="str">
        <f t="shared" si="275"/>
        <v xml:space="preserve"> </v>
      </c>
      <c r="U863" s="123" t="str">
        <f>IFERROR(IF(N863="%10 sınırı aşılmıştır.",K863-S863,IFERROR(IF(E863="",IF(R863=1,0,IF(K863-R863=0,"",K863-R863)),IF(Veriler!I863="",K863,IF(K863*Veriler!I863=0,"",K863*Veriler!I863))),K863)),0)</f>
        <v/>
      </c>
    </row>
    <row r="864" spans="1:21" s="134" customFormat="1" ht="27.75" customHeight="1" x14ac:dyDescent="0.25">
      <c r="A864" s="186">
        <f t="shared" si="276"/>
        <v>639</v>
      </c>
      <c r="B864" s="228"/>
      <c r="C864" s="229"/>
      <c r="D864" s="115"/>
      <c r="E864" s="116"/>
      <c r="F864" s="163" t="str">
        <f t="shared" si="271"/>
        <v/>
      </c>
      <c r="G864" s="117"/>
      <c r="H864" s="117"/>
      <c r="I864" s="117"/>
      <c r="J864" s="117"/>
      <c r="K864" s="118" t="str">
        <f t="shared" si="272"/>
        <v/>
      </c>
      <c r="L864" s="119" t="str">
        <f>IF(K864="", "", K864/Veriler!$T$1)</f>
        <v/>
      </c>
      <c r="M864" s="119" t="str">
        <f>IF(E864&lt;&gt;"", "İthal Girdi", IF(Veriler!P864="", "", IF(Veriler!O864="H", "%0,5 üzerindedir", IF(Veriler!P864&gt;0.1, "%10 sınırı aşılmıştır.", "Uygun"))))</f>
        <v>%0,5 üzerindedir</v>
      </c>
      <c r="N864" s="119" t="str">
        <f t="shared" si="273"/>
        <v xml:space="preserve"> </v>
      </c>
      <c r="O864" s="120"/>
      <c r="P864" s="121"/>
      <c r="Q864" s="122" t="str">
        <f t="shared" si="274"/>
        <v/>
      </c>
      <c r="R864" s="118">
        <f>IFERROR(IF(L864&lt;=0.005,IF(E864="",K864,0),IF(E864&lt;&gt;"",0,IF(O864="",0,IF(O864="H",0,IF(P864&lt;Veriler!$F$2,K864*Veriler!$F$2,K864*P864)))))," ")</f>
        <v>0</v>
      </c>
      <c r="S864" s="118">
        <f>IF(Veriler!P864&lt;=0.1, R864, IF(AND(Veriler!P864&gt;0.1, E864="", O864="E"), IF(P864&gt;Veriler!$F$2, P864*R864, IF(P864&lt;Veriler!$F$2, Veriler!$F$2*R864, P864*R864)), 0))</f>
        <v>0</v>
      </c>
      <c r="T864" s="118" t="str">
        <f t="shared" si="275"/>
        <v xml:space="preserve"> </v>
      </c>
      <c r="U864" s="123" t="str">
        <f>IFERROR(IF(N864="%10 sınırı aşılmıştır.",K864-S864,IFERROR(IF(E864="",IF(R864=1,0,IF(K864-R864=0,"",K864-R864)),IF(Veriler!I864="",K864,IF(K864*Veriler!I864=0,"",K864*Veriler!I864))),K864)),0)</f>
        <v/>
      </c>
    </row>
    <row r="865" spans="1:21" s="134" customFormat="1" ht="27.75" customHeight="1" x14ac:dyDescent="0.25">
      <c r="A865" s="186">
        <f t="shared" si="276"/>
        <v>640</v>
      </c>
      <c r="B865" s="228"/>
      <c r="C865" s="229"/>
      <c r="D865" s="115"/>
      <c r="E865" s="116"/>
      <c r="F865" s="163" t="str">
        <f t="shared" si="271"/>
        <v/>
      </c>
      <c r="G865" s="117"/>
      <c r="H865" s="117"/>
      <c r="I865" s="117"/>
      <c r="J865" s="117"/>
      <c r="K865" s="118" t="str">
        <f t="shared" si="272"/>
        <v/>
      </c>
      <c r="L865" s="119" t="str">
        <f>IF(K865="", "", K865/Veriler!$T$1)</f>
        <v/>
      </c>
      <c r="M865" s="119" t="str">
        <f>IF(E865&lt;&gt;"", "İthal Girdi", IF(Veriler!P865="", "", IF(Veriler!O865="H", "%0,5 üzerindedir", IF(Veriler!P865&gt;0.1, "%10 sınırı aşılmıştır.", "Uygun"))))</f>
        <v>%0,5 üzerindedir</v>
      </c>
      <c r="N865" s="119" t="str">
        <f t="shared" si="273"/>
        <v xml:space="preserve"> </v>
      </c>
      <c r="O865" s="120"/>
      <c r="P865" s="121"/>
      <c r="Q865" s="122" t="str">
        <f t="shared" si="274"/>
        <v/>
      </c>
      <c r="R865" s="118">
        <f>IFERROR(IF(L865&lt;=0.005,IF(E865="",K865,0),IF(E865&lt;&gt;"",0,IF(O865="",0,IF(O865="H",0,IF(P865&lt;Veriler!$F$2,K865*Veriler!$F$2,K865*P865)))))," ")</f>
        <v>0</v>
      </c>
      <c r="S865" s="118">
        <f>IF(Veriler!P865&lt;=0.1, R865, IF(AND(Veriler!P865&gt;0.1, E865="", O865="E"), IF(P865&gt;Veriler!$F$2, P865*R865, IF(P865&lt;Veriler!$F$2, Veriler!$F$2*R865, P865*R865)), 0))</f>
        <v>0</v>
      </c>
      <c r="T865" s="118" t="str">
        <f t="shared" si="275"/>
        <v xml:space="preserve"> </v>
      </c>
      <c r="U865" s="123" t="str">
        <f>IFERROR(IF(N865="%10 sınırı aşılmıştır.",K865-S865,IFERROR(IF(E865="",IF(R865=1,0,IF(K865-R865=0,"",K865-R865)),IF(Veriler!I865="",K865,IF(K865*Veriler!I865=0,"",K865*Veriler!I865))),K865)),0)</f>
        <v/>
      </c>
    </row>
    <row r="866" spans="1:21" s="134" customFormat="1" ht="27.75" customHeight="1" x14ac:dyDescent="0.25">
      <c r="A866" s="186">
        <f t="shared" si="276"/>
        <v>641</v>
      </c>
      <c r="B866" s="228"/>
      <c r="C866" s="229"/>
      <c r="D866" s="115"/>
      <c r="E866" s="116"/>
      <c r="F866" s="163" t="str">
        <f t="shared" si="271"/>
        <v/>
      </c>
      <c r="G866" s="117"/>
      <c r="H866" s="117"/>
      <c r="I866" s="117"/>
      <c r="J866" s="117"/>
      <c r="K866" s="118" t="str">
        <f t="shared" si="272"/>
        <v/>
      </c>
      <c r="L866" s="119" t="str">
        <f>IF(K866="", "", K866/Veriler!$T$1)</f>
        <v/>
      </c>
      <c r="M866" s="119" t="str">
        <f>IF(E866&lt;&gt;"", "İthal Girdi", IF(Veriler!P866="", "", IF(Veriler!O866="H", "%0,5 üzerindedir", IF(Veriler!P866&gt;0.1, "%10 sınırı aşılmıştır.", "Uygun"))))</f>
        <v>%0,5 üzerindedir</v>
      </c>
      <c r="N866" s="119" t="str">
        <f t="shared" si="273"/>
        <v xml:space="preserve"> </v>
      </c>
      <c r="O866" s="120"/>
      <c r="P866" s="121"/>
      <c r="Q866" s="122" t="str">
        <f t="shared" si="274"/>
        <v/>
      </c>
      <c r="R866" s="118">
        <f>IFERROR(IF(L866&lt;=0.005,IF(E866="",K866,0),IF(E866&lt;&gt;"",0,IF(O866="",0,IF(O866="H",0,IF(P866&lt;Veriler!$F$2,K866*Veriler!$F$2,K866*P866)))))," ")</f>
        <v>0</v>
      </c>
      <c r="S866" s="118">
        <f>IF(Veriler!P866&lt;=0.1, R866, IF(AND(Veriler!P866&gt;0.1, E866="", O866="E"), IF(P866&gt;Veriler!$F$2, P866*R866, IF(P866&lt;Veriler!$F$2, Veriler!$F$2*R866, P866*R866)), 0))</f>
        <v>0</v>
      </c>
      <c r="T866" s="118" t="str">
        <f t="shared" si="275"/>
        <v xml:space="preserve"> </v>
      </c>
      <c r="U866" s="123" t="str">
        <f>IFERROR(IF(N866="%10 sınırı aşılmıştır.",K866-S866,IFERROR(IF(E866="",IF(R866=1,0,IF(K866-R866=0,"",K866-R866)),IF(Veriler!I866="",K866,IF(K866*Veriler!I866=0,"",K866*Veriler!I866))),K866)),0)</f>
        <v/>
      </c>
    </row>
    <row r="867" spans="1:21" s="134" customFormat="1" ht="27.75" customHeight="1" x14ac:dyDescent="0.25">
      <c r="A867" s="186">
        <f t="shared" si="276"/>
        <v>642</v>
      </c>
      <c r="B867" s="228"/>
      <c r="C867" s="229"/>
      <c r="D867" s="115"/>
      <c r="E867" s="116"/>
      <c r="F867" s="163" t="str">
        <f t="shared" si="271"/>
        <v/>
      </c>
      <c r="G867" s="117"/>
      <c r="H867" s="117"/>
      <c r="I867" s="117"/>
      <c r="J867" s="117"/>
      <c r="K867" s="118" t="str">
        <f t="shared" si="272"/>
        <v/>
      </c>
      <c r="L867" s="119" t="str">
        <f>IF(K867="", "", K867/Veriler!$T$1)</f>
        <v/>
      </c>
      <c r="M867" s="119" t="str">
        <f>IF(E867&lt;&gt;"", "İthal Girdi", IF(Veriler!P867="", "", IF(Veriler!O867="H", "%0,5 üzerindedir", IF(Veriler!P867&gt;0.1, "%10 sınırı aşılmıştır.", "Uygun"))))</f>
        <v>%0,5 üzerindedir</v>
      </c>
      <c r="N867" s="119" t="str">
        <f t="shared" si="273"/>
        <v xml:space="preserve"> </v>
      </c>
      <c r="O867" s="120"/>
      <c r="P867" s="121"/>
      <c r="Q867" s="122" t="str">
        <f t="shared" si="274"/>
        <v/>
      </c>
      <c r="R867" s="118">
        <f>IFERROR(IF(L867&lt;=0.005,IF(E867="",K867,0),IF(E867&lt;&gt;"",0,IF(O867="",0,IF(O867="H",0,IF(P867&lt;Veriler!$F$2,K867*Veriler!$F$2,K867*P867)))))," ")</f>
        <v>0</v>
      </c>
      <c r="S867" s="118">
        <f>IF(Veriler!P867&lt;=0.1, R867, IF(AND(Veriler!P867&gt;0.1, E867="", O867="E"), IF(P867&gt;Veriler!$F$2, P867*R867, IF(P867&lt;Veriler!$F$2, Veriler!$F$2*R867, P867*R867)), 0))</f>
        <v>0</v>
      </c>
      <c r="T867" s="118" t="str">
        <f t="shared" si="275"/>
        <v xml:space="preserve"> </v>
      </c>
      <c r="U867" s="123" t="str">
        <f>IFERROR(IF(N867="%10 sınırı aşılmıştır.",K867-S867,IFERROR(IF(E867="",IF(R867=1,0,IF(K867-R867=0,"",K867-R867)),IF(Veriler!I867="",K867,IF(K867*Veriler!I867=0,"",K867*Veriler!I867))),K867)),0)</f>
        <v/>
      </c>
    </row>
    <row r="868" spans="1:21" s="134" customFormat="1" ht="27.75" customHeight="1" x14ac:dyDescent="0.25">
      <c r="A868" s="186">
        <f t="shared" si="276"/>
        <v>643</v>
      </c>
      <c r="B868" s="228"/>
      <c r="C868" s="229"/>
      <c r="D868" s="115"/>
      <c r="E868" s="116"/>
      <c r="F868" s="163" t="str">
        <f t="shared" si="271"/>
        <v/>
      </c>
      <c r="G868" s="117"/>
      <c r="H868" s="117"/>
      <c r="I868" s="117"/>
      <c r="J868" s="117"/>
      <c r="K868" s="118" t="str">
        <f t="shared" si="272"/>
        <v/>
      </c>
      <c r="L868" s="119" t="str">
        <f>IF(K868="", "", K868/Veriler!$T$1)</f>
        <v/>
      </c>
      <c r="M868" s="119" t="str">
        <f>IF(E868&lt;&gt;"", "İthal Girdi", IF(Veriler!P868="", "", IF(Veriler!O868="H", "%0,5 üzerindedir", IF(Veriler!P868&gt;0.1, "%10 sınırı aşılmıştır.", "Uygun"))))</f>
        <v>%0,5 üzerindedir</v>
      </c>
      <c r="N868" s="119" t="str">
        <f t="shared" si="273"/>
        <v xml:space="preserve"> </v>
      </c>
      <c r="O868" s="120"/>
      <c r="P868" s="121"/>
      <c r="Q868" s="122" t="str">
        <f t="shared" si="274"/>
        <v/>
      </c>
      <c r="R868" s="118">
        <f>IFERROR(IF(L868&lt;=0.005,IF(E868="",K868,0),IF(E868&lt;&gt;"",0,IF(O868="",0,IF(O868="H",0,IF(P868&lt;Veriler!$F$2,K868*Veriler!$F$2,K868*P868)))))," ")</f>
        <v>0</v>
      </c>
      <c r="S868" s="118">
        <f>IF(Veriler!P868&lt;=0.1, R868, IF(AND(Veriler!P868&gt;0.1, E868="", O868="E"), IF(P868&gt;Veriler!$F$2, P868*R868, IF(P868&lt;Veriler!$F$2, Veriler!$F$2*R868, P868*R868)), 0))</f>
        <v>0</v>
      </c>
      <c r="T868" s="118" t="str">
        <f t="shared" si="275"/>
        <v xml:space="preserve"> </v>
      </c>
      <c r="U868" s="123" t="str">
        <f>IFERROR(IF(N868="%10 sınırı aşılmıştır.",K868-S868,IFERROR(IF(E868="",IF(R868=1,0,IF(K868-R868=0,"",K868-R868)),IF(Veriler!I868="",K868,IF(K868*Veriler!I868=0,"",K868*Veriler!I868))),K868)),0)</f>
        <v/>
      </c>
    </row>
    <row r="869" spans="1:21" s="134" customFormat="1" ht="27.75" customHeight="1" x14ac:dyDescent="0.25">
      <c r="A869" s="186">
        <f t="shared" si="276"/>
        <v>644</v>
      </c>
      <c r="B869" s="228"/>
      <c r="C869" s="229"/>
      <c r="D869" s="115"/>
      <c r="E869" s="116"/>
      <c r="F869" s="163" t="str">
        <f t="shared" si="271"/>
        <v/>
      </c>
      <c r="G869" s="117"/>
      <c r="H869" s="117"/>
      <c r="I869" s="117"/>
      <c r="J869" s="117"/>
      <c r="K869" s="118" t="str">
        <f t="shared" si="272"/>
        <v/>
      </c>
      <c r="L869" s="119" t="str">
        <f>IF(K869="", "", K869/Veriler!$T$1)</f>
        <v/>
      </c>
      <c r="M869" s="119" t="str">
        <f>IF(E869&lt;&gt;"", "İthal Girdi", IF(Veriler!P869="", "", IF(Veriler!O869="H", "%0,5 üzerindedir", IF(Veriler!P869&gt;0.1, "%10 sınırı aşılmıştır.", "Uygun"))))</f>
        <v>%0,5 üzerindedir</v>
      </c>
      <c r="N869" s="119" t="str">
        <f t="shared" si="273"/>
        <v xml:space="preserve"> </v>
      </c>
      <c r="O869" s="120"/>
      <c r="P869" s="121"/>
      <c r="Q869" s="122" t="str">
        <f t="shared" si="274"/>
        <v/>
      </c>
      <c r="R869" s="118">
        <f>IFERROR(IF(L869&lt;=0.005,IF(E869="",K869,0),IF(E869&lt;&gt;"",0,IF(O869="",0,IF(O869="H",0,IF(P869&lt;Veriler!$F$2,K869*Veriler!$F$2,K869*P869)))))," ")</f>
        <v>0</v>
      </c>
      <c r="S869" s="118">
        <f>IF(Veriler!P869&lt;=0.1, R869, IF(AND(Veriler!P869&gt;0.1, E869="", O869="E"), IF(P869&gt;Veriler!$F$2, P869*R869, IF(P869&lt;Veriler!$F$2, Veriler!$F$2*R869, P869*R869)), 0))</f>
        <v>0</v>
      </c>
      <c r="T869" s="118" t="str">
        <f t="shared" si="275"/>
        <v xml:space="preserve"> </v>
      </c>
      <c r="U869" s="123" t="str">
        <f>IFERROR(IF(N869="%10 sınırı aşılmıştır.",K869-S869,IFERROR(IF(E869="",IF(R869=1,0,IF(K869-R869=0,"",K869-R869)),IF(Veriler!I869="",K869,IF(K869*Veriler!I869=0,"",K869*Veriler!I869))),K869)),0)</f>
        <v/>
      </c>
    </row>
    <row r="870" spans="1:21" s="134" customFormat="1" ht="24" customHeight="1" x14ac:dyDescent="0.25">
      <c r="A870" s="147"/>
      <c r="B870" s="148"/>
      <c r="C870" s="148"/>
      <c r="D870" s="148"/>
      <c r="E870" s="149"/>
      <c r="F870" s="149"/>
      <c r="G870" s="147"/>
      <c r="H870" s="147"/>
      <c r="I870" s="147"/>
      <c r="J870" s="147"/>
      <c r="K870" s="133">
        <f>SUM(K841:K854,K856:K869)</f>
        <v>0</v>
      </c>
      <c r="L870" s="150"/>
      <c r="M870" s="150"/>
      <c r="N870" s="150"/>
      <c r="O870" s="151"/>
      <c r="P870" s="152"/>
      <c r="Q870" s="152"/>
      <c r="R870" s="147"/>
      <c r="S870" s="147"/>
      <c r="T870" s="147"/>
      <c r="U870" s="147"/>
    </row>
    <row r="871" spans="1:21" s="134" customFormat="1" ht="24" customHeight="1" x14ac:dyDescent="0.25">
      <c r="A871" s="147"/>
      <c r="B871" s="148"/>
      <c r="C871" s="148"/>
      <c r="D871" s="148"/>
      <c r="E871" s="149"/>
      <c r="F871" s="149"/>
      <c r="G871" s="147"/>
      <c r="H871" s="147"/>
      <c r="I871" s="147"/>
      <c r="J871" s="147"/>
      <c r="K871" s="153"/>
      <c r="L871" s="150"/>
      <c r="M871" s="150"/>
      <c r="N871" s="150"/>
      <c r="O871" s="151"/>
      <c r="P871" s="152"/>
      <c r="Q871" s="152"/>
      <c r="R871" s="154" t="s">
        <v>14</v>
      </c>
      <c r="S871" s="154" t="s">
        <v>14</v>
      </c>
      <c r="T871" s="154" t="s">
        <v>14</v>
      </c>
      <c r="U871" s="155" t="s">
        <v>15</v>
      </c>
    </row>
    <row r="872" spans="1:21" s="134" customFormat="1" ht="27" customHeight="1" x14ac:dyDescent="0.25">
      <c r="A872" s="230" t="s">
        <v>140</v>
      </c>
      <c r="B872" s="230"/>
      <c r="C872" s="230"/>
      <c r="D872" s="230"/>
      <c r="E872" s="230"/>
      <c r="F872" s="230"/>
      <c r="G872" s="230"/>
      <c r="H872" s="230"/>
      <c r="I872" s="230"/>
      <c r="J872" s="230"/>
      <c r="K872" s="230"/>
      <c r="L872" s="230"/>
      <c r="M872" s="230"/>
      <c r="N872" s="230"/>
      <c r="O872" s="230"/>
      <c r="P872" s="230"/>
      <c r="Q872" s="230"/>
      <c r="R872" s="160" t="e">
        <f>IF(SUM(#REF!,R841:R854,R856:R869)=0,"",SUM(#REF!,R841:R854,R856:R869))</f>
        <v>#REF!</v>
      </c>
      <c r="S872" s="156" t="str">
        <f>IF(SUM(S841:S854,S856:S869)=0," ",SUM(S841:S854,S856:S869))</f>
        <v xml:space="preserve"> </v>
      </c>
      <c r="T872" s="124" t="str">
        <f>IF(SUM(T841:T854,T856:T869)=0," ",SUM(T841:T854,T856:T869))</f>
        <v xml:space="preserve"> </v>
      </c>
      <c r="U872" s="124" t="str">
        <f>IF(SUM(U841:U854,U856:U869)=0," ",SUM(U841:U854,U856:U869))</f>
        <v xml:space="preserve"> </v>
      </c>
    </row>
    <row r="874" spans="1:21" x14ac:dyDescent="0.3">
      <c r="A874" s="225" t="str">
        <f>A912</f>
        <v>R02</v>
      </c>
      <c r="B874" s="225"/>
      <c r="C874" s="225"/>
      <c r="D874" s="225"/>
      <c r="E874" s="225"/>
      <c r="F874" s="225"/>
      <c r="G874" s="225"/>
      <c r="H874" s="225"/>
      <c r="I874" s="225"/>
      <c r="J874" s="225"/>
      <c r="K874" s="225"/>
      <c r="L874" s="226"/>
      <c r="M874" s="226"/>
      <c r="N874" s="226"/>
      <c r="O874" s="227"/>
      <c r="P874" s="227"/>
      <c r="Q874" s="227"/>
      <c r="R874" s="225"/>
      <c r="S874" s="225"/>
      <c r="T874" s="225"/>
      <c r="U874" s="225"/>
    </row>
    <row r="875" spans="1:21" s="134" customFormat="1" ht="31.5" customHeight="1" x14ac:dyDescent="0.25">
      <c r="A875" s="233" t="s">
        <v>0</v>
      </c>
      <c r="B875" s="233"/>
      <c r="C875" s="233"/>
      <c r="D875" s="233"/>
      <c r="E875" s="233"/>
      <c r="F875" s="233"/>
      <c r="G875" s="233"/>
      <c r="H875" s="233"/>
      <c r="I875" s="233"/>
      <c r="J875" s="233"/>
      <c r="K875" s="233"/>
      <c r="L875" s="233"/>
      <c r="M875" s="233"/>
      <c r="N875" s="233"/>
      <c r="O875" s="233" t="b">
        <v>0</v>
      </c>
      <c r="P875" s="233"/>
      <c r="Q875" s="233"/>
      <c r="R875" s="233"/>
      <c r="S875" s="233"/>
      <c r="T875" s="233"/>
      <c r="U875" s="233"/>
    </row>
    <row r="876" spans="1:21" s="139" customFormat="1" ht="28.5" customHeight="1" x14ac:dyDescent="0.25">
      <c r="A876" s="234" t="s">
        <v>115</v>
      </c>
      <c r="B876" s="235"/>
      <c r="C876" s="235"/>
      <c r="D876" s="235"/>
      <c r="E876" s="235"/>
      <c r="F876" s="235"/>
      <c r="G876" s="235"/>
      <c r="H876" s="235"/>
      <c r="I876" s="235"/>
      <c r="J876" s="235"/>
      <c r="K876" s="235"/>
      <c r="L876" s="235"/>
      <c r="M876" s="235"/>
      <c r="N876" s="235"/>
      <c r="O876" s="235"/>
      <c r="P876" s="235"/>
      <c r="Q876" s="236"/>
      <c r="R876" s="135"/>
      <c r="S876" s="136"/>
      <c r="T876" s="137" t="s">
        <v>116</v>
      </c>
      <c r="U876" s="138">
        <f>U838+1</f>
        <v>24</v>
      </c>
    </row>
    <row r="877" spans="1:21" s="134" customFormat="1" ht="87" customHeight="1" x14ac:dyDescent="0.25">
      <c r="A877" s="164" t="s">
        <v>1</v>
      </c>
      <c r="B877" s="237" t="s">
        <v>2</v>
      </c>
      <c r="C877" s="238"/>
      <c r="D877" s="165" t="s">
        <v>3</v>
      </c>
      <c r="E877" s="165" t="s">
        <v>136</v>
      </c>
      <c r="F877" s="166" t="s">
        <v>143</v>
      </c>
      <c r="G877" s="164" t="s">
        <v>4</v>
      </c>
      <c r="H877" s="164" t="s">
        <v>5</v>
      </c>
      <c r="I877" s="164" t="s">
        <v>6</v>
      </c>
      <c r="J877" s="164" t="s">
        <v>7</v>
      </c>
      <c r="K877" s="164" t="s">
        <v>8</v>
      </c>
      <c r="L877" s="167" t="s">
        <v>9</v>
      </c>
      <c r="M877" s="168" t="s">
        <v>86</v>
      </c>
      <c r="N877" s="168" t="s">
        <v>86</v>
      </c>
      <c r="O877" s="166" t="s">
        <v>137</v>
      </c>
      <c r="P877" s="164" t="s">
        <v>10</v>
      </c>
      <c r="Q877" s="140" t="s">
        <v>142</v>
      </c>
      <c r="R877" s="125" t="s">
        <v>141</v>
      </c>
      <c r="S877" s="125" t="s">
        <v>138</v>
      </c>
      <c r="T877" s="164" t="s">
        <v>138</v>
      </c>
      <c r="U877" s="164" t="s">
        <v>139</v>
      </c>
    </row>
    <row r="878" spans="1:21" s="134" customFormat="1" ht="54" customHeight="1" x14ac:dyDescent="0.25">
      <c r="A878" s="141"/>
      <c r="B878" s="241" t="s">
        <v>146</v>
      </c>
      <c r="C878" s="231"/>
      <c r="D878" s="142"/>
      <c r="E878" s="142"/>
      <c r="F878" s="114"/>
      <c r="G878" s="142"/>
      <c r="H878" s="142"/>
      <c r="I878" s="142"/>
      <c r="J878" s="142"/>
      <c r="K878" s="114"/>
      <c r="L878" s="114"/>
      <c r="M878" s="142"/>
      <c r="N878" s="114"/>
      <c r="O878" s="142"/>
      <c r="P878" s="142"/>
      <c r="Q878" s="232"/>
      <c r="R878" s="232"/>
      <c r="S878" s="142"/>
      <c r="T878" s="114"/>
      <c r="U878" s="114"/>
    </row>
    <row r="879" spans="1:21" s="134" customFormat="1" ht="27.75" customHeight="1" x14ac:dyDescent="0.25">
      <c r="A879" s="186">
        <f>A869+1</f>
        <v>645</v>
      </c>
      <c r="B879" s="228"/>
      <c r="C879" s="229"/>
      <c r="D879" s="115"/>
      <c r="E879" s="116"/>
      <c r="F879" s="163" t="str">
        <f t="shared" ref="F879:F892" si="277">IF(AND(E879&lt;&gt;"",U879&lt;&gt;"",K879&lt;&gt;0),U879/K879,"")</f>
        <v/>
      </c>
      <c r="G879" s="117"/>
      <c r="H879" s="117"/>
      <c r="I879" s="117"/>
      <c r="J879" s="117"/>
      <c r="K879" s="118" t="str">
        <f t="shared" ref="K879:K892" si="278">IF(AND(G879&lt;&gt;0, I879&lt;&gt;0, J879&lt;&gt;0), G879*I879*J879, "")</f>
        <v/>
      </c>
      <c r="L879" s="119" t="str">
        <f>IF(K879="", "", K879/Veriler!$T$1)</f>
        <v/>
      </c>
      <c r="M879" s="119" t="str">
        <f>IF(E879&lt;&gt;"", "İthal Girdi", IF(Veriler!P879="", "", IF(Veriler!O879="H", "%0,5 üzerindedir", IF(Veriler!P879&gt;0.1, "%10 sınırı aşılmıştır.", "Uygun"))))</f>
        <v>%0,5 üzerindedir</v>
      </c>
      <c r="N879" s="119" t="str">
        <f t="shared" ref="N879:N892" si="279">IF(L879=""," ",M879)</f>
        <v xml:space="preserve"> </v>
      </c>
      <c r="O879" s="120"/>
      <c r="P879" s="121"/>
      <c r="Q879" s="122" t="str">
        <f t="shared" ref="Q879:Q892" si="280">IFERROR(IF(AND(S879&lt;&gt;"",K879&lt;&gt;"",K879&lt;&gt;0,S879&lt;&gt;0),S879/K879,"")," ")</f>
        <v/>
      </c>
      <c r="R879" s="118">
        <f>IFERROR(IF(L879&lt;=0.005,IF(E879="",K879,0),IF(E879&lt;&gt;"",0,IF(O879="",0,IF(O879="H",0,IF(P879&lt;Veriler!$F$2,K879*Veriler!$F$2,K879*P879)))))," ")</f>
        <v>0</v>
      </c>
      <c r="S879" s="118">
        <f>IF(Veriler!P879&lt;=0.1, R879, IF(AND(Veriler!P879&gt;0.1, E879="", O879="E"), IF(P879&gt;Veriler!$F$2, P879*R879, IF(P879&lt;Veriler!$F$2, Veriler!$F$2*R879, P879*R879)), 0))</f>
        <v>0</v>
      </c>
      <c r="T879" s="118" t="str">
        <f t="shared" ref="T879:T892" si="281">IF(S879=0," ",S879)</f>
        <v xml:space="preserve"> </v>
      </c>
      <c r="U879" s="123" t="str">
        <f>IFERROR(IF(N879="%10 sınırı aşılmıştır.",K879-S879,IFERROR(IF(E879="",IF(R879=1,0,IF(K879-R879=0,"",K879-R879)),IF(Veriler!I879="",K879,IF(K879*Veriler!I879=0,"",K879*Veriler!I879))),K879)),0)</f>
        <v/>
      </c>
    </row>
    <row r="880" spans="1:21" s="134" customFormat="1" ht="27.75" customHeight="1" x14ac:dyDescent="0.25">
      <c r="A880" s="186">
        <f>A879+1</f>
        <v>646</v>
      </c>
      <c r="B880" s="228"/>
      <c r="C880" s="229"/>
      <c r="D880" s="115"/>
      <c r="E880" s="116"/>
      <c r="F880" s="163" t="str">
        <f t="shared" si="277"/>
        <v/>
      </c>
      <c r="G880" s="117"/>
      <c r="H880" s="117"/>
      <c r="I880" s="117"/>
      <c r="J880" s="117"/>
      <c r="K880" s="118" t="str">
        <f t="shared" si="278"/>
        <v/>
      </c>
      <c r="L880" s="119" t="str">
        <f>IF(K880="", "", K880/Veriler!$T$1)</f>
        <v/>
      </c>
      <c r="M880" s="119" t="str">
        <f>IF(E880&lt;&gt;"", "İthal Girdi", IF(Veriler!P880="", "", IF(Veriler!O880="H", "%0,5 üzerindedir", IF(Veriler!P880&gt;0.1, "%10 sınırı aşılmıştır.", "Uygun"))))</f>
        <v>%0,5 üzerindedir</v>
      </c>
      <c r="N880" s="119" t="str">
        <f t="shared" si="279"/>
        <v xml:space="preserve"> </v>
      </c>
      <c r="O880" s="120"/>
      <c r="P880" s="121"/>
      <c r="Q880" s="122" t="str">
        <f t="shared" si="280"/>
        <v/>
      </c>
      <c r="R880" s="118">
        <f>IFERROR(IF(L880&lt;=0.005,IF(E880="",K880,0),IF(E880&lt;&gt;"",0,IF(O880="",0,IF(O880="H",0,IF(P880&lt;Veriler!$F$2,K880*Veriler!$F$2,K880*P880)))))," ")</f>
        <v>0</v>
      </c>
      <c r="S880" s="118">
        <f>IF(Veriler!P880&lt;=0.1, R880, IF(AND(Veriler!P880&gt;0.1, E880="", O880="E"), IF(P880&gt;Veriler!$F$2, P880*R880, IF(P880&lt;Veriler!$F$2, Veriler!$F$2*R880, P880*R880)), 0))</f>
        <v>0</v>
      </c>
      <c r="T880" s="118" t="str">
        <f t="shared" si="281"/>
        <v xml:space="preserve"> </v>
      </c>
      <c r="U880" s="123" t="str">
        <f>IFERROR(IF(N880="%10 sınırı aşılmıştır.",K880-S880,IFERROR(IF(E880="",IF(R880=1,0,IF(K880-R880=0,"",K880-R880)),IF(Veriler!I880="",K880,IF(K880*Veriler!I880=0,"",K880*Veriler!I880))),K880)),0)</f>
        <v/>
      </c>
    </row>
    <row r="881" spans="1:21" s="134" customFormat="1" ht="27.75" customHeight="1" x14ac:dyDescent="0.25">
      <c r="A881" s="186">
        <f t="shared" ref="A881:A892" si="282">A880+1</f>
        <v>647</v>
      </c>
      <c r="B881" s="228"/>
      <c r="C881" s="229"/>
      <c r="D881" s="115"/>
      <c r="E881" s="116"/>
      <c r="F881" s="163" t="str">
        <f t="shared" si="277"/>
        <v/>
      </c>
      <c r="G881" s="117"/>
      <c r="H881" s="117"/>
      <c r="I881" s="117"/>
      <c r="J881" s="117"/>
      <c r="K881" s="118" t="str">
        <f t="shared" si="278"/>
        <v/>
      </c>
      <c r="L881" s="119" t="str">
        <f>IF(K881="", "", K881/Veriler!$T$1)</f>
        <v/>
      </c>
      <c r="M881" s="119" t="str">
        <f>IF(E881&lt;&gt;"", "İthal Girdi", IF(Veriler!P881="", "", IF(Veriler!O881="H", "%0,5 üzerindedir", IF(Veriler!P881&gt;0.1, "%10 sınırı aşılmıştır.", "Uygun"))))</f>
        <v>%0,5 üzerindedir</v>
      </c>
      <c r="N881" s="119" t="str">
        <f t="shared" si="279"/>
        <v xml:space="preserve"> </v>
      </c>
      <c r="O881" s="120"/>
      <c r="P881" s="121"/>
      <c r="Q881" s="122" t="str">
        <f t="shared" si="280"/>
        <v/>
      </c>
      <c r="R881" s="118">
        <f>IFERROR(IF(L881&lt;=0.005,IF(E881="",K881,0),IF(E881&lt;&gt;"",0,IF(O881="",0,IF(O881="H",0,IF(P881&lt;Veriler!$F$2,K881*Veriler!$F$2,K881*P881)))))," ")</f>
        <v>0</v>
      </c>
      <c r="S881" s="118">
        <f>IF(Veriler!P881&lt;=0.1, R881, IF(AND(Veriler!P881&gt;0.1, E881="", O881="E"), IF(P881&gt;Veriler!$F$2, P881*R881, IF(P881&lt;Veriler!$F$2, Veriler!$F$2*R881, P881*R881)), 0))</f>
        <v>0</v>
      </c>
      <c r="T881" s="118" t="str">
        <f t="shared" si="281"/>
        <v xml:space="preserve"> </v>
      </c>
      <c r="U881" s="123" t="str">
        <f>IFERROR(IF(N881="%10 sınırı aşılmıştır.",K881-S881,IFERROR(IF(E881="",IF(R881=1,0,IF(K881-R881=0,"",K881-R881)),IF(Veriler!I881="",K881,IF(K881*Veriler!I881=0,"",K881*Veriler!I881))),K881)),0)</f>
        <v/>
      </c>
    </row>
    <row r="882" spans="1:21" s="134" customFormat="1" ht="27.75" customHeight="1" x14ac:dyDescent="0.25">
      <c r="A882" s="186">
        <f t="shared" si="282"/>
        <v>648</v>
      </c>
      <c r="B882" s="228"/>
      <c r="C882" s="229"/>
      <c r="D882" s="115"/>
      <c r="E882" s="116"/>
      <c r="F882" s="163" t="str">
        <f t="shared" si="277"/>
        <v/>
      </c>
      <c r="G882" s="117"/>
      <c r="H882" s="117"/>
      <c r="I882" s="117"/>
      <c r="J882" s="117"/>
      <c r="K882" s="118" t="str">
        <f t="shared" si="278"/>
        <v/>
      </c>
      <c r="L882" s="119" t="str">
        <f>IF(K882="", "", K882/Veriler!$T$1)</f>
        <v/>
      </c>
      <c r="M882" s="119" t="str">
        <f>IF(E882&lt;&gt;"", "İthal Girdi", IF(Veriler!P882="", "", IF(Veriler!O882="H", "%0,5 üzerindedir", IF(Veriler!P882&gt;0.1, "%10 sınırı aşılmıştır.", "Uygun"))))</f>
        <v>%0,5 üzerindedir</v>
      </c>
      <c r="N882" s="119" t="str">
        <f t="shared" si="279"/>
        <v xml:space="preserve"> </v>
      </c>
      <c r="O882" s="120"/>
      <c r="P882" s="121"/>
      <c r="Q882" s="122" t="str">
        <f t="shared" si="280"/>
        <v/>
      </c>
      <c r="R882" s="118">
        <f>IFERROR(IF(L882&lt;=0.005,IF(E882="",K882,0),IF(E882&lt;&gt;"",0,IF(O882="",0,IF(O882="H",0,IF(P882&lt;Veriler!$F$2,K882*Veriler!$F$2,K882*P882)))))," ")</f>
        <v>0</v>
      </c>
      <c r="S882" s="118">
        <f>IF(Veriler!P882&lt;=0.1, R882, IF(AND(Veriler!P882&gt;0.1, E882="", O882="E"), IF(P882&gt;Veriler!$F$2, P882*R882, IF(P882&lt;Veriler!$F$2, Veriler!$F$2*R882, P882*R882)), 0))</f>
        <v>0</v>
      </c>
      <c r="T882" s="118" t="str">
        <f t="shared" si="281"/>
        <v xml:space="preserve"> </v>
      </c>
      <c r="U882" s="123" t="str">
        <f>IFERROR(IF(N882="%10 sınırı aşılmıştır.",K882-S882,IFERROR(IF(E882="",IF(R882=1,0,IF(K882-R882=0,"",K882-R882)),IF(Veriler!I882="",K882,IF(K882*Veriler!I882=0,"",K882*Veriler!I882))),K882)),0)</f>
        <v/>
      </c>
    </row>
    <row r="883" spans="1:21" s="134" customFormat="1" ht="27.75" customHeight="1" x14ac:dyDescent="0.25">
      <c r="A883" s="186">
        <f t="shared" si="282"/>
        <v>649</v>
      </c>
      <c r="B883" s="228"/>
      <c r="C883" s="229"/>
      <c r="D883" s="115"/>
      <c r="E883" s="116"/>
      <c r="F883" s="163" t="str">
        <f t="shared" si="277"/>
        <v/>
      </c>
      <c r="G883" s="117"/>
      <c r="H883" s="117"/>
      <c r="I883" s="117"/>
      <c r="J883" s="117"/>
      <c r="K883" s="118" t="str">
        <f t="shared" si="278"/>
        <v/>
      </c>
      <c r="L883" s="119" t="str">
        <f>IF(K883="", "", K883/Veriler!$T$1)</f>
        <v/>
      </c>
      <c r="M883" s="119" t="str">
        <f>IF(E883&lt;&gt;"", "İthal Girdi", IF(Veriler!P883="", "", IF(Veriler!O883="H", "%0,5 üzerindedir", IF(Veriler!P883&gt;0.1, "%10 sınırı aşılmıştır.", "Uygun"))))</f>
        <v>%0,5 üzerindedir</v>
      </c>
      <c r="N883" s="119" t="str">
        <f t="shared" si="279"/>
        <v xml:space="preserve"> </v>
      </c>
      <c r="O883" s="120"/>
      <c r="P883" s="121"/>
      <c r="Q883" s="122" t="str">
        <f t="shared" si="280"/>
        <v/>
      </c>
      <c r="R883" s="118">
        <f>IFERROR(IF(L883&lt;=0.005,IF(E883="",K883,0),IF(E883&lt;&gt;"",0,IF(O883="",0,IF(O883="H",0,IF(P883&lt;Veriler!$F$2,K883*Veriler!$F$2,K883*P883)))))," ")</f>
        <v>0</v>
      </c>
      <c r="S883" s="118">
        <f>IF(Veriler!P883&lt;=0.1, R883, IF(AND(Veriler!P883&gt;0.1, E883="", O883="E"), IF(P883&gt;Veriler!$F$2, P883*R883, IF(P883&lt;Veriler!$F$2, Veriler!$F$2*R883, P883*R883)), 0))</f>
        <v>0</v>
      </c>
      <c r="T883" s="118" t="str">
        <f t="shared" si="281"/>
        <v xml:space="preserve"> </v>
      </c>
      <c r="U883" s="123" t="str">
        <f>IFERROR(IF(N883="%10 sınırı aşılmıştır.",K883-S883,IFERROR(IF(E883="",IF(R883=1,0,IF(K883-R883=0,"",K883-R883)),IF(Veriler!I883="",K883,IF(K883*Veriler!I883=0,"",K883*Veriler!I883))),K883)),0)</f>
        <v/>
      </c>
    </row>
    <row r="884" spans="1:21" s="134" customFormat="1" ht="27.75" customHeight="1" x14ac:dyDescent="0.25">
      <c r="A884" s="186">
        <f t="shared" si="282"/>
        <v>650</v>
      </c>
      <c r="B884" s="228"/>
      <c r="C884" s="229"/>
      <c r="D884" s="115"/>
      <c r="E884" s="116"/>
      <c r="F884" s="163" t="str">
        <f t="shared" si="277"/>
        <v/>
      </c>
      <c r="G884" s="117"/>
      <c r="H884" s="117"/>
      <c r="I884" s="117"/>
      <c r="J884" s="117"/>
      <c r="K884" s="118" t="str">
        <f t="shared" si="278"/>
        <v/>
      </c>
      <c r="L884" s="119" t="str">
        <f>IF(K884="", "", K884/Veriler!$T$1)</f>
        <v/>
      </c>
      <c r="M884" s="119" t="str">
        <f>IF(E884&lt;&gt;"", "İthal Girdi", IF(Veriler!P884="", "", IF(Veriler!O884="H", "%0,5 üzerindedir", IF(Veriler!P884&gt;0.1, "%10 sınırı aşılmıştır.", "Uygun"))))</f>
        <v>%0,5 üzerindedir</v>
      </c>
      <c r="N884" s="119" t="str">
        <f t="shared" si="279"/>
        <v xml:space="preserve"> </v>
      </c>
      <c r="O884" s="120"/>
      <c r="P884" s="121"/>
      <c r="Q884" s="122" t="str">
        <f t="shared" si="280"/>
        <v/>
      </c>
      <c r="R884" s="118">
        <f>IFERROR(IF(L884&lt;=0.005,IF(E884="",K884,0),IF(E884&lt;&gt;"",0,IF(O884="",0,IF(O884="H",0,IF(P884&lt;Veriler!$F$2,K884*Veriler!$F$2,K884*P884)))))," ")</f>
        <v>0</v>
      </c>
      <c r="S884" s="118">
        <f>IF(Veriler!P884&lt;=0.1, R884, IF(AND(Veriler!P884&gt;0.1, E884="", O884="E"), IF(P884&gt;Veriler!$F$2, P884*R884, IF(P884&lt;Veriler!$F$2, Veriler!$F$2*R884, P884*R884)), 0))</f>
        <v>0</v>
      </c>
      <c r="T884" s="118" t="str">
        <f t="shared" si="281"/>
        <v xml:space="preserve"> </v>
      </c>
      <c r="U884" s="123" t="str">
        <f>IFERROR(IF(N884="%10 sınırı aşılmıştır.",K884-S884,IFERROR(IF(E884="",IF(R884=1,0,IF(K884-R884=0,"",K884-R884)),IF(Veriler!I884="",K884,IF(K884*Veriler!I884=0,"",K884*Veriler!I884))),K884)),0)</f>
        <v/>
      </c>
    </row>
    <row r="885" spans="1:21" s="134" customFormat="1" ht="27.75" customHeight="1" x14ac:dyDescent="0.25">
      <c r="A885" s="186">
        <f t="shared" si="282"/>
        <v>651</v>
      </c>
      <c r="B885" s="228"/>
      <c r="C885" s="229"/>
      <c r="D885" s="115"/>
      <c r="E885" s="116"/>
      <c r="F885" s="163" t="str">
        <f t="shared" si="277"/>
        <v/>
      </c>
      <c r="G885" s="117"/>
      <c r="H885" s="117"/>
      <c r="I885" s="117"/>
      <c r="J885" s="117"/>
      <c r="K885" s="118" t="str">
        <f t="shared" si="278"/>
        <v/>
      </c>
      <c r="L885" s="119" t="str">
        <f>IF(K885="", "", K885/Veriler!$T$1)</f>
        <v/>
      </c>
      <c r="M885" s="119" t="str">
        <f>IF(E885&lt;&gt;"", "İthal Girdi", IF(Veriler!P885="", "", IF(Veriler!O885="H", "%0,5 üzerindedir", IF(Veriler!P885&gt;0.1, "%10 sınırı aşılmıştır.", "Uygun"))))</f>
        <v>%0,5 üzerindedir</v>
      </c>
      <c r="N885" s="119" t="str">
        <f t="shared" si="279"/>
        <v xml:space="preserve"> </v>
      </c>
      <c r="O885" s="120"/>
      <c r="P885" s="121"/>
      <c r="Q885" s="122" t="str">
        <f t="shared" si="280"/>
        <v/>
      </c>
      <c r="R885" s="118">
        <f>IFERROR(IF(L885&lt;=0.005,IF(E885="",K885,0),IF(E885&lt;&gt;"",0,IF(O885="",0,IF(O885="H",0,IF(P885&lt;Veriler!$F$2,K885*Veriler!$F$2,K885*P885)))))," ")</f>
        <v>0</v>
      </c>
      <c r="S885" s="118">
        <f>IF(Veriler!P885&lt;=0.1, R885, IF(AND(Veriler!P885&gt;0.1, E885="", O885="E"), IF(P885&gt;Veriler!$F$2, P885*R885, IF(P885&lt;Veriler!$F$2, Veriler!$F$2*R885, P885*R885)), 0))</f>
        <v>0</v>
      </c>
      <c r="T885" s="118" t="str">
        <f t="shared" si="281"/>
        <v xml:space="preserve"> </v>
      </c>
      <c r="U885" s="123" t="str">
        <f>IFERROR(IF(N885="%10 sınırı aşılmıştır.",K885-S885,IFERROR(IF(E885="",IF(R885=1,0,IF(K885-R885=0,"",K885-R885)),IF(Veriler!I885="",K885,IF(K885*Veriler!I885=0,"",K885*Veriler!I885))),K885)),0)</f>
        <v/>
      </c>
    </row>
    <row r="886" spans="1:21" s="134" customFormat="1" ht="27.75" customHeight="1" x14ac:dyDescent="0.25">
      <c r="A886" s="186">
        <f t="shared" si="282"/>
        <v>652</v>
      </c>
      <c r="B886" s="228"/>
      <c r="C886" s="229"/>
      <c r="D886" s="115"/>
      <c r="E886" s="116"/>
      <c r="F886" s="163" t="str">
        <f t="shared" si="277"/>
        <v/>
      </c>
      <c r="G886" s="117"/>
      <c r="H886" s="117"/>
      <c r="I886" s="117"/>
      <c r="J886" s="117"/>
      <c r="K886" s="118" t="str">
        <f t="shared" si="278"/>
        <v/>
      </c>
      <c r="L886" s="119" t="str">
        <f>IF(K886="", "", K886/Veriler!$T$1)</f>
        <v/>
      </c>
      <c r="M886" s="119" t="str">
        <f>IF(E886&lt;&gt;"", "İthal Girdi", IF(Veriler!P886="", "", IF(Veriler!O886="H", "%0,5 üzerindedir", IF(Veriler!P886&gt;0.1, "%10 sınırı aşılmıştır.", "Uygun"))))</f>
        <v>%0,5 üzerindedir</v>
      </c>
      <c r="N886" s="119" t="str">
        <f t="shared" si="279"/>
        <v xml:space="preserve"> </v>
      </c>
      <c r="O886" s="120"/>
      <c r="P886" s="121"/>
      <c r="Q886" s="122" t="str">
        <f t="shared" si="280"/>
        <v/>
      </c>
      <c r="R886" s="118">
        <f>IFERROR(IF(L886&lt;=0.005,IF(E886="",K886,0),IF(E886&lt;&gt;"",0,IF(O886="",0,IF(O886="H",0,IF(P886&lt;Veriler!$F$2,K886*Veriler!$F$2,K886*P886)))))," ")</f>
        <v>0</v>
      </c>
      <c r="S886" s="118">
        <f>IF(Veriler!P886&lt;=0.1, R886, IF(AND(Veriler!P886&gt;0.1, E886="", O886="E"), IF(P886&gt;Veriler!$F$2, P886*R886, IF(P886&lt;Veriler!$F$2, Veriler!$F$2*R886, P886*R886)), 0))</f>
        <v>0</v>
      </c>
      <c r="T886" s="118" t="str">
        <f t="shared" si="281"/>
        <v xml:space="preserve"> </v>
      </c>
      <c r="U886" s="123" t="str">
        <f>IFERROR(IF(N886="%10 sınırı aşılmıştır.",K886-S886,IFERROR(IF(E886="",IF(R886=1,0,IF(K886-R886=0,"",K886-R886)),IF(Veriler!I886="",K886,IF(K886*Veriler!I886=0,"",K886*Veriler!I886))),K886)),0)</f>
        <v/>
      </c>
    </row>
    <row r="887" spans="1:21" s="134" customFormat="1" ht="27.75" customHeight="1" x14ac:dyDescent="0.25">
      <c r="A887" s="186">
        <f t="shared" si="282"/>
        <v>653</v>
      </c>
      <c r="B887" s="228"/>
      <c r="C887" s="229"/>
      <c r="D887" s="115"/>
      <c r="E887" s="116"/>
      <c r="F887" s="163" t="str">
        <f t="shared" si="277"/>
        <v/>
      </c>
      <c r="G887" s="117"/>
      <c r="H887" s="117"/>
      <c r="I887" s="117"/>
      <c r="J887" s="117"/>
      <c r="K887" s="118" t="str">
        <f t="shared" si="278"/>
        <v/>
      </c>
      <c r="L887" s="119" t="str">
        <f>IF(K887="", "", K887/Veriler!$T$1)</f>
        <v/>
      </c>
      <c r="M887" s="119" t="str">
        <f>IF(E887&lt;&gt;"", "İthal Girdi", IF(Veriler!P887="", "", IF(Veriler!O887="H", "%0,5 üzerindedir", IF(Veriler!P887&gt;0.1, "%10 sınırı aşılmıştır.", "Uygun"))))</f>
        <v>%0,5 üzerindedir</v>
      </c>
      <c r="N887" s="119" t="str">
        <f t="shared" si="279"/>
        <v xml:space="preserve"> </v>
      </c>
      <c r="O887" s="120"/>
      <c r="P887" s="121"/>
      <c r="Q887" s="122" t="str">
        <f t="shared" si="280"/>
        <v/>
      </c>
      <c r="R887" s="118">
        <f>IFERROR(IF(L887&lt;=0.005,IF(E887="",K887,0),IF(E887&lt;&gt;"",0,IF(O887="",0,IF(O887="H",0,IF(P887&lt;Veriler!$F$2,K887*Veriler!$F$2,K887*P887)))))," ")</f>
        <v>0</v>
      </c>
      <c r="S887" s="118">
        <f>IF(Veriler!P887&lt;=0.1, R887, IF(AND(Veriler!P887&gt;0.1, E887="", O887="E"), IF(P887&gt;Veriler!$F$2, P887*R887, IF(P887&lt;Veriler!$F$2, Veriler!$F$2*R887, P887*R887)), 0))</f>
        <v>0</v>
      </c>
      <c r="T887" s="118" t="str">
        <f t="shared" si="281"/>
        <v xml:space="preserve"> </v>
      </c>
      <c r="U887" s="123" t="str">
        <f>IFERROR(IF(N887="%10 sınırı aşılmıştır.",K887-S887,IFERROR(IF(E887="",IF(R887=1,0,IF(K887-R887=0,"",K887-R887)),IF(Veriler!I887="",K887,IF(K887*Veriler!I887=0,"",K887*Veriler!I887))),K887)),0)</f>
        <v/>
      </c>
    </row>
    <row r="888" spans="1:21" s="134" customFormat="1" ht="27.75" customHeight="1" x14ac:dyDescent="0.25">
      <c r="A888" s="186">
        <f t="shared" si="282"/>
        <v>654</v>
      </c>
      <c r="B888" s="228"/>
      <c r="C888" s="229"/>
      <c r="D888" s="115"/>
      <c r="E888" s="116"/>
      <c r="F888" s="163" t="str">
        <f t="shared" si="277"/>
        <v/>
      </c>
      <c r="G888" s="117"/>
      <c r="H888" s="117"/>
      <c r="I888" s="117"/>
      <c r="J888" s="117"/>
      <c r="K888" s="118" t="str">
        <f t="shared" si="278"/>
        <v/>
      </c>
      <c r="L888" s="119" t="str">
        <f>IF(K888="", "", K888/Veriler!$T$1)</f>
        <v/>
      </c>
      <c r="M888" s="119" t="str">
        <f>IF(E888&lt;&gt;"", "İthal Girdi", IF(Veriler!P888="", "", IF(Veriler!O888="H", "%0,5 üzerindedir", IF(Veriler!P888&gt;0.1, "%10 sınırı aşılmıştır.", "Uygun"))))</f>
        <v>%0,5 üzerindedir</v>
      </c>
      <c r="N888" s="119" t="str">
        <f t="shared" si="279"/>
        <v xml:space="preserve"> </v>
      </c>
      <c r="O888" s="120"/>
      <c r="P888" s="121"/>
      <c r="Q888" s="122" t="str">
        <f t="shared" si="280"/>
        <v/>
      </c>
      <c r="R888" s="118">
        <f>IFERROR(IF(L888&lt;=0.005,IF(E888="",K888,0),IF(E888&lt;&gt;"",0,IF(O888="",0,IF(O888="H",0,IF(P888&lt;Veriler!$F$2,K888*Veriler!$F$2,K888*P888)))))," ")</f>
        <v>0</v>
      </c>
      <c r="S888" s="118">
        <f>IF(Veriler!P888&lt;=0.1, R888, IF(AND(Veriler!P888&gt;0.1, E888="", O888="E"), IF(P888&gt;Veriler!$F$2, P888*R888, IF(P888&lt;Veriler!$F$2, Veriler!$F$2*R888, P888*R888)), 0))</f>
        <v>0</v>
      </c>
      <c r="T888" s="118" t="str">
        <f t="shared" si="281"/>
        <v xml:space="preserve"> </v>
      </c>
      <c r="U888" s="123" t="str">
        <f>IFERROR(IF(N888="%10 sınırı aşılmıştır.",K888-S888,IFERROR(IF(E888="",IF(R888=1,0,IF(K888-R888=0,"",K888-R888)),IF(Veriler!I888="",K888,IF(K888*Veriler!I888=0,"",K888*Veriler!I888))),K888)),0)</f>
        <v/>
      </c>
    </row>
    <row r="889" spans="1:21" s="134" customFormat="1" ht="27.75" customHeight="1" x14ac:dyDescent="0.25">
      <c r="A889" s="186">
        <f t="shared" si="282"/>
        <v>655</v>
      </c>
      <c r="B889" s="228"/>
      <c r="C889" s="229"/>
      <c r="D889" s="115"/>
      <c r="E889" s="116"/>
      <c r="F889" s="163" t="str">
        <f t="shared" si="277"/>
        <v/>
      </c>
      <c r="G889" s="117"/>
      <c r="H889" s="117"/>
      <c r="I889" s="117"/>
      <c r="J889" s="117"/>
      <c r="K889" s="118" t="str">
        <f t="shared" si="278"/>
        <v/>
      </c>
      <c r="L889" s="119" t="str">
        <f>IF(K889="", "", K889/Veriler!$T$1)</f>
        <v/>
      </c>
      <c r="M889" s="119" t="str">
        <f>IF(E889&lt;&gt;"", "İthal Girdi", IF(Veriler!P889="", "", IF(Veriler!O889="H", "%0,5 üzerindedir", IF(Veriler!P889&gt;0.1, "%10 sınırı aşılmıştır.", "Uygun"))))</f>
        <v>%0,5 üzerindedir</v>
      </c>
      <c r="N889" s="119" t="str">
        <f t="shared" si="279"/>
        <v xml:space="preserve"> </v>
      </c>
      <c r="O889" s="120"/>
      <c r="P889" s="121"/>
      <c r="Q889" s="122" t="str">
        <f t="shared" si="280"/>
        <v/>
      </c>
      <c r="R889" s="118">
        <f>IFERROR(IF(L889&lt;=0.005,IF(E889="",K889,0),IF(E889&lt;&gt;"",0,IF(O889="",0,IF(O889="H",0,IF(P889&lt;Veriler!$F$2,K889*Veriler!$F$2,K889*P889)))))," ")</f>
        <v>0</v>
      </c>
      <c r="S889" s="118">
        <f>IF(Veriler!P889&lt;=0.1, R889, IF(AND(Veriler!P889&gt;0.1, E889="", O889="E"), IF(P889&gt;Veriler!$F$2, P889*R889, IF(P889&lt;Veriler!$F$2, Veriler!$F$2*R889, P889*R889)), 0))</f>
        <v>0</v>
      </c>
      <c r="T889" s="118" t="str">
        <f t="shared" si="281"/>
        <v xml:space="preserve"> </v>
      </c>
      <c r="U889" s="123" t="str">
        <f>IFERROR(IF(N889="%10 sınırı aşılmıştır.",K889-S889,IFERROR(IF(E889="",IF(R889=1,0,IF(K889-R889=0,"",K889-R889)),IF(Veriler!I889="",K889,IF(K889*Veriler!I889=0,"",K889*Veriler!I889))),K889)),0)</f>
        <v/>
      </c>
    </row>
    <row r="890" spans="1:21" s="134" customFormat="1" ht="27.75" customHeight="1" x14ac:dyDescent="0.25">
      <c r="A890" s="186">
        <f t="shared" si="282"/>
        <v>656</v>
      </c>
      <c r="B890" s="228"/>
      <c r="C890" s="229"/>
      <c r="D890" s="115"/>
      <c r="E890" s="116"/>
      <c r="F890" s="163" t="str">
        <f t="shared" si="277"/>
        <v/>
      </c>
      <c r="G890" s="117"/>
      <c r="H890" s="117"/>
      <c r="I890" s="117"/>
      <c r="J890" s="117"/>
      <c r="K890" s="118" t="str">
        <f t="shared" si="278"/>
        <v/>
      </c>
      <c r="L890" s="119" t="str">
        <f>IF(K890="", "", K890/Veriler!$T$1)</f>
        <v/>
      </c>
      <c r="M890" s="119" t="str">
        <f>IF(E890&lt;&gt;"", "İthal Girdi", IF(Veriler!P890="", "", IF(Veriler!O890="H", "%0,5 üzerindedir", IF(Veriler!P890&gt;0.1, "%10 sınırı aşılmıştır.", "Uygun"))))</f>
        <v>%0,5 üzerindedir</v>
      </c>
      <c r="N890" s="119" t="str">
        <f t="shared" si="279"/>
        <v xml:space="preserve"> </v>
      </c>
      <c r="O890" s="120"/>
      <c r="P890" s="121"/>
      <c r="Q890" s="122" t="str">
        <f t="shared" si="280"/>
        <v/>
      </c>
      <c r="R890" s="118">
        <f>IFERROR(IF(L890&lt;=0.005,IF(E890="",K890,0),IF(E890&lt;&gt;"",0,IF(O890="",0,IF(O890="H",0,IF(P890&lt;Veriler!$F$2,K890*Veriler!$F$2,K890*P890)))))," ")</f>
        <v>0</v>
      </c>
      <c r="S890" s="118">
        <f>IF(Veriler!P890&lt;=0.1, R890, IF(AND(Veriler!P890&gt;0.1, E890="", O890="E"), IF(P890&gt;Veriler!$F$2, P890*R890, IF(P890&lt;Veriler!$F$2, Veriler!$F$2*R890, P890*R890)), 0))</f>
        <v>0</v>
      </c>
      <c r="T890" s="118" t="str">
        <f t="shared" si="281"/>
        <v xml:space="preserve"> </v>
      </c>
      <c r="U890" s="123" t="str">
        <f>IFERROR(IF(N890="%10 sınırı aşılmıştır.",K890-S890,IFERROR(IF(E890="",IF(R890=1,0,IF(K890-R890=0,"",K890-R890)),IF(Veriler!I890="",K890,IF(K890*Veriler!I890=0,"",K890*Veriler!I890))),K890)),0)</f>
        <v/>
      </c>
    </row>
    <row r="891" spans="1:21" s="134" customFormat="1" ht="27.75" customHeight="1" x14ac:dyDescent="0.25">
      <c r="A891" s="186">
        <f t="shared" si="282"/>
        <v>657</v>
      </c>
      <c r="B891" s="228"/>
      <c r="C891" s="229"/>
      <c r="D891" s="115"/>
      <c r="E891" s="116"/>
      <c r="F891" s="163" t="str">
        <f t="shared" si="277"/>
        <v/>
      </c>
      <c r="G891" s="117"/>
      <c r="H891" s="117"/>
      <c r="I891" s="117"/>
      <c r="J891" s="117"/>
      <c r="K891" s="118" t="str">
        <f t="shared" si="278"/>
        <v/>
      </c>
      <c r="L891" s="119" t="str">
        <f>IF(K891="", "", K891/Veriler!$T$1)</f>
        <v/>
      </c>
      <c r="M891" s="119" t="str">
        <f>IF(E891&lt;&gt;"", "İthal Girdi", IF(Veriler!P891="", "", IF(Veriler!O891="H", "%0,5 üzerindedir", IF(Veriler!P891&gt;0.1, "%10 sınırı aşılmıştır.", "Uygun"))))</f>
        <v>%0,5 üzerindedir</v>
      </c>
      <c r="N891" s="119" t="str">
        <f t="shared" si="279"/>
        <v xml:space="preserve"> </v>
      </c>
      <c r="O891" s="120"/>
      <c r="P891" s="121"/>
      <c r="Q891" s="122" t="str">
        <f t="shared" si="280"/>
        <v/>
      </c>
      <c r="R891" s="118">
        <f>IFERROR(IF(L891&lt;=0.005,IF(E891="",K891,0),IF(E891&lt;&gt;"",0,IF(O891="",0,IF(O891="H",0,IF(P891&lt;Veriler!$F$2,K891*Veriler!$F$2,K891*P891)))))," ")</f>
        <v>0</v>
      </c>
      <c r="S891" s="118">
        <f>IF(Veriler!P891&lt;=0.1, R891, IF(AND(Veriler!P891&gt;0.1, E891="", O891="E"), IF(P891&gt;Veriler!$F$2, P891*R891, IF(P891&lt;Veriler!$F$2, Veriler!$F$2*R891, P891*R891)), 0))</f>
        <v>0</v>
      </c>
      <c r="T891" s="118" t="str">
        <f t="shared" si="281"/>
        <v xml:space="preserve"> </v>
      </c>
      <c r="U891" s="123" t="str">
        <f>IFERROR(IF(N891="%10 sınırı aşılmıştır.",K891-S891,IFERROR(IF(E891="",IF(R891=1,0,IF(K891-R891=0,"",K891-R891)),IF(Veriler!I891="",K891,IF(K891*Veriler!I891=0,"",K891*Veriler!I891))),K891)),0)</f>
        <v/>
      </c>
    </row>
    <row r="892" spans="1:21" s="134" customFormat="1" ht="27.75" customHeight="1" x14ac:dyDescent="0.25">
      <c r="A892" s="186">
        <f t="shared" si="282"/>
        <v>658</v>
      </c>
      <c r="B892" s="228"/>
      <c r="C892" s="229"/>
      <c r="D892" s="115"/>
      <c r="E892" s="116"/>
      <c r="F892" s="163" t="str">
        <f t="shared" si="277"/>
        <v/>
      </c>
      <c r="G892" s="117"/>
      <c r="H892" s="117"/>
      <c r="I892" s="117"/>
      <c r="J892" s="117"/>
      <c r="K892" s="118" t="str">
        <f t="shared" si="278"/>
        <v/>
      </c>
      <c r="L892" s="119" t="str">
        <f>IF(K892="", "", K892/Veriler!$T$1)</f>
        <v/>
      </c>
      <c r="M892" s="119" t="str">
        <f>IF(E892&lt;&gt;"", "İthal Girdi", IF(Veriler!P892="", "", IF(Veriler!O892="H", "%0,5 üzerindedir", IF(Veriler!P892&gt;0.1, "%10 sınırı aşılmıştır.", "Uygun"))))</f>
        <v>%0,5 üzerindedir</v>
      </c>
      <c r="N892" s="119" t="str">
        <f t="shared" si="279"/>
        <v xml:space="preserve"> </v>
      </c>
      <c r="O892" s="120"/>
      <c r="P892" s="121"/>
      <c r="Q892" s="122" t="str">
        <f t="shared" si="280"/>
        <v/>
      </c>
      <c r="R892" s="118">
        <f>IFERROR(IF(L892&lt;=0.005,IF(E892="",K892,0),IF(E892&lt;&gt;"",0,IF(O892="",0,IF(O892="H",0,IF(P892&lt;Veriler!$F$2,K892*Veriler!$F$2,K892*P892)))))," ")</f>
        <v>0</v>
      </c>
      <c r="S892" s="118">
        <f>IF(Veriler!P892&lt;=0.1, R892, IF(AND(Veriler!P892&gt;0.1, E892="", O892="E"), IF(P892&gt;Veriler!$F$2, P892*R892, IF(P892&lt;Veriler!$F$2, Veriler!$F$2*R892, P892*R892)), 0))</f>
        <v>0</v>
      </c>
      <c r="T892" s="118" t="str">
        <f t="shared" si="281"/>
        <v xml:space="preserve"> </v>
      </c>
      <c r="U892" s="123" t="str">
        <f>IFERROR(IF(N892="%10 sınırı aşılmıştır.",K892-S892,IFERROR(IF(E892="",IF(R892=1,0,IF(K892-R892=0,"",K892-R892)),IF(Veriler!I892="",K892,IF(K892*Veriler!I892=0,"",K892*Veriler!I892))),K892)),0)</f>
        <v/>
      </c>
    </row>
    <row r="893" spans="1:21" s="134" customFormat="1" ht="27" hidden="1" customHeight="1" x14ac:dyDescent="0.25">
      <c r="A893" s="187"/>
      <c r="B893" s="231" t="s">
        <v>13</v>
      </c>
      <c r="C893" s="231"/>
      <c r="D893" s="142"/>
      <c r="E893" s="142"/>
      <c r="F893" s="114"/>
      <c r="G893" s="142"/>
      <c r="H893" s="142"/>
      <c r="I893" s="142"/>
      <c r="J893" s="142"/>
      <c r="K893" s="114"/>
      <c r="L893" s="114"/>
      <c r="M893" s="114"/>
      <c r="N893" s="114"/>
      <c r="O893" s="142"/>
      <c r="P893" s="142"/>
      <c r="Q893" s="232"/>
      <c r="R893" s="232"/>
      <c r="S893" s="114"/>
      <c r="T893" s="114"/>
      <c r="U893" s="114"/>
    </row>
    <row r="894" spans="1:21" s="134" customFormat="1" ht="27.75" customHeight="1" x14ac:dyDescent="0.25">
      <c r="A894" s="186">
        <f>A892+1</f>
        <v>659</v>
      </c>
      <c r="B894" s="228"/>
      <c r="C894" s="229"/>
      <c r="D894" s="115"/>
      <c r="E894" s="116"/>
      <c r="F894" s="163" t="str">
        <f t="shared" ref="F894:F907" si="283">IF(AND(E894&lt;&gt;"",U894&lt;&gt;"",K894&lt;&gt;0),U894/K894,"")</f>
        <v/>
      </c>
      <c r="G894" s="117"/>
      <c r="H894" s="117"/>
      <c r="I894" s="117"/>
      <c r="J894" s="117"/>
      <c r="K894" s="118" t="str">
        <f t="shared" ref="K894:K907" si="284">IF(AND(G894&lt;&gt;0, I894&lt;&gt;0, J894&lt;&gt;0), G894*I894*J894, "")</f>
        <v/>
      </c>
      <c r="L894" s="119" t="str">
        <f>IF(K894="", "", K894/Veriler!$T$1)</f>
        <v/>
      </c>
      <c r="M894" s="119" t="str">
        <f>IF(E894&lt;&gt;"", "İthal Girdi", IF(Veriler!P894="", "", IF(Veriler!O894="H", "%0,5 üzerindedir", IF(Veriler!P894&gt;0.1, "%10 sınırı aşılmıştır.", "Uygun"))))</f>
        <v>%0,5 üzerindedir</v>
      </c>
      <c r="N894" s="119" t="str">
        <f t="shared" ref="N894:N907" si="285">IF(L894=""," ",M894)</f>
        <v xml:space="preserve"> </v>
      </c>
      <c r="O894" s="120"/>
      <c r="P894" s="121"/>
      <c r="Q894" s="122" t="str">
        <f t="shared" ref="Q894:Q907" si="286">IFERROR(IF(AND(S894&lt;&gt;"",K894&lt;&gt;"",K894&lt;&gt;0,S894&lt;&gt;0),S894/K894,"")," ")</f>
        <v/>
      </c>
      <c r="R894" s="118">
        <f>IFERROR(IF(L894&lt;=0.005,IF(E894="",K894,0),IF(E894&lt;&gt;"",0,IF(O894="",0,IF(O894="H",0,IF(P894&lt;Veriler!$F$2,K894*Veriler!$F$2,K894*P894)))))," ")</f>
        <v>0</v>
      </c>
      <c r="S894" s="118">
        <f>IF(Veriler!P894&lt;=0.1, R894, IF(AND(Veriler!P894&gt;0.1, E894="", O894="E"), IF(P894&gt;Veriler!$F$2, P894*R894, IF(P894&lt;Veriler!$F$2, Veriler!$F$2*R894, P894*R894)), 0))</f>
        <v>0</v>
      </c>
      <c r="T894" s="118" t="str">
        <f t="shared" ref="T894:T907" si="287">IF(S894=0," ",S894)</f>
        <v xml:space="preserve"> </v>
      </c>
      <c r="U894" s="123" t="str">
        <f>IFERROR(IF(N894="%10 sınırı aşılmıştır.",K894-S894,IFERROR(IF(E894="",IF(R894=1,0,IF(K894-R894=0,"",K894-R894)),IF(Veriler!I894="",K894,IF(K894*Veriler!I894=0,"",K894*Veriler!I894))),K894)),0)</f>
        <v/>
      </c>
    </row>
    <row r="895" spans="1:21" s="134" customFormat="1" ht="27.75" customHeight="1" x14ac:dyDescent="0.25">
      <c r="A895" s="186">
        <f>A894+1</f>
        <v>660</v>
      </c>
      <c r="B895" s="228"/>
      <c r="C895" s="229"/>
      <c r="D895" s="115"/>
      <c r="E895" s="116"/>
      <c r="F895" s="163" t="str">
        <f t="shared" si="283"/>
        <v/>
      </c>
      <c r="G895" s="117"/>
      <c r="H895" s="117"/>
      <c r="I895" s="117"/>
      <c r="J895" s="117"/>
      <c r="K895" s="118" t="str">
        <f t="shared" si="284"/>
        <v/>
      </c>
      <c r="L895" s="119" t="str">
        <f>IF(K895="", "", K895/Veriler!$T$1)</f>
        <v/>
      </c>
      <c r="M895" s="119" t="str">
        <f>IF(E895&lt;&gt;"", "İthal Girdi", IF(Veriler!P895="", "", IF(Veriler!O895="H", "%0,5 üzerindedir", IF(Veriler!P895&gt;0.1, "%10 sınırı aşılmıştır.", "Uygun"))))</f>
        <v>%0,5 üzerindedir</v>
      </c>
      <c r="N895" s="119" t="str">
        <f t="shared" si="285"/>
        <v xml:space="preserve"> </v>
      </c>
      <c r="O895" s="120"/>
      <c r="P895" s="121"/>
      <c r="Q895" s="122" t="str">
        <f t="shared" si="286"/>
        <v/>
      </c>
      <c r="R895" s="118">
        <f>IFERROR(IF(L895&lt;=0.005,IF(E895="",K895,0),IF(E895&lt;&gt;"",0,IF(O895="",0,IF(O895="H",0,IF(P895&lt;Veriler!$F$2,K895*Veriler!$F$2,K895*P895)))))," ")</f>
        <v>0</v>
      </c>
      <c r="S895" s="118">
        <f>IF(Veriler!P895&lt;=0.1, R895, IF(AND(Veriler!P895&gt;0.1, E895="", O895="E"), IF(P895&gt;Veriler!$F$2, P895*R895, IF(P895&lt;Veriler!$F$2, Veriler!$F$2*R895, P895*R895)), 0))</f>
        <v>0</v>
      </c>
      <c r="T895" s="118" t="str">
        <f t="shared" si="287"/>
        <v xml:space="preserve"> </v>
      </c>
      <c r="U895" s="123" t="str">
        <f>IFERROR(IF(N895="%10 sınırı aşılmıştır.",K895-S895,IFERROR(IF(E895="",IF(R895=1,0,IF(K895-R895=0,"",K895-R895)),IF(Veriler!I895="",K895,IF(K895*Veriler!I895=0,"",K895*Veriler!I895))),K895)),0)</f>
        <v/>
      </c>
    </row>
    <row r="896" spans="1:21" s="134" customFormat="1" ht="27.75" customHeight="1" x14ac:dyDescent="0.25">
      <c r="A896" s="186">
        <f t="shared" ref="A896:A907" si="288">A895+1</f>
        <v>661</v>
      </c>
      <c r="B896" s="228"/>
      <c r="C896" s="229"/>
      <c r="D896" s="115"/>
      <c r="E896" s="116"/>
      <c r="F896" s="163" t="str">
        <f t="shared" si="283"/>
        <v/>
      </c>
      <c r="G896" s="117"/>
      <c r="H896" s="117"/>
      <c r="I896" s="117"/>
      <c r="J896" s="117"/>
      <c r="K896" s="118" t="str">
        <f t="shared" si="284"/>
        <v/>
      </c>
      <c r="L896" s="119" t="str">
        <f>IF(K896="", "", K896/Veriler!$T$1)</f>
        <v/>
      </c>
      <c r="M896" s="119" t="str">
        <f>IF(E896&lt;&gt;"", "İthal Girdi", IF(Veriler!P896="", "", IF(Veriler!O896="H", "%0,5 üzerindedir", IF(Veriler!P896&gt;0.1, "%10 sınırı aşılmıştır.", "Uygun"))))</f>
        <v>%0,5 üzerindedir</v>
      </c>
      <c r="N896" s="119" t="str">
        <f t="shared" si="285"/>
        <v xml:space="preserve"> </v>
      </c>
      <c r="O896" s="120"/>
      <c r="P896" s="121"/>
      <c r="Q896" s="122" t="str">
        <f t="shared" si="286"/>
        <v/>
      </c>
      <c r="R896" s="118">
        <f>IFERROR(IF(L896&lt;=0.005,IF(E896="",K896,0),IF(E896&lt;&gt;"",0,IF(O896="",0,IF(O896="H",0,IF(P896&lt;Veriler!$F$2,K896*Veriler!$F$2,K896*P896)))))," ")</f>
        <v>0</v>
      </c>
      <c r="S896" s="118">
        <f>IF(Veriler!P896&lt;=0.1, R896, IF(AND(Veriler!P896&gt;0.1, E896="", O896="E"), IF(P896&gt;Veriler!$F$2, P896*R896, IF(P896&lt;Veriler!$F$2, Veriler!$F$2*R896, P896*R896)), 0))</f>
        <v>0</v>
      </c>
      <c r="T896" s="118" t="str">
        <f t="shared" si="287"/>
        <v xml:space="preserve"> </v>
      </c>
      <c r="U896" s="123" t="str">
        <f>IFERROR(IF(N896="%10 sınırı aşılmıştır.",K896-S896,IFERROR(IF(E896="",IF(R896=1,0,IF(K896-R896=0,"",K896-R896)),IF(Veriler!I896="",K896,IF(K896*Veriler!I896=0,"",K896*Veriler!I896))),K896)),0)</f>
        <v/>
      </c>
    </row>
    <row r="897" spans="1:21" s="134" customFormat="1" ht="27.75" customHeight="1" x14ac:dyDescent="0.25">
      <c r="A897" s="186">
        <f t="shared" si="288"/>
        <v>662</v>
      </c>
      <c r="B897" s="228"/>
      <c r="C897" s="229"/>
      <c r="D897" s="115"/>
      <c r="E897" s="116"/>
      <c r="F897" s="163" t="str">
        <f t="shared" si="283"/>
        <v/>
      </c>
      <c r="G897" s="117"/>
      <c r="H897" s="117"/>
      <c r="I897" s="117"/>
      <c r="J897" s="117"/>
      <c r="K897" s="118" t="str">
        <f t="shared" si="284"/>
        <v/>
      </c>
      <c r="L897" s="119" t="str">
        <f>IF(K897="", "", K897/Veriler!$T$1)</f>
        <v/>
      </c>
      <c r="M897" s="119" t="str">
        <f>IF(E897&lt;&gt;"", "İthal Girdi", IF(Veriler!P897="", "", IF(Veriler!O897="H", "%0,5 üzerindedir", IF(Veriler!P897&gt;0.1, "%10 sınırı aşılmıştır.", "Uygun"))))</f>
        <v>%0,5 üzerindedir</v>
      </c>
      <c r="N897" s="119" t="str">
        <f t="shared" si="285"/>
        <v xml:space="preserve"> </v>
      </c>
      <c r="O897" s="120"/>
      <c r="P897" s="121"/>
      <c r="Q897" s="122" t="str">
        <f t="shared" si="286"/>
        <v/>
      </c>
      <c r="R897" s="118">
        <f>IFERROR(IF(L897&lt;=0.005,IF(E897="",K897,0),IF(E897&lt;&gt;"",0,IF(O897="",0,IF(O897="H",0,IF(P897&lt;Veriler!$F$2,K897*Veriler!$F$2,K897*P897)))))," ")</f>
        <v>0</v>
      </c>
      <c r="S897" s="118">
        <f>IF(Veriler!P897&lt;=0.1, R897, IF(AND(Veriler!P897&gt;0.1, E897="", O897="E"), IF(P897&gt;Veriler!$F$2, P897*R897, IF(P897&lt;Veriler!$F$2, Veriler!$F$2*R897, P897*R897)), 0))</f>
        <v>0</v>
      </c>
      <c r="T897" s="118" t="str">
        <f t="shared" si="287"/>
        <v xml:space="preserve"> </v>
      </c>
      <c r="U897" s="123" t="str">
        <f>IFERROR(IF(N897="%10 sınırı aşılmıştır.",K897-S897,IFERROR(IF(E897="",IF(R897=1,0,IF(K897-R897=0,"",K897-R897)),IF(Veriler!I897="",K897,IF(K897*Veriler!I897=0,"",K897*Veriler!I897))),K897)),0)</f>
        <v/>
      </c>
    </row>
    <row r="898" spans="1:21" s="134" customFormat="1" ht="27.75" customHeight="1" x14ac:dyDescent="0.25">
      <c r="A898" s="186">
        <f t="shared" si="288"/>
        <v>663</v>
      </c>
      <c r="B898" s="228"/>
      <c r="C898" s="229"/>
      <c r="D898" s="115"/>
      <c r="E898" s="116"/>
      <c r="F898" s="163" t="str">
        <f t="shared" si="283"/>
        <v/>
      </c>
      <c r="G898" s="117"/>
      <c r="H898" s="117"/>
      <c r="I898" s="117"/>
      <c r="J898" s="117"/>
      <c r="K898" s="118" t="str">
        <f t="shared" si="284"/>
        <v/>
      </c>
      <c r="L898" s="119" t="str">
        <f>IF(K898="", "", K898/Veriler!$T$1)</f>
        <v/>
      </c>
      <c r="M898" s="119" t="str">
        <f>IF(E898&lt;&gt;"", "İthal Girdi", IF(Veriler!P898="", "", IF(Veriler!O898="H", "%0,5 üzerindedir", IF(Veriler!P898&gt;0.1, "%10 sınırı aşılmıştır.", "Uygun"))))</f>
        <v>%0,5 üzerindedir</v>
      </c>
      <c r="N898" s="119" t="str">
        <f t="shared" si="285"/>
        <v xml:space="preserve"> </v>
      </c>
      <c r="O898" s="120"/>
      <c r="P898" s="121"/>
      <c r="Q898" s="122" t="str">
        <f t="shared" si="286"/>
        <v/>
      </c>
      <c r="R898" s="118">
        <f>IFERROR(IF(L898&lt;=0.005,IF(E898="",K898,0),IF(E898&lt;&gt;"",0,IF(O898="",0,IF(O898="H",0,IF(P898&lt;Veriler!$F$2,K898*Veriler!$F$2,K898*P898)))))," ")</f>
        <v>0</v>
      </c>
      <c r="S898" s="118">
        <f>IF(Veriler!P898&lt;=0.1, R898, IF(AND(Veriler!P898&gt;0.1, E898="", O898="E"), IF(P898&gt;Veriler!$F$2, P898*R898, IF(P898&lt;Veriler!$F$2, Veriler!$F$2*R898, P898*R898)), 0))</f>
        <v>0</v>
      </c>
      <c r="T898" s="118" t="str">
        <f t="shared" si="287"/>
        <v xml:space="preserve"> </v>
      </c>
      <c r="U898" s="123" t="str">
        <f>IFERROR(IF(N898="%10 sınırı aşılmıştır.",K898-S898,IFERROR(IF(E898="",IF(R898=1,0,IF(K898-R898=0,"",K898-R898)),IF(Veriler!I898="",K898,IF(K898*Veriler!I898=0,"",K898*Veriler!I898))),K898)),0)</f>
        <v/>
      </c>
    </row>
    <row r="899" spans="1:21" s="134" customFormat="1" ht="27.75" customHeight="1" x14ac:dyDescent="0.25">
      <c r="A899" s="186">
        <f t="shared" si="288"/>
        <v>664</v>
      </c>
      <c r="B899" s="228"/>
      <c r="C899" s="229"/>
      <c r="D899" s="115"/>
      <c r="E899" s="116"/>
      <c r="F899" s="163" t="str">
        <f t="shared" si="283"/>
        <v/>
      </c>
      <c r="G899" s="117"/>
      <c r="H899" s="117"/>
      <c r="I899" s="117"/>
      <c r="J899" s="117"/>
      <c r="K899" s="118" t="str">
        <f t="shared" si="284"/>
        <v/>
      </c>
      <c r="L899" s="119" t="str">
        <f>IF(K899="", "", K899/Veriler!$T$1)</f>
        <v/>
      </c>
      <c r="M899" s="119" t="str">
        <f>IF(E899&lt;&gt;"", "İthal Girdi", IF(Veriler!P899="", "", IF(Veriler!O899="H", "%0,5 üzerindedir", IF(Veriler!P899&gt;0.1, "%10 sınırı aşılmıştır.", "Uygun"))))</f>
        <v>%0,5 üzerindedir</v>
      </c>
      <c r="N899" s="119" t="str">
        <f t="shared" si="285"/>
        <v xml:space="preserve"> </v>
      </c>
      <c r="O899" s="120"/>
      <c r="P899" s="121"/>
      <c r="Q899" s="122" t="str">
        <f t="shared" si="286"/>
        <v/>
      </c>
      <c r="R899" s="118">
        <f>IFERROR(IF(L899&lt;=0.005,IF(E899="",K899,0),IF(E899&lt;&gt;"",0,IF(O899="",0,IF(O899="H",0,IF(P899&lt;Veriler!$F$2,K899*Veriler!$F$2,K899*P899)))))," ")</f>
        <v>0</v>
      </c>
      <c r="S899" s="118">
        <f>IF(Veriler!P899&lt;=0.1, R899, IF(AND(Veriler!P899&gt;0.1, E899="", O899="E"), IF(P899&gt;Veriler!$F$2, P899*R899, IF(P899&lt;Veriler!$F$2, Veriler!$F$2*R899, P899*R899)), 0))</f>
        <v>0</v>
      </c>
      <c r="T899" s="118" t="str">
        <f t="shared" si="287"/>
        <v xml:space="preserve"> </v>
      </c>
      <c r="U899" s="123" t="str">
        <f>IFERROR(IF(N899="%10 sınırı aşılmıştır.",K899-S899,IFERROR(IF(E899="",IF(R899=1,0,IF(K899-R899=0,"",K899-R899)),IF(Veriler!I899="",K899,IF(K899*Veriler!I899=0,"",K899*Veriler!I899))),K899)),0)</f>
        <v/>
      </c>
    </row>
    <row r="900" spans="1:21" s="134" customFormat="1" ht="27.75" customHeight="1" x14ac:dyDescent="0.25">
      <c r="A900" s="186">
        <f t="shared" si="288"/>
        <v>665</v>
      </c>
      <c r="B900" s="228"/>
      <c r="C900" s="229"/>
      <c r="D900" s="115"/>
      <c r="E900" s="116"/>
      <c r="F900" s="163" t="str">
        <f t="shared" si="283"/>
        <v/>
      </c>
      <c r="G900" s="117"/>
      <c r="H900" s="117"/>
      <c r="I900" s="117"/>
      <c r="J900" s="117"/>
      <c r="K900" s="118" t="str">
        <f t="shared" si="284"/>
        <v/>
      </c>
      <c r="L900" s="119" t="str">
        <f>IF(K900="", "", K900/Veriler!$T$1)</f>
        <v/>
      </c>
      <c r="M900" s="119" t="str">
        <f>IF(E900&lt;&gt;"", "İthal Girdi", IF(Veriler!P900="", "", IF(Veriler!O900="H", "%0,5 üzerindedir", IF(Veriler!P900&gt;0.1, "%10 sınırı aşılmıştır.", "Uygun"))))</f>
        <v>%0,5 üzerindedir</v>
      </c>
      <c r="N900" s="119" t="str">
        <f t="shared" si="285"/>
        <v xml:space="preserve"> </v>
      </c>
      <c r="O900" s="120"/>
      <c r="P900" s="121"/>
      <c r="Q900" s="122" t="str">
        <f t="shared" si="286"/>
        <v/>
      </c>
      <c r="R900" s="118">
        <f>IFERROR(IF(L900&lt;=0.005,IF(E900="",K900,0),IF(E900&lt;&gt;"",0,IF(O900="",0,IF(O900="H",0,IF(P900&lt;Veriler!$F$2,K900*Veriler!$F$2,K900*P900)))))," ")</f>
        <v>0</v>
      </c>
      <c r="S900" s="118">
        <f>IF(Veriler!P900&lt;=0.1, R900, IF(AND(Veriler!P900&gt;0.1, E900="", O900="E"), IF(P900&gt;Veriler!$F$2, P900*R900, IF(P900&lt;Veriler!$F$2, Veriler!$F$2*R900, P900*R900)), 0))</f>
        <v>0</v>
      </c>
      <c r="T900" s="118" t="str">
        <f t="shared" si="287"/>
        <v xml:space="preserve"> </v>
      </c>
      <c r="U900" s="123" t="str">
        <f>IFERROR(IF(N900="%10 sınırı aşılmıştır.",K900-S900,IFERROR(IF(E900="",IF(R900=1,0,IF(K900-R900=0,"",K900-R900)),IF(Veriler!I900="",K900,IF(K900*Veriler!I900=0,"",K900*Veriler!I900))),K900)),0)</f>
        <v/>
      </c>
    </row>
    <row r="901" spans="1:21" s="134" customFormat="1" ht="27.75" customHeight="1" x14ac:dyDescent="0.25">
      <c r="A901" s="186">
        <f t="shared" si="288"/>
        <v>666</v>
      </c>
      <c r="B901" s="228"/>
      <c r="C901" s="229"/>
      <c r="D901" s="115"/>
      <c r="E901" s="116"/>
      <c r="F901" s="163" t="str">
        <f t="shared" si="283"/>
        <v/>
      </c>
      <c r="G901" s="117"/>
      <c r="H901" s="117"/>
      <c r="I901" s="117"/>
      <c r="J901" s="117"/>
      <c r="K901" s="118" t="str">
        <f t="shared" si="284"/>
        <v/>
      </c>
      <c r="L901" s="119" t="str">
        <f>IF(K901="", "", K901/Veriler!$T$1)</f>
        <v/>
      </c>
      <c r="M901" s="119" t="str">
        <f>IF(E901&lt;&gt;"", "İthal Girdi", IF(Veriler!P901="", "", IF(Veriler!O901="H", "%0,5 üzerindedir", IF(Veriler!P901&gt;0.1, "%10 sınırı aşılmıştır.", "Uygun"))))</f>
        <v>%0,5 üzerindedir</v>
      </c>
      <c r="N901" s="119" t="str">
        <f t="shared" si="285"/>
        <v xml:space="preserve"> </v>
      </c>
      <c r="O901" s="120"/>
      <c r="P901" s="121"/>
      <c r="Q901" s="122" t="str">
        <f t="shared" si="286"/>
        <v/>
      </c>
      <c r="R901" s="118">
        <f>IFERROR(IF(L901&lt;=0.005,IF(E901="",K901,0),IF(E901&lt;&gt;"",0,IF(O901="",0,IF(O901="H",0,IF(P901&lt;Veriler!$F$2,K901*Veriler!$F$2,K901*P901)))))," ")</f>
        <v>0</v>
      </c>
      <c r="S901" s="118">
        <f>IF(Veriler!P901&lt;=0.1, R901, IF(AND(Veriler!P901&gt;0.1, E901="", O901="E"), IF(P901&gt;Veriler!$F$2, P901*R901, IF(P901&lt;Veriler!$F$2, Veriler!$F$2*R901, P901*R901)), 0))</f>
        <v>0</v>
      </c>
      <c r="T901" s="118" t="str">
        <f t="shared" si="287"/>
        <v xml:space="preserve"> </v>
      </c>
      <c r="U901" s="123" t="str">
        <f>IFERROR(IF(N901="%10 sınırı aşılmıştır.",K901-S901,IFERROR(IF(E901="",IF(R901=1,0,IF(K901-R901=0,"",K901-R901)),IF(Veriler!I901="",K901,IF(K901*Veriler!I901=0,"",K901*Veriler!I901))),K901)),0)</f>
        <v/>
      </c>
    </row>
    <row r="902" spans="1:21" s="134" customFormat="1" ht="27.75" customHeight="1" x14ac:dyDescent="0.25">
      <c r="A902" s="186">
        <f t="shared" si="288"/>
        <v>667</v>
      </c>
      <c r="B902" s="228"/>
      <c r="C902" s="229"/>
      <c r="D902" s="115"/>
      <c r="E902" s="116"/>
      <c r="F902" s="163" t="str">
        <f t="shared" si="283"/>
        <v/>
      </c>
      <c r="G902" s="117"/>
      <c r="H902" s="117"/>
      <c r="I902" s="117"/>
      <c r="J902" s="117"/>
      <c r="K902" s="118" t="str">
        <f t="shared" si="284"/>
        <v/>
      </c>
      <c r="L902" s="119" t="str">
        <f>IF(K902="", "", K902/Veriler!$T$1)</f>
        <v/>
      </c>
      <c r="M902" s="119" t="str">
        <f>IF(E902&lt;&gt;"", "İthal Girdi", IF(Veriler!P902="", "", IF(Veriler!O902="H", "%0,5 üzerindedir", IF(Veriler!P902&gt;0.1, "%10 sınırı aşılmıştır.", "Uygun"))))</f>
        <v>%0,5 üzerindedir</v>
      </c>
      <c r="N902" s="119" t="str">
        <f t="shared" si="285"/>
        <v xml:space="preserve"> </v>
      </c>
      <c r="O902" s="120"/>
      <c r="P902" s="121"/>
      <c r="Q902" s="122" t="str">
        <f t="shared" si="286"/>
        <v/>
      </c>
      <c r="R902" s="118">
        <f>IFERROR(IF(L902&lt;=0.005,IF(E902="",K902,0),IF(E902&lt;&gt;"",0,IF(O902="",0,IF(O902="H",0,IF(P902&lt;Veriler!$F$2,K902*Veriler!$F$2,K902*P902)))))," ")</f>
        <v>0</v>
      </c>
      <c r="S902" s="118">
        <f>IF(Veriler!P902&lt;=0.1, R902, IF(AND(Veriler!P902&gt;0.1, E902="", O902="E"), IF(P902&gt;Veriler!$F$2, P902*R902, IF(P902&lt;Veriler!$F$2, Veriler!$F$2*R902, P902*R902)), 0))</f>
        <v>0</v>
      </c>
      <c r="T902" s="118" t="str">
        <f t="shared" si="287"/>
        <v xml:space="preserve"> </v>
      </c>
      <c r="U902" s="123" t="str">
        <f>IFERROR(IF(N902="%10 sınırı aşılmıştır.",K902-S902,IFERROR(IF(E902="",IF(R902=1,0,IF(K902-R902=0,"",K902-R902)),IF(Veriler!I902="",K902,IF(K902*Veriler!I902=0,"",K902*Veriler!I902))),K902)),0)</f>
        <v/>
      </c>
    </row>
    <row r="903" spans="1:21" s="134" customFormat="1" ht="27.75" customHeight="1" x14ac:dyDescent="0.25">
      <c r="A903" s="186">
        <f t="shared" si="288"/>
        <v>668</v>
      </c>
      <c r="B903" s="228"/>
      <c r="C903" s="229"/>
      <c r="D903" s="115"/>
      <c r="E903" s="116"/>
      <c r="F903" s="163" t="str">
        <f t="shared" si="283"/>
        <v/>
      </c>
      <c r="G903" s="117"/>
      <c r="H903" s="117"/>
      <c r="I903" s="117"/>
      <c r="J903" s="117"/>
      <c r="K903" s="118" t="str">
        <f t="shared" si="284"/>
        <v/>
      </c>
      <c r="L903" s="119" t="str">
        <f>IF(K903="", "", K903/Veriler!$T$1)</f>
        <v/>
      </c>
      <c r="M903" s="119" t="str">
        <f>IF(E903&lt;&gt;"", "İthal Girdi", IF(Veriler!P903="", "", IF(Veriler!O903="H", "%0,5 üzerindedir", IF(Veriler!P903&gt;0.1, "%10 sınırı aşılmıştır.", "Uygun"))))</f>
        <v>%0,5 üzerindedir</v>
      </c>
      <c r="N903" s="119" t="str">
        <f t="shared" si="285"/>
        <v xml:space="preserve"> </v>
      </c>
      <c r="O903" s="120"/>
      <c r="P903" s="121"/>
      <c r="Q903" s="122" t="str">
        <f t="shared" si="286"/>
        <v/>
      </c>
      <c r="R903" s="118">
        <f>IFERROR(IF(L903&lt;=0.005,IF(E903="",K903,0),IF(E903&lt;&gt;"",0,IF(O903="",0,IF(O903="H",0,IF(P903&lt;Veriler!$F$2,K903*Veriler!$F$2,K903*P903)))))," ")</f>
        <v>0</v>
      </c>
      <c r="S903" s="118">
        <f>IF(Veriler!P903&lt;=0.1, R903, IF(AND(Veriler!P903&gt;0.1, E903="", O903="E"), IF(P903&gt;Veriler!$F$2, P903*R903, IF(P903&lt;Veriler!$F$2, Veriler!$F$2*R903, P903*R903)), 0))</f>
        <v>0</v>
      </c>
      <c r="T903" s="118" t="str">
        <f t="shared" si="287"/>
        <v xml:space="preserve"> </v>
      </c>
      <c r="U903" s="123" t="str">
        <f>IFERROR(IF(N903="%10 sınırı aşılmıştır.",K903-S903,IFERROR(IF(E903="",IF(R903=1,0,IF(K903-R903=0,"",K903-R903)),IF(Veriler!I903="",K903,IF(K903*Veriler!I903=0,"",K903*Veriler!I903))),K903)),0)</f>
        <v/>
      </c>
    </row>
    <row r="904" spans="1:21" s="134" customFormat="1" ht="27.75" customHeight="1" x14ac:dyDescent="0.25">
      <c r="A904" s="186">
        <f t="shared" si="288"/>
        <v>669</v>
      </c>
      <c r="B904" s="228"/>
      <c r="C904" s="229"/>
      <c r="D904" s="115"/>
      <c r="E904" s="116"/>
      <c r="F904" s="163" t="str">
        <f t="shared" si="283"/>
        <v/>
      </c>
      <c r="G904" s="117"/>
      <c r="H904" s="117"/>
      <c r="I904" s="117"/>
      <c r="J904" s="117"/>
      <c r="K904" s="118" t="str">
        <f t="shared" si="284"/>
        <v/>
      </c>
      <c r="L904" s="119" t="str">
        <f>IF(K904="", "", K904/Veriler!$T$1)</f>
        <v/>
      </c>
      <c r="M904" s="119" t="str">
        <f>IF(E904&lt;&gt;"", "İthal Girdi", IF(Veriler!P904="", "", IF(Veriler!O904="H", "%0,5 üzerindedir", IF(Veriler!P904&gt;0.1, "%10 sınırı aşılmıştır.", "Uygun"))))</f>
        <v>%0,5 üzerindedir</v>
      </c>
      <c r="N904" s="119" t="str">
        <f t="shared" si="285"/>
        <v xml:space="preserve"> </v>
      </c>
      <c r="O904" s="120"/>
      <c r="P904" s="121"/>
      <c r="Q904" s="122" t="str">
        <f t="shared" si="286"/>
        <v/>
      </c>
      <c r="R904" s="118">
        <f>IFERROR(IF(L904&lt;=0.005,IF(E904="",K904,0),IF(E904&lt;&gt;"",0,IF(O904="",0,IF(O904="H",0,IF(P904&lt;Veriler!$F$2,K904*Veriler!$F$2,K904*P904)))))," ")</f>
        <v>0</v>
      </c>
      <c r="S904" s="118">
        <f>IF(Veriler!P904&lt;=0.1, R904, IF(AND(Veriler!P904&gt;0.1, E904="", O904="E"), IF(P904&gt;Veriler!$F$2, P904*R904, IF(P904&lt;Veriler!$F$2, Veriler!$F$2*R904, P904*R904)), 0))</f>
        <v>0</v>
      </c>
      <c r="T904" s="118" t="str">
        <f t="shared" si="287"/>
        <v xml:space="preserve"> </v>
      </c>
      <c r="U904" s="123" t="str">
        <f>IFERROR(IF(N904="%10 sınırı aşılmıştır.",K904-S904,IFERROR(IF(E904="",IF(R904=1,0,IF(K904-R904=0,"",K904-R904)),IF(Veriler!I904="",K904,IF(K904*Veriler!I904=0,"",K904*Veriler!I904))),K904)),0)</f>
        <v/>
      </c>
    </row>
    <row r="905" spans="1:21" s="134" customFormat="1" ht="27.75" customHeight="1" x14ac:dyDescent="0.25">
      <c r="A905" s="186">
        <f t="shared" si="288"/>
        <v>670</v>
      </c>
      <c r="B905" s="228"/>
      <c r="C905" s="229"/>
      <c r="D905" s="115"/>
      <c r="E905" s="116"/>
      <c r="F905" s="163" t="str">
        <f t="shared" si="283"/>
        <v/>
      </c>
      <c r="G905" s="117"/>
      <c r="H905" s="117"/>
      <c r="I905" s="117"/>
      <c r="J905" s="117"/>
      <c r="K905" s="118" t="str">
        <f t="shared" si="284"/>
        <v/>
      </c>
      <c r="L905" s="119" t="str">
        <f>IF(K905="", "", K905/Veriler!$T$1)</f>
        <v/>
      </c>
      <c r="M905" s="119" t="str">
        <f>IF(E905&lt;&gt;"", "İthal Girdi", IF(Veriler!P905="", "", IF(Veriler!O905="H", "%0,5 üzerindedir", IF(Veriler!P905&gt;0.1, "%10 sınırı aşılmıştır.", "Uygun"))))</f>
        <v>%0,5 üzerindedir</v>
      </c>
      <c r="N905" s="119" t="str">
        <f t="shared" si="285"/>
        <v xml:space="preserve"> </v>
      </c>
      <c r="O905" s="120"/>
      <c r="P905" s="121"/>
      <c r="Q905" s="122" t="str">
        <f t="shared" si="286"/>
        <v/>
      </c>
      <c r="R905" s="118">
        <f>IFERROR(IF(L905&lt;=0.005,IF(E905="",K905,0),IF(E905&lt;&gt;"",0,IF(O905="",0,IF(O905="H",0,IF(P905&lt;Veriler!$F$2,K905*Veriler!$F$2,K905*P905)))))," ")</f>
        <v>0</v>
      </c>
      <c r="S905" s="118">
        <f>IF(Veriler!P905&lt;=0.1, R905, IF(AND(Veriler!P905&gt;0.1, E905="", O905="E"), IF(P905&gt;Veriler!$F$2, P905*R905, IF(P905&lt;Veriler!$F$2, Veriler!$F$2*R905, P905*R905)), 0))</f>
        <v>0</v>
      </c>
      <c r="T905" s="118" t="str">
        <f t="shared" si="287"/>
        <v xml:space="preserve"> </v>
      </c>
      <c r="U905" s="123" t="str">
        <f>IFERROR(IF(N905="%10 sınırı aşılmıştır.",K905-S905,IFERROR(IF(E905="",IF(R905=1,0,IF(K905-R905=0,"",K905-R905)),IF(Veriler!I905="",K905,IF(K905*Veriler!I905=0,"",K905*Veriler!I905))),K905)),0)</f>
        <v/>
      </c>
    </row>
    <row r="906" spans="1:21" s="134" customFormat="1" ht="27.75" customHeight="1" x14ac:dyDescent="0.25">
      <c r="A906" s="186">
        <f t="shared" si="288"/>
        <v>671</v>
      </c>
      <c r="B906" s="228"/>
      <c r="C906" s="229"/>
      <c r="D906" s="115"/>
      <c r="E906" s="116"/>
      <c r="F906" s="163" t="str">
        <f t="shared" si="283"/>
        <v/>
      </c>
      <c r="G906" s="117"/>
      <c r="H906" s="117"/>
      <c r="I906" s="117"/>
      <c r="J906" s="117"/>
      <c r="K906" s="118" t="str">
        <f t="shared" si="284"/>
        <v/>
      </c>
      <c r="L906" s="119" t="str">
        <f>IF(K906="", "", K906/Veriler!$T$1)</f>
        <v/>
      </c>
      <c r="M906" s="119" t="str">
        <f>IF(E906&lt;&gt;"", "İthal Girdi", IF(Veriler!P906="", "", IF(Veriler!O906="H", "%0,5 üzerindedir", IF(Veriler!P906&gt;0.1, "%10 sınırı aşılmıştır.", "Uygun"))))</f>
        <v>%0,5 üzerindedir</v>
      </c>
      <c r="N906" s="119" t="str">
        <f t="shared" si="285"/>
        <v xml:space="preserve"> </v>
      </c>
      <c r="O906" s="120"/>
      <c r="P906" s="121"/>
      <c r="Q906" s="122" t="str">
        <f t="shared" si="286"/>
        <v/>
      </c>
      <c r="R906" s="118">
        <f>IFERROR(IF(L906&lt;=0.005,IF(E906="",K906,0),IF(E906&lt;&gt;"",0,IF(O906="",0,IF(O906="H",0,IF(P906&lt;Veriler!$F$2,K906*Veriler!$F$2,K906*P906)))))," ")</f>
        <v>0</v>
      </c>
      <c r="S906" s="118">
        <f>IF(Veriler!P906&lt;=0.1, R906, IF(AND(Veriler!P906&gt;0.1, E906="", O906="E"), IF(P906&gt;Veriler!$F$2, P906*R906, IF(P906&lt;Veriler!$F$2, Veriler!$F$2*R906, P906*R906)), 0))</f>
        <v>0</v>
      </c>
      <c r="T906" s="118" t="str">
        <f t="shared" si="287"/>
        <v xml:space="preserve"> </v>
      </c>
      <c r="U906" s="123" t="str">
        <f>IFERROR(IF(N906="%10 sınırı aşılmıştır.",K906-S906,IFERROR(IF(E906="",IF(R906=1,0,IF(K906-R906=0,"",K906-R906)),IF(Veriler!I906="",K906,IF(K906*Veriler!I906=0,"",K906*Veriler!I906))),K906)),0)</f>
        <v/>
      </c>
    </row>
    <row r="907" spans="1:21" s="134" customFormat="1" ht="27.75" customHeight="1" x14ac:dyDescent="0.25">
      <c r="A907" s="186">
        <f t="shared" si="288"/>
        <v>672</v>
      </c>
      <c r="B907" s="228"/>
      <c r="C907" s="229"/>
      <c r="D907" s="115"/>
      <c r="E907" s="116"/>
      <c r="F907" s="163" t="str">
        <f t="shared" si="283"/>
        <v/>
      </c>
      <c r="G907" s="117"/>
      <c r="H907" s="117"/>
      <c r="I907" s="117"/>
      <c r="J907" s="117"/>
      <c r="K907" s="118" t="str">
        <f t="shared" si="284"/>
        <v/>
      </c>
      <c r="L907" s="119" t="str">
        <f>IF(K907="", "", K907/Veriler!$T$1)</f>
        <v/>
      </c>
      <c r="M907" s="119" t="str">
        <f>IF(E907&lt;&gt;"", "İthal Girdi", IF(Veriler!P907="", "", IF(Veriler!O907="H", "%0,5 üzerindedir", IF(Veriler!P907&gt;0.1, "%10 sınırı aşılmıştır.", "Uygun"))))</f>
        <v>%0,5 üzerindedir</v>
      </c>
      <c r="N907" s="119" t="str">
        <f t="shared" si="285"/>
        <v xml:space="preserve"> </v>
      </c>
      <c r="O907" s="120"/>
      <c r="P907" s="121"/>
      <c r="Q907" s="122" t="str">
        <f t="shared" si="286"/>
        <v/>
      </c>
      <c r="R907" s="118">
        <f>IFERROR(IF(L907&lt;=0.005,IF(E907="",K907,0),IF(E907&lt;&gt;"",0,IF(O907="",0,IF(O907="H",0,IF(P907&lt;Veriler!$F$2,K907*Veriler!$F$2,K907*P907)))))," ")</f>
        <v>0</v>
      </c>
      <c r="S907" s="118">
        <f>IF(Veriler!P907&lt;=0.1, R907, IF(AND(Veriler!P907&gt;0.1, E907="", O907="E"), IF(P907&gt;Veriler!$F$2, P907*R907, IF(P907&lt;Veriler!$F$2, Veriler!$F$2*R907, P907*R907)), 0))</f>
        <v>0</v>
      </c>
      <c r="T907" s="118" t="str">
        <f t="shared" si="287"/>
        <v xml:space="preserve"> </v>
      </c>
      <c r="U907" s="123" t="str">
        <f>IFERROR(IF(N907="%10 sınırı aşılmıştır.",K907-S907,IFERROR(IF(E907="",IF(R907=1,0,IF(K907-R907=0,"",K907-R907)),IF(Veriler!I907="",K907,IF(K907*Veriler!I907=0,"",K907*Veriler!I907))),K907)),0)</f>
        <v/>
      </c>
    </row>
    <row r="908" spans="1:21" s="134" customFormat="1" ht="24" customHeight="1" x14ac:dyDescent="0.25">
      <c r="A908" s="147"/>
      <c r="B908" s="148"/>
      <c r="C908" s="148"/>
      <c r="D908" s="148"/>
      <c r="E908" s="149"/>
      <c r="F908" s="149"/>
      <c r="G908" s="147"/>
      <c r="H908" s="147"/>
      <c r="I908" s="147"/>
      <c r="J908" s="147"/>
      <c r="K908" s="133">
        <f>SUM(K879:K892,K894:K907)</f>
        <v>0</v>
      </c>
      <c r="L908" s="150"/>
      <c r="M908" s="150"/>
      <c r="N908" s="150"/>
      <c r="O908" s="151"/>
      <c r="P908" s="152"/>
      <c r="Q908" s="152"/>
      <c r="R908" s="147"/>
      <c r="S908" s="147"/>
      <c r="T908" s="147"/>
      <c r="U908" s="147"/>
    </row>
    <row r="909" spans="1:21" s="134" customFormat="1" ht="24" customHeight="1" x14ac:dyDescent="0.25">
      <c r="A909" s="147"/>
      <c r="B909" s="148"/>
      <c r="C909" s="148"/>
      <c r="D909" s="148"/>
      <c r="E909" s="149"/>
      <c r="F909" s="149"/>
      <c r="G909" s="147"/>
      <c r="H909" s="147"/>
      <c r="I909" s="147"/>
      <c r="J909" s="147"/>
      <c r="K909" s="153"/>
      <c r="L909" s="150"/>
      <c r="M909" s="150"/>
      <c r="N909" s="150"/>
      <c r="O909" s="151"/>
      <c r="P909" s="152"/>
      <c r="Q909" s="152"/>
      <c r="R909" s="154" t="s">
        <v>14</v>
      </c>
      <c r="S909" s="154" t="s">
        <v>14</v>
      </c>
      <c r="T909" s="154" t="s">
        <v>14</v>
      </c>
      <c r="U909" s="155" t="s">
        <v>15</v>
      </c>
    </row>
    <row r="910" spans="1:21" s="134" customFormat="1" ht="27" customHeight="1" x14ac:dyDescent="0.25">
      <c r="A910" s="230" t="s">
        <v>140</v>
      </c>
      <c r="B910" s="230"/>
      <c r="C910" s="230"/>
      <c r="D910" s="230"/>
      <c r="E910" s="230"/>
      <c r="F910" s="230"/>
      <c r="G910" s="230"/>
      <c r="H910" s="230"/>
      <c r="I910" s="230"/>
      <c r="J910" s="230"/>
      <c r="K910" s="230"/>
      <c r="L910" s="230"/>
      <c r="M910" s="230"/>
      <c r="N910" s="230"/>
      <c r="O910" s="230"/>
      <c r="P910" s="230"/>
      <c r="Q910" s="230"/>
      <c r="R910" s="160" t="e">
        <f>IF(SUM(#REF!,R879:R892,R894:R907)=0,"",SUM(#REF!,R879:R892,R894:R907))</f>
        <v>#REF!</v>
      </c>
      <c r="S910" s="156" t="str">
        <f>IF(SUM(S879:S892,S894:S907)=0," ",SUM(S879:S892,S894:S907))</f>
        <v xml:space="preserve"> </v>
      </c>
      <c r="T910" s="124" t="str">
        <f>IF(SUM(T879:T892,T894:T907)=0," ",SUM(T879:T892,T894:T907))</f>
        <v xml:space="preserve"> </v>
      </c>
      <c r="U910" s="124" t="str">
        <f>IF(SUM(U879:U892,U894:U907)=0," ",SUM(U879:U892,U894:U907))</f>
        <v xml:space="preserve"> </v>
      </c>
    </row>
    <row r="912" spans="1:21" x14ac:dyDescent="0.3">
      <c r="A912" s="225" t="str">
        <f>A950</f>
        <v>R02</v>
      </c>
      <c r="B912" s="225"/>
      <c r="C912" s="225"/>
      <c r="D912" s="225"/>
      <c r="E912" s="225"/>
      <c r="F912" s="225"/>
      <c r="G912" s="225"/>
      <c r="H912" s="225"/>
      <c r="I912" s="225"/>
      <c r="J912" s="225"/>
      <c r="K912" s="225"/>
      <c r="L912" s="226"/>
      <c r="M912" s="226"/>
      <c r="N912" s="226"/>
      <c r="O912" s="227"/>
      <c r="P912" s="227"/>
      <c r="Q912" s="227"/>
      <c r="R912" s="225"/>
      <c r="S912" s="225"/>
      <c r="T912" s="225"/>
      <c r="U912" s="225"/>
    </row>
    <row r="913" spans="1:21" s="134" customFormat="1" ht="31.5" customHeight="1" x14ac:dyDescent="0.25">
      <c r="A913" s="233" t="s">
        <v>0</v>
      </c>
      <c r="B913" s="233"/>
      <c r="C913" s="233"/>
      <c r="D913" s="233"/>
      <c r="E913" s="233"/>
      <c r="F913" s="233"/>
      <c r="G913" s="233"/>
      <c r="H913" s="233"/>
      <c r="I913" s="233"/>
      <c r="J913" s="233"/>
      <c r="K913" s="233"/>
      <c r="L913" s="233"/>
      <c r="M913" s="233"/>
      <c r="N913" s="233"/>
      <c r="O913" s="233" t="b">
        <v>0</v>
      </c>
      <c r="P913" s="233"/>
      <c r="Q913" s="233"/>
      <c r="R913" s="233"/>
      <c r="S913" s="233"/>
      <c r="T913" s="233"/>
      <c r="U913" s="233"/>
    </row>
    <row r="914" spans="1:21" s="139" customFormat="1" ht="28.5" customHeight="1" x14ac:dyDescent="0.25">
      <c r="A914" s="234" t="s">
        <v>115</v>
      </c>
      <c r="B914" s="235"/>
      <c r="C914" s="235"/>
      <c r="D914" s="235"/>
      <c r="E914" s="235"/>
      <c r="F914" s="235"/>
      <c r="G914" s="235"/>
      <c r="H914" s="235"/>
      <c r="I914" s="235"/>
      <c r="J914" s="235"/>
      <c r="K914" s="235"/>
      <c r="L914" s="235"/>
      <c r="M914" s="235"/>
      <c r="N914" s="235"/>
      <c r="O914" s="235"/>
      <c r="P914" s="235"/>
      <c r="Q914" s="236"/>
      <c r="R914" s="135"/>
      <c r="S914" s="136"/>
      <c r="T914" s="137" t="s">
        <v>116</v>
      </c>
      <c r="U914" s="138">
        <f>U876+1</f>
        <v>25</v>
      </c>
    </row>
    <row r="915" spans="1:21" s="134" customFormat="1" ht="87" customHeight="1" x14ac:dyDescent="0.25">
      <c r="A915" s="164" t="s">
        <v>1</v>
      </c>
      <c r="B915" s="237" t="s">
        <v>2</v>
      </c>
      <c r="C915" s="238"/>
      <c r="D915" s="165" t="s">
        <v>3</v>
      </c>
      <c r="E915" s="165" t="s">
        <v>136</v>
      </c>
      <c r="F915" s="166" t="s">
        <v>143</v>
      </c>
      <c r="G915" s="164" t="s">
        <v>4</v>
      </c>
      <c r="H915" s="164" t="s">
        <v>5</v>
      </c>
      <c r="I915" s="164" t="s">
        <v>6</v>
      </c>
      <c r="J915" s="164" t="s">
        <v>7</v>
      </c>
      <c r="K915" s="164" t="s">
        <v>8</v>
      </c>
      <c r="L915" s="167" t="s">
        <v>9</v>
      </c>
      <c r="M915" s="168" t="s">
        <v>86</v>
      </c>
      <c r="N915" s="168" t="s">
        <v>86</v>
      </c>
      <c r="O915" s="166" t="s">
        <v>137</v>
      </c>
      <c r="P915" s="164" t="s">
        <v>10</v>
      </c>
      <c r="Q915" s="140" t="s">
        <v>142</v>
      </c>
      <c r="R915" s="125" t="s">
        <v>141</v>
      </c>
      <c r="S915" s="125" t="s">
        <v>138</v>
      </c>
      <c r="T915" s="164" t="s">
        <v>138</v>
      </c>
      <c r="U915" s="164" t="s">
        <v>139</v>
      </c>
    </row>
    <row r="916" spans="1:21" s="134" customFormat="1" ht="64.5" customHeight="1" x14ac:dyDescent="0.25">
      <c r="A916" s="141"/>
      <c r="B916" s="234" t="s">
        <v>13</v>
      </c>
      <c r="C916" s="236"/>
      <c r="D916" s="142"/>
      <c r="E916" s="142"/>
      <c r="F916" s="114"/>
      <c r="G916" s="142"/>
      <c r="H916" s="142"/>
      <c r="I916" s="142"/>
      <c r="J916" s="142"/>
      <c r="K916" s="114"/>
      <c r="L916" s="114"/>
      <c r="M916" s="142"/>
      <c r="N916" s="114"/>
      <c r="O916" s="142"/>
      <c r="P916" s="142"/>
      <c r="Q916" s="239"/>
      <c r="R916" s="240"/>
      <c r="S916" s="142"/>
      <c r="T916" s="114"/>
      <c r="U916" s="114"/>
    </row>
    <row r="917" spans="1:21" s="134" customFormat="1" ht="27.75" customHeight="1" x14ac:dyDescent="0.25">
      <c r="A917" s="186">
        <v>1</v>
      </c>
      <c r="B917" s="228"/>
      <c r="C917" s="229"/>
      <c r="D917" s="115"/>
      <c r="E917" s="116"/>
      <c r="F917" s="163" t="str">
        <f t="shared" ref="F917:F930" si="289">IF(AND(E917&lt;&gt;"",U917&lt;&gt;"",K917&lt;&gt;0),U917/K917,"")</f>
        <v/>
      </c>
      <c r="G917" s="117"/>
      <c r="H917" s="117"/>
      <c r="I917" s="117"/>
      <c r="J917" s="117"/>
      <c r="K917" s="118" t="str">
        <f t="shared" ref="K917:K930" si="290">IF(AND(G917&lt;&gt;0, I917&lt;&gt;0, J917&lt;&gt;0), G917*I917*J917, "")</f>
        <v/>
      </c>
      <c r="L917" s="119" t="str">
        <f>IF(K917="", "", K917/Veriler!$T$1)</f>
        <v/>
      </c>
      <c r="M917" s="119" t="str">
        <f>IF(E917&lt;&gt;"", "İthal Girdi", IF(Veriler!P917="", "", IF(Veriler!O917="H", "%0,5 üzerindedir", IF(Veriler!P917&gt;0.1, "%10 sınırı aşılmıştır.", "Uygun"))))</f>
        <v>%0,5 üzerindedir</v>
      </c>
      <c r="N917" s="119" t="str">
        <f t="shared" ref="N917:N930" si="291">IF(L917=""," ",M917)</f>
        <v xml:space="preserve"> </v>
      </c>
      <c r="O917" s="120"/>
      <c r="P917" s="121"/>
      <c r="Q917" s="122" t="str">
        <f t="shared" ref="Q917:Q930" si="292">IFERROR(IF(AND(S917&lt;&gt;"",K917&lt;&gt;"",K917&lt;&gt;0,S917&lt;&gt;0),S917/K917,"")," ")</f>
        <v/>
      </c>
      <c r="R917" s="118">
        <f>IFERROR(IF(L917&lt;=0.005,IF(E917="",K917,0),IF(E917&lt;&gt;"",0,IF(O917="",0,IF(O917="H",0,IF(P917&lt;Veriler!$F$2,K917*Veriler!$F$2,K917*P917)))))," ")</f>
        <v>0</v>
      </c>
      <c r="S917" s="118">
        <f>IF(Veriler!P917&lt;=0.1, R917, IF(AND(Veriler!P917&gt;0.1, E917="", O917="E"), IF(P917&gt;Veriler!$F$2, P917*R917, IF(P917&lt;Veriler!$F$2, Veriler!$F$2*R917, P917*R917)), 0))</f>
        <v>0</v>
      </c>
      <c r="T917" s="118" t="str">
        <f t="shared" ref="T917:T930" si="293">IF(S917=0," ",S917)</f>
        <v xml:space="preserve"> </v>
      </c>
      <c r="U917" s="123" t="str">
        <f>IFERROR(IF(N917="%10 sınırı aşılmıştır.",K917-S917,IFERROR(IF(E917="",IF(R917=1,0,IF(K917-R917=0,"",K917-R917)),IF(Veriler!I917="",K917,IF(K917*Veriler!I917=0,"",K917*Veriler!I917))),K917)),0)</f>
        <v/>
      </c>
    </row>
    <row r="918" spans="1:21" s="134" customFormat="1" ht="27.75" customHeight="1" x14ac:dyDescent="0.25">
      <c r="A918" s="186">
        <f>A917+1</f>
        <v>2</v>
      </c>
      <c r="B918" s="228"/>
      <c r="C918" s="229"/>
      <c r="D918" s="115"/>
      <c r="E918" s="116"/>
      <c r="F918" s="163" t="str">
        <f t="shared" si="289"/>
        <v/>
      </c>
      <c r="G918" s="117"/>
      <c r="H918" s="117"/>
      <c r="I918" s="117"/>
      <c r="J918" s="117"/>
      <c r="K918" s="118" t="str">
        <f t="shared" si="290"/>
        <v/>
      </c>
      <c r="L918" s="119" t="str">
        <f>IF(K918="", "", K918/Veriler!$T$1)</f>
        <v/>
      </c>
      <c r="M918" s="119" t="str">
        <f>IF(E918&lt;&gt;"", "İthal Girdi", IF(Veriler!P918="", "", IF(Veriler!O918="H", "%0,5 üzerindedir", IF(Veriler!P918&gt;0.1, "%10 sınırı aşılmıştır.", "Uygun"))))</f>
        <v>%0,5 üzerindedir</v>
      </c>
      <c r="N918" s="119" t="str">
        <f t="shared" si="291"/>
        <v xml:space="preserve"> </v>
      </c>
      <c r="O918" s="120"/>
      <c r="P918" s="121"/>
      <c r="Q918" s="122" t="str">
        <f t="shared" si="292"/>
        <v/>
      </c>
      <c r="R918" s="118">
        <f>IFERROR(IF(L918&lt;=0.005,IF(E918="",K918,0),IF(E918&lt;&gt;"",0,IF(O918="",0,IF(O918="H",0,IF(P918&lt;Veriler!$F$2,K918*Veriler!$F$2,K918*P918)))))," ")</f>
        <v>0</v>
      </c>
      <c r="S918" s="118">
        <f>IF(Veriler!P918&lt;=0.1, R918, IF(AND(Veriler!P918&gt;0.1, E918="", O918="E"), IF(P918&gt;Veriler!$F$2, P918*R918, IF(P918&lt;Veriler!$F$2, Veriler!$F$2*R918, P918*R918)), 0))</f>
        <v>0</v>
      </c>
      <c r="T918" s="118" t="str">
        <f t="shared" si="293"/>
        <v xml:space="preserve"> </v>
      </c>
      <c r="U918" s="123" t="str">
        <f>IFERROR(IF(N918="%10 sınırı aşılmıştır.",K918-S918,IFERROR(IF(E918="",IF(R918=1,0,IF(K918-R918=0,"",K918-R918)),IF(Veriler!I918="",K918,IF(K918*Veriler!I918=0,"",K918*Veriler!I918))),K918)),0)</f>
        <v/>
      </c>
    </row>
    <row r="919" spans="1:21" s="134" customFormat="1" ht="27.75" customHeight="1" x14ac:dyDescent="0.25">
      <c r="A919" s="186">
        <f t="shared" ref="A919:A930" si="294">A918+1</f>
        <v>3</v>
      </c>
      <c r="B919" s="228"/>
      <c r="C919" s="229"/>
      <c r="D919" s="115"/>
      <c r="E919" s="116"/>
      <c r="F919" s="163" t="str">
        <f t="shared" si="289"/>
        <v/>
      </c>
      <c r="G919" s="117"/>
      <c r="H919" s="117"/>
      <c r="I919" s="117"/>
      <c r="J919" s="117"/>
      <c r="K919" s="118" t="str">
        <f t="shared" si="290"/>
        <v/>
      </c>
      <c r="L919" s="119" t="str">
        <f>IF(K919="", "", K919/Veriler!$T$1)</f>
        <v/>
      </c>
      <c r="M919" s="119" t="str">
        <f>IF(E919&lt;&gt;"", "İthal Girdi", IF(Veriler!P919="", "", IF(Veriler!O919="H", "%0,5 üzerindedir", IF(Veriler!P919&gt;0.1, "%10 sınırı aşılmıştır.", "Uygun"))))</f>
        <v>%0,5 üzerindedir</v>
      </c>
      <c r="N919" s="119" t="str">
        <f t="shared" si="291"/>
        <v xml:space="preserve"> </v>
      </c>
      <c r="O919" s="120"/>
      <c r="P919" s="121"/>
      <c r="Q919" s="122" t="str">
        <f t="shared" si="292"/>
        <v/>
      </c>
      <c r="R919" s="118">
        <f>IFERROR(IF(L919&lt;=0.005,IF(E919="",K919,0),IF(E919&lt;&gt;"",0,IF(O919="",0,IF(O919="H",0,IF(P919&lt;Veriler!$F$2,K919*Veriler!$F$2,K919*P919)))))," ")</f>
        <v>0</v>
      </c>
      <c r="S919" s="118">
        <f>IF(Veriler!P919&lt;=0.1, R919, IF(AND(Veriler!P919&gt;0.1, E919="", O919="E"), IF(P919&gt;Veriler!$F$2, P919*R919, IF(P919&lt;Veriler!$F$2, Veriler!$F$2*R919, P919*R919)), 0))</f>
        <v>0</v>
      </c>
      <c r="T919" s="118" t="str">
        <f t="shared" si="293"/>
        <v xml:space="preserve"> </v>
      </c>
      <c r="U919" s="123" t="str">
        <f>IFERROR(IF(N919="%10 sınırı aşılmıştır.",K919-S919,IFERROR(IF(E919="",IF(R919=1,0,IF(K919-R919=0,"",K919-R919)),IF(Veriler!I919="",K919,IF(K919*Veriler!I919=0,"",K919*Veriler!I919))),K919)),0)</f>
        <v/>
      </c>
    </row>
    <row r="920" spans="1:21" s="134" customFormat="1" ht="27.75" customHeight="1" x14ac:dyDescent="0.25">
      <c r="A920" s="186">
        <f t="shared" si="294"/>
        <v>4</v>
      </c>
      <c r="B920" s="228"/>
      <c r="C920" s="229"/>
      <c r="D920" s="115"/>
      <c r="E920" s="116"/>
      <c r="F920" s="163" t="str">
        <f t="shared" si="289"/>
        <v/>
      </c>
      <c r="G920" s="117"/>
      <c r="H920" s="117"/>
      <c r="I920" s="117"/>
      <c r="J920" s="117"/>
      <c r="K920" s="118" t="str">
        <f t="shared" si="290"/>
        <v/>
      </c>
      <c r="L920" s="119" t="str">
        <f>IF(K920="", "", K920/Veriler!$T$1)</f>
        <v/>
      </c>
      <c r="M920" s="119" t="str">
        <f>IF(E920&lt;&gt;"", "İthal Girdi", IF(Veriler!P920="", "", IF(Veriler!O920="H", "%0,5 üzerindedir", IF(Veriler!P920&gt;0.1, "%10 sınırı aşılmıştır.", "Uygun"))))</f>
        <v>%0,5 üzerindedir</v>
      </c>
      <c r="N920" s="119" t="str">
        <f t="shared" si="291"/>
        <v xml:space="preserve"> </v>
      </c>
      <c r="O920" s="120"/>
      <c r="P920" s="121"/>
      <c r="Q920" s="122" t="str">
        <f t="shared" si="292"/>
        <v/>
      </c>
      <c r="R920" s="118">
        <f>IFERROR(IF(L920&lt;=0.005,IF(E920="",K920,0),IF(E920&lt;&gt;"",0,IF(O920="",0,IF(O920="H",0,IF(P920&lt;Veriler!$F$2,K920*Veriler!$F$2,K920*P920)))))," ")</f>
        <v>0</v>
      </c>
      <c r="S920" s="118">
        <f>IF(Veriler!P920&lt;=0.1, R920, IF(AND(Veriler!P920&gt;0.1, E920="", O920="E"), IF(P920&gt;Veriler!$F$2, P920*R920, IF(P920&lt;Veriler!$F$2, Veriler!$F$2*R920, P920*R920)), 0))</f>
        <v>0</v>
      </c>
      <c r="T920" s="118" t="str">
        <f t="shared" si="293"/>
        <v xml:space="preserve"> </v>
      </c>
      <c r="U920" s="123" t="str">
        <f>IFERROR(IF(N920="%10 sınırı aşılmıştır.",K920-S920,IFERROR(IF(E920="",IF(R920=1,0,IF(K920-R920=0,"",K920-R920)),IF(Veriler!I920="",K920,IF(K920*Veriler!I920=0,"",K920*Veriler!I920))),K920)),0)</f>
        <v/>
      </c>
    </row>
    <row r="921" spans="1:21" s="134" customFormat="1" ht="27.75" customHeight="1" x14ac:dyDescent="0.25">
      <c r="A921" s="186">
        <f t="shared" si="294"/>
        <v>5</v>
      </c>
      <c r="B921" s="228"/>
      <c r="C921" s="229"/>
      <c r="D921" s="115"/>
      <c r="E921" s="116"/>
      <c r="F921" s="163" t="str">
        <f t="shared" si="289"/>
        <v/>
      </c>
      <c r="G921" s="117"/>
      <c r="H921" s="117"/>
      <c r="I921" s="117"/>
      <c r="J921" s="117"/>
      <c r="K921" s="118" t="str">
        <f t="shared" si="290"/>
        <v/>
      </c>
      <c r="L921" s="119" t="str">
        <f>IF(K921="", "", K921/Veriler!$T$1)</f>
        <v/>
      </c>
      <c r="M921" s="119" t="str">
        <f>IF(E921&lt;&gt;"", "İthal Girdi", IF(Veriler!P921="", "", IF(Veriler!O921="H", "%0,5 üzerindedir", IF(Veriler!P921&gt;0.1, "%10 sınırı aşılmıştır.", "Uygun"))))</f>
        <v>%0,5 üzerindedir</v>
      </c>
      <c r="N921" s="119" t="str">
        <f t="shared" si="291"/>
        <v xml:space="preserve"> </v>
      </c>
      <c r="O921" s="120"/>
      <c r="P921" s="121"/>
      <c r="Q921" s="122" t="str">
        <f t="shared" si="292"/>
        <v/>
      </c>
      <c r="R921" s="118">
        <f>IFERROR(IF(L921&lt;=0.005,IF(E921="",K921,0),IF(E921&lt;&gt;"",0,IF(O921="",0,IF(O921="H",0,IF(P921&lt;Veriler!$F$2,K921*Veriler!$F$2,K921*P921)))))," ")</f>
        <v>0</v>
      </c>
      <c r="S921" s="118">
        <f>IF(Veriler!P921&lt;=0.1, R921, IF(AND(Veriler!P921&gt;0.1, E921="", O921="E"), IF(P921&gt;Veriler!$F$2, P921*R921, IF(P921&lt;Veriler!$F$2, Veriler!$F$2*R921, P921*R921)), 0))</f>
        <v>0</v>
      </c>
      <c r="T921" s="118" t="str">
        <f t="shared" si="293"/>
        <v xml:space="preserve"> </v>
      </c>
      <c r="U921" s="123" t="str">
        <f>IFERROR(IF(N921="%10 sınırı aşılmıştır.",K921-S921,IFERROR(IF(E921="",IF(R921=1,0,IF(K921-R921=0,"",K921-R921)),IF(Veriler!I921="",K921,IF(K921*Veriler!I921=0,"",K921*Veriler!I921))),K921)),0)</f>
        <v/>
      </c>
    </row>
    <row r="922" spans="1:21" s="134" customFormat="1" ht="27.75" customHeight="1" x14ac:dyDescent="0.25">
      <c r="A922" s="186">
        <f t="shared" si="294"/>
        <v>6</v>
      </c>
      <c r="B922" s="228"/>
      <c r="C922" s="229"/>
      <c r="D922" s="115"/>
      <c r="E922" s="116"/>
      <c r="F922" s="163" t="str">
        <f t="shared" si="289"/>
        <v/>
      </c>
      <c r="G922" s="117"/>
      <c r="H922" s="117"/>
      <c r="I922" s="117"/>
      <c r="J922" s="117"/>
      <c r="K922" s="118" t="str">
        <f t="shared" si="290"/>
        <v/>
      </c>
      <c r="L922" s="119" t="str">
        <f>IF(K922="", "", K922/Veriler!$T$1)</f>
        <v/>
      </c>
      <c r="M922" s="119" t="str">
        <f>IF(E922&lt;&gt;"", "İthal Girdi", IF(Veriler!P922="", "", IF(Veriler!O922="H", "%0,5 üzerindedir", IF(Veriler!P922&gt;0.1, "%10 sınırı aşılmıştır.", "Uygun"))))</f>
        <v>%0,5 üzerindedir</v>
      </c>
      <c r="N922" s="119" t="str">
        <f t="shared" si="291"/>
        <v xml:space="preserve"> </v>
      </c>
      <c r="O922" s="120"/>
      <c r="P922" s="121"/>
      <c r="Q922" s="122" t="str">
        <f t="shared" si="292"/>
        <v/>
      </c>
      <c r="R922" s="118">
        <f>IFERROR(IF(L922&lt;=0.005,IF(E922="",K922,0),IF(E922&lt;&gt;"",0,IF(O922="",0,IF(O922="H",0,IF(P922&lt;Veriler!$F$2,K922*Veriler!$F$2,K922*P922)))))," ")</f>
        <v>0</v>
      </c>
      <c r="S922" s="118">
        <f>IF(Veriler!P922&lt;=0.1, R922, IF(AND(Veriler!P922&gt;0.1, E922="", O922="E"), IF(P922&gt;Veriler!$F$2, P922*R922, IF(P922&lt;Veriler!$F$2, Veriler!$F$2*R922, P922*R922)), 0))</f>
        <v>0</v>
      </c>
      <c r="T922" s="118" t="str">
        <f t="shared" si="293"/>
        <v xml:space="preserve"> </v>
      </c>
      <c r="U922" s="123" t="str">
        <f>IFERROR(IF(N922="%10 sınırı aşılmıştır.",K922-S922,IFERROR(IF(E922="",IF(R922=1,0,IF(K922-R922=0,"",K922-R922)),IF(Veriler!I922="",K922,IF(K922*Veriler!I922=0,"",K922*Veriler!I922))),K922)),0)</f>
        <v/>
      </c>
    </row>
    <row r="923" spans="1:21" s="134" customFormat="1" ht="27.75" customHeight="1" x14ac:dyDescent="0.25">
      <c r="A923" s="186">
        <f t="shared" si="294"/>
        <v>7</v>
      </c>
      <c r="B923" s="228"/>
      <c r="C923" s="229"/>
      <c r="D923" s="115"/>
      <c r="E923" s="116"/>
      <c r="F923" s="163" t="str">
        <f t="shared" si="289"/>
        <v/>
      </c>
      <c r="G923" s="117"/>
      <c r="H923" s="117"/>
      <c r="I923" s="117"/>
      <c r="J923" s="117"/>
      <c r="K923" s="118" t="str">
        <f t="shared" si="290"/>
        <v/>
      </c>
      <c r="L923" s="119" t="str">
        <f>IF(K923="", "", K923/Veriler!$T$1)</f>
        <v/>
      </c>
      <c r="M923" s="119" t="str">
        <f>IF(E923&lt;&gt;"", "İthal Girdi", IF(Veriler!P923="", "", IF(Veriler!O923="H", "%0,5 üzerindedir", IF(Veriler!P923&gt;0.1, "%10 sınırı aşılmıştır.", "Uygun"))))</f>
        <v>%0,5 üzerindedir</v>
      </c>
      <c r="N923" s="119" t="str">
        <f t="shared" si="291"/>
        <v xml:space="preserve"> </v>
      </c>
      <c r="O923" s="120"/>
      <c r="P923" s="121"/>
      <c r="Q923" s="122" t="str">
        <f t="shared" si="292"/>
        <v/>
      </c>
      <c r="R923" s="118">
        <f>IFERROR(IF(L923&lt;=0.005,IF(E923="",K923,0),IF(E923&lt;&gt;"",0,IF(O923="",0,IF(O923="H",0,IF(P923&lt;Veriler!$F$2,K923*Veriler!$F$2,K923*P923)))))," ")</f>
        <v>0</v>
      </c>
      <c r="S923" s="118">
        <f>IF(Veriler!P923&lt;=0.1, R923, IF(AND(Veriler!P923&gt;0.1, E923="", O923="E"), IF(P923&gt;Veriler!$F$2, P923*R923, IF(P923&lt;Veriler!$F$2, Veriler!$F$2*R923, P923*R923)), 0))</f>
        <v>0</v>
      </c>
      <c r="T923" s="118" t="str">
        <f t="shared" si="293"/>
        <v xml:space="preserve"> </v>
      </c>
      <c r="U923" s="123" t="str">
        <f>IFERROR(IF(N923="%10 sınırı aşılmıştır.",K923-S923,IFERROR(IF(E923="",IF(R923=1,0,IF(K923-R923=0,"",K923-R923)),IF(Veriler!I923="",K923,IF(K923*Veriler!I923=0,"",K923*Veriler!I923))),K923)),0)</f>
        <v/>
      </c>
    </row>
    <row r="924" spans="1:21" s="134" customFormat="1" ht="27.75" customHeight="1" x14ac:dyDescent="0.25">
      <c r="A924" s="186">
        <f t="shared" si="294"/>
        <v>8</v>
      </c>
      <c r="B924" s="228"/>
      <c r="C924" s="229"/>
      <c r="D924" s="115"/>
      <c r="E924" s="116"/>
      <c r="F924" s="163" t="str">
        <f t="shared" si="289"/>
        <v/>
      </c>
      <c r="G924" s="117"/>
      <c r="H924" s="117"/>
      <c r="I924" s="117"/>
      <c r="J924" s="117"/>
      <c r="K924" s="118" t="str">
        <f t="shared" si="290"/>
        <v/>
      </c>
      <c r="L924" s="119" t="str">
        <f>IF(K924="", "", K924/Veriler!$T$1)</f>
        <v/>
      </c>
      <c r="M924" s="119" t="str">
        <f>IF(E924&lt;&gt;"", "İthal Girdi", IF(Veriler!P924="", "", IF(Veriler!O924="H", "%0,5 üzerindedir", IF(Veriler!P924&gt;0.1, "%10 sınırı aşılmıştır.", "Uygun"))))</f>
        <v>%0,5 üzerindedir</v>
      </c>
      <c r="N924" s="119" t="str">
        <f t="shared" si="291"/>
        <v xml:space="preserve"> </v>
      </c>
      <c r="O924" s="120"/>
      <c r="P924" s="121"/>
      <c r="Q924" s="122" t="str">
        <f t="shared" si="292"/>
        <v/>
      </c>
      <c r="R924" s="118">
        <f>IFERROR(IF(L924&lt;=0.005,IF(E924="",K924,0),IF(E924&lt;&gt;"",0,IF(O924="",0,IF(O924="H",0,IF(P924&lt;Veriler!$F$2,K924*Veriler!$F$2,K924*P924)))))," ")</f>
        <v>0</v>
      </c>
      <c r="S924" s="118">
        <f>IF(Veriler!P924&lt;=0.1, R924, IF(AND(Veriler!P924&gt;0.1, E924="", O924="E"), IF(P924&gt;Veriler!$F$2, P924*R924, IF(P924&lt;Veriler!$F$2, Veriler!$F$2*R924, P924*R924)), 0))</f>
        <v>0</v>
      </c>
      <c r="T924" s="118" t="str">
        <f t="shared" si="293"/>
        <v xml:space="preserve"> </v>
      </c>
      <c r="U924" s="123" t="str">
        <f>IFERROR(IF(N924="%10 sınırı aşılmıştır.",K924-S924,IFERROR(IF(E924="",IF(R924=1,0,IF(K924-R924=0,"",K924-R924)),IF(Veriler!I924="",K924,IF(K924*Veriler!I924=0,"",K924*Veriler!I924))),K924)),0)</f>
        <v/>
      </c>
    </row>
    <row r="925" spans="1:21" s="134" customFormat="1" ht="27.75" customHeight="1" x14ac:dyDescent="0.25">
      <c r="A925" s="186">
        <f t="shared" si="294"/>
        <v>9</v>
      </c>
      <c r="B925" s="228"/>
      <c r="C925" s="229"/>
      <c r="D925" s="115"/>
      <c r="E925" s="116"/>
      <c r="F925" s="163" t="str">
        <f t="shared" si="289"/>
        <v/>
      </c>
      <c r="G925" s="117"/>
      <c r="H925" s="117"/>
      <c r="I925" s="117"/>
      <c r="J925" s="117"/>
      <c r="K925" s="118" t="str">
        <f t="shared" si="290"/>
        <v/>
      </c>
      <c r="L925" s="119" t="str">
        <f>IF(K925="", "", K925/Veriler!$T$1)</f>
        <v/>
      </c>
      <c r="M925" s="119" t="str">
        <f>IF(E925&lt;&gt;"", "İthal Girdi", IF(Veriler!P925="", "", IF(Veriler!O925="H", "%0,5 üzerindedir", IF(Veriler!P925&gt;0.1, "%10 sınırı aşılmıştır.", "Uygun"))))</f>
        <v>%0,5 üzerindedir</v>
      </c>
      <c r="N925" s="119" t="str">
        <f t="shared" si="291"/>
        <v xml:space="preserve"> </v>
      </c>
      <c r="O925" s="120"/>
      <c r="P925" s="121"/>
      <c r="Q925" s="122" t="str">
        <f t="shared" si="292"/>
        <v/>
      </c>
      <c r="R925" s="118">
        <f>IFERROR(IF(L925&lt;=0.005,IF(E925="",K925,0),IF(E925&lt;&gt;"",0,IF(O925="",0,IF(O925="H",0,IF(P925&lt;Veriler!$F$2,K925*Veriler!$F$2,K925*P925)))))," ")</f>
        <v>0</v>
      </c>
      <c r="S925" s="118">
        <f>IF(Veriler!P925&lt;=0.1, R925, IF(AND(Veriler!P925&gt;0.1, E925="", O925="E"), IF(P925&gt;Veriler!$F$2, P925*R925, IF(P925&lt;Veriler!$F$2, Veriler!$F$2*R925, P925*R925)), 0))</f>
        <v>0</v>
      </c>
      <c r="T925" s="118" t="str">
        <f t="shared" si="293"/>
        <v xml:space="preserve"> </v>
      </c>
      <c r="U925" s="123" t="str">
        <f>IFERROR(IF(N925="%10 sınırı aşılmıştır.",K925-S925,IFERROR(IF(E925="",IF(R925=1,0,IF(K925-R925=0,"",K925-R925)),IF(Veriler!I925="",K925,IF(K925*Veriler!I925=0,"",K925*Veriler!I925))),K925)),0)</f>
        <v/>
      </c>
    </row>
    <row r="926" spans="1:21" s="134" customFormat="1" ht="27.75" customHeight="1" x14ac:dyDescent="0.25">
      <c r="A926" s="186">
        <f t="shared" si="294"/>
        <v>10</v>
      </c>
      <c r="B926" s="228"/>
      <c r="C926" s="229"/>
      <c r="D926" s="115"/>
      <c r="E926" s="116"/>
      <c r="F926" s="163" t="str">
        <f t="shared" si="289"/>
        <v/>
      </c>
      <c r="G926" s="117"/>
      <c r="H926" s="117"/>
      <c r="I926" s="117"/>
      <c r="J926" s="117"/>
      <c r="K926" s="118" t="str">
        <f t="shared" si="290"/>
        <v/>
      </c>
      <c r="L926" s="119" t="str">
        <f>IF(K926="", "", K926/Veriler!$T$1)</f>
        <v/>
      </c>
      <c r="M926" s="119" t="str">
        <f>IF(E926&lt;&gt;"", "İthal Girdi", IF(Veriler!P926="", "", IF(Veriler!O926="H", "%0,5 üzerindedir", IF(Veriler!P926&gt;0.1, "%10 sınırı aşılmıştır.", "Uygun"))))</f>
        <v>%0,5 üzerindedir</v>
      </c>
      <c r="N926" s="119" t="str">
        <f t="shared" si="291"/>
        <v xml:space="preserve"> </v>
      </c>
      <c r="O926" s="120"/>
      <c r="P926" s="121"/>
      <c r="Q926" s="122" t="str">
        <f t="shared" si="292"/>
        <v/>
      </c>
      <c r="R926" s="118">
        <f>IFERROR(IF(L926&lt;=0.005,IF(E926="",K926,0),IF(E926&lt;&gt;"",0,IF(O926="",0,IF(O926="H",0,IF(P926&lt;Veriler!$F$2,K926*Veriler!$F$2,K926*P926)))))," ")</f>
        <v>0</v>
      </c>
      <c r="S926" s="118">
        <f>IF(Veriler!P926&lt;=0.1, R926, IF(AND(Veriler!P926&gt;0.1, E926="", O926="E"), IF(P926&gt;Veriler!$F$2, P926*R926, IF(P926&lt;Veriler!$F$2, Veriler!$F$2*R926, P926*R926)), 0))</f>
        <v>0</v>
      </c>
      <c r="T926" s="118" t="str">
        <f t="shared" si="293"/>
        <v xml:space="preserve"> </v>
      </c>
      <c r="U926" s="123" t="str">
        <f>IFERROR(IF(N926="%10 sınırı aşılmıştır.",K926-S926,IFERROR(IF(E926="",IF(R926=1,0,IF(K926-R926=0,"",K926-R926)),IF(Veriler!I926="",K926,IF(K926*Veriler!I926=0,"",K926*Veriler!I926))),K926)),0)</f>
        <v/>
      </c>
    </row>
    <row r="927" spans="1:21" s="134" customFormat="1" ht="27.75" customHeight="1" x14ac:dyDescent="0.25">
      <c r="A927" s="186">
        <f t="shared" si="294"/>
        <v>11</v>
      </c>
      <c r="B927" s="228"/>
      <c r="C927" s="229"/>
      <c r="D927" s="115"/>
      <c r="E927" s="116"/>
      <c r="F927" s="163" t="str">
        <f t="shared" si="289"/>
        <v/>
      </c>
      <c r="G927" s="117"/>
      <c r="H927" s="117"/>
      <c r="I927" s="117"/>
      <c r="J927" s="117"/>
      <c r="K927" s="118" t="str">
        <f t="shared" si="290"/>
        <v/>
      </c>
      <c r="L927" s="119" t="str">
        <f>IF(K927="", "", K927/Veriler!$T$1)</f>
        <v/>
      </c>
      <c r="M927" s="119" t="str">
        <f>IF(E927&lt;&gt;"", "İthal Girdi", IF(Veriler!P927="", "", IF(Veriler!O927="H", "%0,5 üzerindedir", IF(Veriler!P927&gt;0.1, "%10 sınırı aşılmıştır.", "Uygun"))))</f>
        <v>%0,5 üzerindedir</v>
      </c>
      <c r="N927" s="119" t="str">
        <f t="shared" si="291"/>
        <v xml:space="preserve"> </v>
      </c>
      <c r="O927" s="120"/>
      <c r="P927" s="121"/>
      <c r="Q927" s="122" t="str">
        <f t="shared" si="292"/>
        <v/>
      </c>
      <c r="R927" s="118">
        <f>IFERROR(IF(L927&lt;=0.005,IF(E927="",K927,0),IF(E927&lt;&gt;"",0,IF(O927="",0,IF(O927="H",0,IF(P927&lt;Veriler!$F$2,K927*Veriler!$F$2,K927*P927)))))," ")</f>
        <v>0</v>
      </c>
      <c r="S927" s="118">
        <f>IF(Veriler!P927&lt;=0.1, R927, IF(AND(Veriler!P927&gt;0.1, E927="", O927="E"), IF(P927&gt;Veriler!$F$2, P927*R927, IF(P927&lt;Veriler!$F$2, Veriler!$F$2*R927, P927*R927)), 0))</f>
        <v>0</v>
      </c>
      <c r="T927" s="118" t="str">
        <f t="shared" si="293"/>
        <v xml:space="preserve"> </v>
      </c>
      <c r="U927" s="123" t="str">
        <f>IFERROR(IF(N927="%10 sınırı aşılmıştır.",K927-S927,IFERROR(IF(E927="",IF(R927=1,0,IF(K927-R927=0,"",K927-R927)),IF(Veriler!I927="",K927,IF(K927*Veriler!I927=0,"",K927*Veriler!I927))),K927)),0)</f>
        <v/>
      </c>
    </row>
    <row r="928" spans="1:21" s="134" customFormat="1" ht="27.75" customHeight="1" x14ac:dyDescent="0.25">
      <c r="A928" s="186">
        <f t="shared" si="294"/>
        <v>12</v>
      </c>
      <c r="B928" s="228"/>
      <c r="C928" s="229"/>
      <c r="D928" s="115"/>
      <c r="E928" s="116"/>
      <c r="F928" s="163" t="str">
        <f t="shared" si="289"/>
        <v/>
      </c>
      <c r="G928" s="117"/>
      <c r="H928" s="117"/>
      <c r="I928" s="117"/>
      <c r="J928" s="117"/>
      <c r="K928" s="118" t="str">
        <f t="shared" si="290"/>
        <v/>
      </c>
      <c r="L928" s="119" t="str">
        <f>IF(K928="", "", K928/Veriler!$T$1)</f>
        <v/>
      </c>
      <c r="M928" s="119" t="str">
        <f>IF(E928&lt;&gt;"", "İthal Girdi", IF(Veriler!P928="", "", IF(Veriler!O928="H", "%0,5 üzerindedir", IF(Veriler!P928&gt;0.1, "%10 sınırı aşılmıştır.", "Uygun"))))</f>
        <v>%0,5 üzerindedir</v>
      </c>
      <c r="N928" s="119" t="str">
        <f t="shared" si="291"/>
        <v xml:space="preserve"> </v>
      </c>
      <c r="O928" s="120"/>
      <c r="P928" s="121"/>
      <c r="Q928" s="122" t="str">
        <f t="shared" si="292"/>
        <v/>
      </c>
      <c r="R928" s="118">
        <f>IFERROR(IF(L928&lt;=0.005,IF(E928="",K928,0),IF(E928&lt;&gt;"",0,IF(O928="",0,IF(O928="H",0,IF(P928&lt;Veriler!$F$2,K928*Veriler!$F$2,K928*P928)))))," ")</f>
        <v>0</v>
      </c>
      <c r="S928" s="118">
        <f>IF(Veriler!P928&lt;=0.1, R928, IF(AND(Veriler!P928&gt;0.1, E928="", O928="E"), IF(P928&gt;Veriler!$F$2, P928*R928, IF(P928&lt;Veriler!$F$2, Veriler!$F$2*R928, P928*R928)), 0))</f>
        <v>0</v>
      </c>
      <c r="T928" s="118" t="str">
        <f t="shared" si="293"/>
        <v xml:space="preserve"> </v>
      </c>
      <c r="U928" s="123" t="str">
        <f>IFERROR(IF(N928="%10 sınırı aşılmıştır.",K928-S928,IFERROR(IF(E928="",IF(R928=1,0,IF(K928-R928=0,"",K928-R928)),IF(Veriler!I928="",K928,IF(K928*Veriler!I928=0,"",K928*Veriler!I928))),K928)),0)</f>
        <v/>
      </c>
    </row>
    <row r="929" spans="1:21" s="134" customFormat="1" ht="27.75" customHeight="1" x14ac:dyDescent="0.25">
      <c r="A929" s="186">
        <f t="shared" si="294"/>
        <v>13</v>
      </c>
      <c r="B929" s="228"/>
      <c r="C929" s="229"/>
      <c r="D929" s="115"/>
      <c r="E929" s="116"/>
      <c r="F929" s="163" t="str">
        <f t="shared" si="289"/>
        <v/>
      </c>
      <c r="G929" s="117"/>
      <c r="H929" s="117"/>
      <c r="I929" s="117"/>
      <c r="J929" s="117"/>
      <c r="K929" s="118" t="str">
        <f t="shared" si="290"/>
        <v/>
      </c>
      <c r="L929" s="119" t="str">
        <f>IF(K929="", "", K929/Veriler!$T$1)</f>
        <v/>
      </c>
      <c r="M929" s="119" t="str">
        <f>IF(E929&lt;&gt;"", "İthal Girdi", IF(Veriler!P929="", "", IF(Veriler!O929="H", "%0,5 üzerindedir", IF(Veriler!P929&gt;0.1, "%10 sınırı aşılmıştır.", "Uygun"))))</f>
        <v>%0,5 üzerindedir</v>
      </c>
      <c r="N929" s="119" t="str">
        <f t="shared" si="291"/>
        <v xml:space="preserve"> </v>
      </c>
      <c r="O929" s="120"/>
      <c r="P929" s="121"/>
      <c r="Q929" s="122" t="str">
        <f t="shared" si="292"/>
        <v/>
      </c>
      <c r="R929" s="118">
        <f>IFERROR(IF(L929&lt;=0.005,IF(E929="",K929,0),IF(E929&lt;&gt;"",0,IF(O929="",0,IF(O929="H",0,IF(P929&lt;Veriler!$F$2,K929*Veriler!$F$2,K929*P929)))))," ")</f>
        <v>0</v>
      </c>
      <c r="S929" s="118">
        <f>IF(Veriler!P929&lt;=0.1, R929, IF(AND(Veriler!P929&gt;0.1, E929="", O929="E"), IF(P929&gt;Veriler!$F$2, P929*R929, IF(P929&lt;Veriler!$F$2, Veriler!$F$2*R929, P929*R929)), 0))</f>
        <v>0</v>
      </c>
      <c r="T929" s="118" t="str">
        <f t="shared" si="293"/>
        <v xml:space="preserve"> </v>
      </c>
      <c r="U929" s="123" t="str">
        <f>IFERROR(IF(N929="%10 sınırı aşılmıştır.",K929-S929,IFERROR(IF(E929="",IF(R929=1,0,IF(K929-R929=0,"",K929-R929)),IF(Veriler!I929="",K929,IF(K929*Veriler!I929=0,"",K929*Veriler!I929))),K929)),0)</f>
        <v/>
      </c>
    </row>
    <row r="930" spans="1:21" s="134" customFormat="1" ht="27.75" customHeight="1" x14ac:dyDescent="0.25">
      <c r="A930" s="186">
        <f t="shared" si="294"/>
        <v>14</v>
      </c>
      <c r="B930" s="228"/>
      <c r="C930" s="229"/>
      <c r="D930" s="115"/>
      <c r="E930" s="116"/>
      <c r="F930" s="163" t="str">
        <f t="shared" si="289"/>
        <v/>
      </c>
      <c r="G930" s="117"/>
      <c r="H930" s="117"/>
      <c r="I930" s="117"/>
      <c r="J930" s="117"/>
      <c r="K930" s="118" t="str">
        <f t="shared" si="290"/>
        <v/>
      </c>
      <c r="L930" s="119" t="str">
        <f>IF(K930="", "", K930/Veriler!$T$1)</f>
        <v/>
      </c>
      <c r="M930" s="119" t="str">
        <f>IF(E930&lt;&gt;"", "İthal Girdi", IF(Veriler!P930="", "", IF(Veriler!O930="H", "%0,5 üzerindedir", IF(Veriler!P930&gt;0.1, "%10 sınırı aşılmıştır.", "Uygun"))))</f>
        <v>%0,5 üzerindedir</v>
      </c>
      <c r="N930" s="119" t="str">
        <f t="shared" si="291"/>
        <v xml:space="preserve"> </v>
      </c>
      <c r="O930" s="120"/>
      <c r="P930" s="121"/>
      <c r="Q930" s="122" t="str">
        <f t="shared" si="292"/>
        <v/>
      </c>
      <c r="R930" s="118">
        <f>IFERROR(IF(L930&lt;=0.005,IF(E930="",K930,0),IF(E930&lt;&gt;"",0,IF(O930="",0,IF(O930="H",0,IF(P930&lt;Veriler!$F$2,K930*Veriler!$F$2,K930*P930)))))," ")</f>
        <v>0</v>
      </c>
      <c r="S930" s="118">
        <f>IF(Veriler!P930&lt;=0.1, R930, IF(AND(Veriler!P930&gt;0.1, E930="", O930="E"), IF(P930&gt;Veriler!$F$2, P930*R930, IF(P930&lt;Veriler!$F$2, Veriler!$F$2*R930, P930*R930)), 0))</f>
        <v>0</v>
      </c>
      <c r="T930" s="118" t="str">
        <f t="shared" si="293"/>
        <v xml:space="preserve"> </v>
      </c>
      <c r="U930" s="123" t="str">
        <f>IFERROR(IF(N930="%10 sınırı aşılmıştır.",K930-S930,IFERROR(IF(E930="",IF(R930=1,0,IF(K930-R930=0,"",K930-R930)),IF(Veriler!I930="",K930,IF(K930*Veriler!I930=0,"",K930*Veriler!I930))),K930)),0)</f>
        <v/>
      </c>
    </row>
    <row r="931" spans="1:21" s="134" customFormat="1" ht="27" hidden="1" customHeight="1" x14ac:dyDescent="0.25">
      <c r="A931" s="187"/>
      <c r="B931" s="231" t="s">
        <v>13</v>
      </c>
      <c r="C931" s="231"/>
      <c r="D931" s="142"/>
      <c r="E931" s="142"/>
      <c r="F931" s="114"/>
      <c r="G931" s="142"/>
      <c r="H931" s="142"/>
      <c r="I931" s="142"/>
      <c r="J931" s="142"/>
      <c r="K931" s="114"/>
      <c r="L931" s="114"/>
      <c r="M931" s="114"/>
      <c r="N931" s="114"/>
      <c r="O931" s="142"/>
      <c r="P931" s="142"/>
      <c r="Q931" s="232"/>
      <c r="R931" s="232"/>
      <c r="S931" s="114"/>
      <c r="T931" s="114"/>
      <c r="U931" s="114"/>
    </row>
    <row r="932" spans="1:21" s="134" customFormat="1" ht="27.75" customHeight="1" x14ac:dyDescent="0.25">
      <c r="A932" s="186">
        <f>A930+1</f>
        <v>15</v>
      </c>
      <c r="B932" s="228"/>
      <c r="C932" s="229"/>
      <c r="D932" s="115"/>
      <c r="E932" s="116"/>
      <c r="F932" s="163" t="str">
        <f t="shared" ref="F932:F945" si="295">IF(AND(E932&lt;&gt;"",U932&lt;&gt;"",K932&lt;&gt;0),U932/K932,"")</f>
        <v/>
      </c>
      <c r="G932" s="117"/>
      <c r="H932" s="117"/>
      <c r="I932" s="117"/>
      <c r="J932" s="117"/>
      <c r="K932" s="118" t="str">
        <f t="shared" ref="K932:K945" si="296">IF(AND(G932&lt;&gt;0, I932&lt;&gt;0, J932&lt;&gt;0), G932*I932*J932, "")</f>
        <v/>
      </c>
      <c r="L932" s="119" t="str">
        <f>IF(K932="", "", K932/Veriler!$T$1)</f>
        <v/>
      </c>
      <c r="M932" s="119" t="str">
        <f>IF(E932&lt;&gt;"", "İthal Girdi", IF(Veriler!P932="", "", IF(Veriler!O932="H", "%0,5 üzerindedir", IF(Veriler!P932&gt;0.1, "%10 sınırı aşılmıştır.", "Uygun"))))</f>
        <v>%0,5 üzerindedir</v>
      </c>
      <c r="N932" s="119" t="str">
        <f t="shared" ref="N932:N945" si="297">IF(L932=""," ",M932)</f>
        <v xml:space="preserve"> </v>
      </c>
      <c r="O932" s="120"/>
      <c r="P932" s="121"/>
      <c r="Q932" s="122" t="str">
        <f t="shared" ref="Q932:Q945" si="298">IFERROR(IF(AND(S932&lt;&gt;"",K932&lt;&gt;"",K932&lt;&gt;0,S932&lt;&gt;0),S932/K932,"")," ")</f>
        <v/>
      </c>
      <c r="R932" s="118">
        <f>IFERROR(IF(L932&lt;=0.005,IF(E932="",K932,0),IF(E932&lt;&gt;"",0,IF(O932="",0,IF(O932="H",0,IF(P932&lt;Veriler!$F$2,K932*Veriler!$F$2,K932*P932)))))," ")</f>
        <v>0</v>
      </c>
      <c r="S932" s="118">
        <f>IF(Veriler!P932&lt;=0.1, R932, IF(AND(Veriler!P932&gt;0.1, E932="", O932="E"), IF(P932&gt;Veriler!$F$2, P932*R932, IF(P932&lt;Veriler!$F$2, Veriler!$F$2*R932, P932*R932)), 0))</f>
        <v>0</v>
      </c>
      <c r="T932" s="118" t="str">
        <f t="shared" ref="T932:T945" si="299">IF(S932=0," ",S932)</f>
        <v xml:space="preserve"> </v>
      </c>
      <c r="U932" s="123" t="str">
        <f>IFERROR(IF(N932="%10 sınırı aşılmıştır.",K932-S932,IFERROR(IF(E932="",IF(R932=1,0,IF(K932-R932=0,"",K932-R932)),IF(Veriler!I932="",K932,IF(K932*Veriler!I932=0,"",K932*Veriler!I932))),K932)),0)</f>
        <v/>
      </c>
    </row>
    <row r="933" spans="1:21" s="134" customFormat="1" ht="27.75" customHeight="1" x14ac:dyDescent="0.25">
      <c r="A933" s="186">
        <f>A932+1</f>
        <v>16</v>
      </c>
      <c r="B933" s="228"/>
      <c r="C933" s="229"/>
      <c r="D933" s="115"/>
      <c r="E933" s="116"/>
      <c r="F933" s="163" t="str">
        <f t="shared" si="295"/>
        <v/>
      </c>
      <c r="G933" s="117"/>
      <c r="H933" s="117"/>
      <c r="I933" s="117"/>
      <c r="J933" s="117"/>
      <c r="K933" s="118" t="str">
        <f t="shared" si="296"/>
        <v/>
      </c>
      <c r="L933" s="119" t="str">
        <f>IF(K933="", "", K933/Veriler!$T$1)</f>
        <v/>
      </c>
      <c r="M933" s="119" t="str">
        <f>IF(E933&lt;&gt;"", "İthal Girdi", IF(Veriler!P933="", "", IF(Veriler!O933="H", "%0,5 üzerindedir", IF(Veriler!P933&gt;0.1, "%10 sınırı aşılmıştır.", "Uygun"))))</f>
        <v>%0,5 üzerindedir</v>
      </c>
      <c r="N933" s="119" t="str">
        <f t="shared" si="297"/>
        <v xml:space="preserve"> </v>
      </c>
      <c r="O933" s="120"/>
      <c r="P933" s="121"/>
      <c r="Q933" s="122" t="str">
        <f t="shared" si="298"/>
        <v/>
      </c>
      <c r="R933" s="118">
        <f>IFERROR(IF(L933&lt;=0.005,IF(E933="",K933,0),IF(E933&lt;&gt;"",0,IF(O933="",0,IF(O933="H",0,IF(P933&lt;Veriler!$F$2,K933*Veriler!$F$2,K933*P933)))))," ")</f>
        <v>0</v>
      </c>
      <c r="S933" s="118">
        <f>IF(Veriler!P933&lt;=0.1, R933, IF(AND(Veriler!P933&gt;0.1, E933="", O933="E"), IF(P933&gt;Veriler!$F$2, P933*R933, IF(P933&lt;Veriler!$F$2, Veriler!$F$2*R933, P933*R933)), 0))</f>
        <v>0</v>
      </c>
      <c r="T933" s="118" t="str">
        <f t="shared" si="299"/>
        <v xml:space="preserve"> </v>
      </c>
      <c r="U933" s="123" t="str">
        <f>IFERROR(IF(N933="%10 sınırı aşılmıştır.",K933-S933,IFERROR(IF(E933="",IF(R933=1,0,IF(K933-R933=0,"",K933-R933)),IF(Veriler!I933="",K933,IF(K933*Veriler!I933=0,"",K933*Veriler!I933))),K933)),0)</f>
        <v/>
      </c>
    </row>
    <row r="934" spans="1:21" s="134" customFormat="1" ht="27.75" customHeight="1" x14ac:dyDescent="0.25">
      <c r="A934" s="186">
        <f t="shared" ref="A934:A945" si="300">A933+1</f>
        <v>17</v>
      </c>
      <c r="B934" s="228"/>
      <c r="C934" s="229"/>
      <c r="D934" s="115"/>
      <c r="E934" s="116"/>
      <c r="F934" s="163" t="str">
        <f t="shared" si="295"/>
        <v/>
      </c>
      <c r="G934" s="117"/>
      <c r="H934" s="117"/>
      <c r="I934" s="117"/>
      <c r="J934" s="117"/>
      <c r="K934" s="118" t="str">
        <f t="shared" si="296"/>
        <v/>
      </c>
      <c r="L934" s="119" t="str">
        <f>IF(K934="", "", K934/Veriler!$T$1)</f>
        <v/>
      </c>
      <c r="M934" s="119" t="str">
        <f>IF(E934&lt;&gt;"", "İthal Girdi", IF(Veriler!P934="", "", IF(Veriler!O934="H", "%0,5 üzerindedir", IF(Veriler!P934&gt;0.1, "%10 sınırı aşılmıştır.", "Uygun"))))</f>
        <v>%0,5 üzerindedir</v>
      </c>
      <c r="N934" s="119" t="str">
        <f t="shared" si="297"/>
        <v xml:space="preserve"> </v>
      </c>
      <c r="O934" s="120"/>
      <c r="P934" s="121"/>
      <c r="Q934" s="122" t="str">
        <f t="shared" si="298"/>
        <v/>
      </c>
      <c r="R934" s="118">
        <f>IFERROR(IF(L934&lt;=0.005,IF(E934="",K934,0),IF(E934&lt;&gt;"",0,IF(O934="",0,IF(O934="H",0,IF(P934&lt;Veriler!$F$2,K934*Veriler!$F$2,K934*P934)))))," ")</f>
        <v>0</v>
      </c>
      <c r="S934" s="118">
        <f>IF(Veriler!P934&lt;=0.1, R934, IF(AND(Veriler!P934&gt;0.1, E934="", O934="E"), IF(P934&gt;Veriler!$F$2, P934*R934, IF(P934&lt;Veriler!$F$2, Veriler!$F$2*R934, P934*R934)), 0))</f>
        <v>0</v>
      </c>
      <c r="T934" s="118" t="str">
        <f t="shared" si="299"/>
        <v xml:space="preserve"> </v>
      </c>
      <c r="U934" s="123" t="str">
        <f>IFERROR(IF(N934="%10 sınırı aşılmıştır.",K934-S934,IFERROR(IF(E934="",IF(R934=1,0,IF(K934-R934=0,"",K934-R934)),IF(Veriler!I934="",K934,IF(K934*Veriler!I934=0,"",K934*Veriler!I934))),K934)),0)</f>
        <v/>
      </c>
    </row>
    <row r="935" spans="1:21" s="134" customFormat="1" ht="27.75" customHeight="1" x14ac:dyDescent="0.25">
      <c r="A935" s="186">
        <f t="shared" si="300"/>
        <v>18</v>
      </c>
      <c r="B935" s="228"/>
      <c r="C935" s="229"/>
      <c r="D935" s="115"/>
      <c r="E935" s="116"/>
      <c r="F935" s="163" t="str">
        <f t="shared" si="295"/>
        <v/>
      </c>
      <c r="G935" s="117"/>
      <c r="H935" s="117"/>
      <c r="I935" s="117"/>
      <c r="J935" s="117"/>
      <c r="K935" s="118" t="str">
        <f t="shared" si="296"/>
        <v/>
      </c>
      <c r="L935" s="119" t="str">
        <f>IF(K935="", "", K935/Veriler!$T$1)</f>
        <v/>
      </c>
      <c r="M935" s="119" t="str">
        <f>IF(E935&lt;&gt;"", "İthal Girdi", IF(Veriler!P935="", "", IF(Veriler!O935="H", "%0,5 üzerindedir", IF(Veriler!P935&gt;0.1, "%10 sınırı aşılmıştır.", "Uygun"))))</f>
        <v>%0,5 üzerindedir</v>
      </c>
      <c r="N935" s="119" t="str">
        <f t="shared" si="297"/>
        <v xml:space="preserve"> </v>
      </c>
      <c r="O935" s="120"/>
      <c r="P935" s="121"/>
      <c r="Q935" s="122" t="str">
        <f t="shared" si="298"/>
        <v/>
      </c>
      <c r="R935" s="118">
        <f>IFERROR(IF(L935&lt;=0.005,IF(E935="",K935,0),IF(E935&lt;&gt;"",0,IF(O935="",0,IF(O935="H",0,IF(P935&lt;Veriler!$F$2,K935*Veriler!$F$2,K935*P935)))))," ")</f>
        <v>0</v>
      </c>
      <c r="S935" s="118">
        <f>IF(Veriler!P935&lt;=0.1, R935, IF(AND(Veriler!P935&gt;0.1, E935="", O935="E"), IF(P935&gt;Veriler!$F$2, P935*R935, IF(P935&lt;Veriler!$F$2, Veriler!$F$2*R935, P935*R935)), 0))</f>
        <v>0</v>
      </c>
      <c r="T935" s="118" t="str">
        <f t="shared" si="299"/>
        <v xml:space="preserve"> </v>
      </c>
      <c r="U935" s="123" t="str">
        <f>IFERROR(IF(N935="%10 sınırı aşılmıştır.",K935-S935,IFERROR(IF(E935="",IF(R935=1,0,IF(K935-R935=0,"",K935-R935)),IF(Veriler!I935="",K935,IF(K935*Veriler!I935=0,"",K935*Veriler!I935))),K935)),0)</f>
        <v/>
      </c>
    </row>
    <row r="936" spans="1:21" s="134" customFormat="1" ht="27.75" customHeight="1" x14ac:dyDescent="0.25">
      <c r="A936" s="186">
        <f t="shared" si="300"/>
        <v>19</v>
      </c>
      <c r="B936" s="228"/>
      <c r="C936" s="229"/>
      <c r="D936" s="115"/>
      <c r="E936" s="116"/>
      <c r="F936" s="163" t="str">
        <f t="shared" si="295"/>
        <v/>
      </c>
      <c r="G936" s="117"/>
      <c r="H936" s="117"/>
      <c r="I936" s="117"/>
      <c r="J936" s="117"/>
      <c r="K936" s="118" t="str">
        <f t="shared" si="296"/>
        <v/>
      </c>
      <c r="L936" s="119" t="str">
        <f>IF(K936="", "", K936/Veriler!$T$1)</f>
        <v/>
      </c>
      <c r="M936" s="119" t="str">
        <f>IF(E936&lt;&gt;"", "İthal Girdi", IF(Veriler!P936="", "", IF(Veriler!O936="H", "%0,5 üzerindedir", IF(Veriler!P936&gt;0.1, "%10 sınırı aşılmıştır.", "Uygun"))))</f>
        <v>%0,5 üzerindedir</v>
      </c>
      <c r="N936" s="119" t="str">
        <f t="shared" si="297"/>
        <v xml:space="preserve"> </v>
      </c>
      <c r="O936" s="120"/>
      <c r="P936" s="121"/>
      <c r="Q936" s="122" t="str">
        <f t="shared" si="298"/>
        <v/>
      </c>
      <c r="R936" s="118">
        <f>IFERROR(IF(L936&lt;=0.005,IF(E936="",K936,0),IF(E936&lt;&gt;"",0,IF(O936="",0,IF(O936="H",0,IF(P936&lt;Veriler!$F$2,K936*Veriler!$F$2,K936*P936)))))," ")</f>
        <v>0</v>
      </c>
      <c r="S936" s="118">
        <f>IF(Veriler!P936&lt;=0.1, R936, IF(AND(Veriler!P936&gt;0.1, E936="", O936="E"), IF(P936&gt;Veriler!$F$2, P936*R936, IF(P936&lt;Veriler!$F$2, Veriler!$F$2*R936, P936*R936)), 0))</f>
        <v>0</v>
      </c>
      <c r="T936" s="118" t="str">
        <f t="shared" si="299"/>
        <v xml:space="preserve"> </v>
      </c>
      <c r="U936" s="123" t="str">
        <f>IFERROR(IF(N936="%10 sınırı aşılmıştır.",K936-S936,IFERROR(IF(E936="",IF(R936=1,0,IF(K936-R936=0,"",K936-R936)),IF(Veriler!I936="",K936,IF(K936*Veriler!I936=0,"",K936*Veriler!I936))),K936)),0)</f>
        <v/>
      </c>
    </row>
    <row r="937" spans="1:21" s="134" customFormat="1" ht="27.75" customHeight="1" x14ac:dyDescent="0.25">
      <c r="A937" s="186">
        <f t="shared" si="300"/>
        <v>20</v>
      </c>
      <c r="B937" s="228"/>
      <c r="C937" s="229"/>
      <c r="D937" s="115"/>
      <c r="E937" s="116"/>
      <c r="F937" s="163" t="str">
        <f t="shared" si="295"/>
        <v/>
      </c>
      <c r="G937" s="117"/>
      <c r="H937" s="117"/>
      <c r="I937" s="117"/>
      <c r="J937" s="117"/>
      <c r="K937" s="118" t="str">
        <f t="shared" si="296"/>
        <v/>
      </c>
      <c r="L937" s="119" t="str">
        <f>IF(K937="", "", K937/Veriler!$T$1)</f>
        <v/>
      </c>
      <c r="M937" s="119" t="str">
        <f>IF(E937&lt;&gt;"", "İthal Girdi", IF(Veriler!P937="", "", IF(Veriler!O937="H", "%0,5 üzerindedir", IF(Veriler!P937&gt;0.1, "%10 sınırı aşılmıştır.", "Uygun"))))</f>
        <v>%0,5 üzerindedir</v>
      </c>
      <c r="N937" s="119" t="str">
        <f t="shared" si="297"/>
        <v xml:space="preserve"> </v>
      </c>
      <c r="O937" s="120"/>
      <c r="P937" s="121"/>
      <c r="Q937" s="122" t="str">
        <f t="shared" si="298"/>
        <v/>
      </c>
      <c r="R937" s="118">
        <f>IFERROR(IF(L937&lt;=0.005,IF(E937="",K937,0),IF(E937&lt;&gt;"",0,IF(O937="",0,IF(O937="H",0,IF(P937&lt;Veriler!$F$2,K937*Veriler!$F$2,K937*P937)))))," ")</f>
        <v>0</v>
      </c>
      <c r="S937" s="118">
        <f>IF(Veriler!P937&lt;=0.1, R937, IF(AND(Veriler!P937&gt;0.1, E937="", O937="E"), IF(P937&gt;Veriler!$F$2, P937*R937, IF(P937&lt;Veriler!$F$2, Veriler!$F$2*R937, P937*R937)), 0))</f>
        <v>0</v>
      </c>
      <c r="T937" s="118" t="str">
        <f t="shared" si="299"/>
        <v xml:space="preserve"> </v>
      </c>
      <c r="U937" s="123" t="str">
        <f>IFERROR(IF(N937="%10 sınırı aşılmıştır.",K937-S937,IFERROR(IF(E937="",IF(R937=1,0,IF(K937-R937=0,"",K937-R937)),IF(Veriler!I937="",K937,IF(K937*Veriler!I937=0,"",K937*Veriler!I937))),K937)),0)</f>
        <v/>
      </c>
    </row>
    <row r="938" spans="1:21" s="134" customFormat="1" ht="27.75" customHeight="1" x14ac:dyDescent="0.25">
      <c r="A938" s="186">
        <f t="shared" si="300"/>
        <v>21</v>
      </c>
      <c r="B938" s="228"/>
      <c r="C938" s="229"/>
      <c r="D938" s="115"/>
      <c r="E938" s="116"/>
      <c r="F938" s="163" t="str">
        <f t="shared" si="295"/>
        <v/>
      </c>
      <c r="G938" s="117"/>
      <c r="H938" s="117"/>
      <c r="I938" s="117"/>
      <c r="J938" s="117"/>
      <c r="K938" s="118" t="str">
        <f t="shared" si="296"/>
        <v/>
      </c>
      <c r="L938" s="119" t="str">
        <f>IF(K938="", "", K938/Veriler!$T$1)</f>
        <v/>
      </c>
      <c r="M938" s="119" t="str">
        <f>IF(E938&lt;&gt;"", "İthal Girdi", IF(Veriler!P938="", "", IF(Veriler!O938="H", "%0,5 üzerindedir", IF(Veriler!P938&gt;0.1, "%10 sınırı aşılmıştır.", "Uygun"))))</f>
        <v>%0,5 üzerindedir</v>
      </c>
      <c r="N938" s="119" t="str">
        <f t="shared" si="297"/>
        <v xml:space="preserve"> </v>
      </c>
      <c r="O938" s="120"/>
      <c r="P938" s="121"/>
      <c r="Q938" s="122" t="str">
        <f t="shared" si="298"/>
        <v/>
      </c>
      <c r="R938" s="118">
        <f>IFERROR(IF(L938&lt;=0.005,IF(E938="",K938,0),IF(E938&lt;&gt;"",0,IF(O938="",0,IF(O938="H",0,IF(P938&lt;Veriler!$F$2,K938*Veriler!$F$2,K938*P938)))))," ")</f>
        <v>0</v>
      </c>
      <c r="S938" s="118">
        <f>IF(Veriler!P938&lt;=0.1, R938, IF(AND(Veriler!P938&gt;0.1, E938="", O938="E"), IF(P938&gt;Veriler!$F$2, P938*R938, IF(P938&lt;Veriler!$F$2, Veriler!$F$2*R938, P938*R938)), 0))</f>
        <v>0</v>
      </c>
      <c r="T938" s="118" t="str">
        <f t="shared" si="299"/>
        <v xml:space="preserve"> </v>
      </c>
      <c r="U938" s="123" t="str">
        <f>IFERROR(IF(N938="%10 sınırı aşılmıştır.",K938-S938,IFERROR(IF(E938="",IF(R938=1,0,IF(K938-R938=0,"",K938-R938)),IF(Veriler!I938="",K938,IF(K938*Veriler!I938=0,"",K938*Veriler!I938))),K938)),0)</f>
        <v/>
      </c>
    </row>
    <row r="939" spans="1:21" s="134" customFormat="1" ht="27.75" customHeight="1" x14ac:dyDescent="0.25">
      <c r="A939" s="186">
        <f t="shared" si="300"/>
        <v>22</v>
      </c>
      <c r="B939" s="228"/>
      <c r="C939" s="229"/>
      <c r="D939" s="115"/>
      <c r="E939" s="116"/>
      <c r="F939" s="163" t="str">
        <f t="shared" si="295"/>
        <v/>
      </c>
      <c r="G939" s="117"/>
      <c r="H939" s="117"/>
      <c r="I939" s="117"/>
      <c r="J939" s="117"/>
      <c r="K939" s="118" t="str">
        <f t="shared" si="296"/>
        <v/>
      </c>
      <c r="L939" s="119" t="str">
        <f>IF(K939="", "", K939/Veriler!$T$1)</f>
        <v/>
      </c>
      <c r="M939" s="119" t="str">
        <f>IF(E939&lt;&gt;"", "İthal Girdi", IF(Veriler!P939="", "", IF(Veriler!O939="H", "%0,5 üzerindedir", IF(Veriler!P939&gt;0.1, "%10 sınırı aşılmıştır.", "Uygun"))))</f>
        <v>%0,5 üzerindedir</v>
      </c>
      <c r="N939" s="119" t="str">
        <f t="shared" si="297"/>
        <v xml:space="preserve"> </v>
      </c>
      <c r="O939" s="120"/>
      <c r="P939" s="121"/>
      <c r="Q939" s="122" t="str">
        <f t="shared" si="298"/>
        <v/>
      </c>
      <c r="R939" s="118">
        <f>IFERROR(IF(L939&lt;=0.005,IF(E939="",K939,0),IF(E939&lt;&gt;"",0,IF(O939="",0,IF(O939="H",0,IF(P939&lt;Veriler!$F$2,K939*Veriler!$F$2,K939*P939)))))," ")</f>
        <v>0</v>
      </c>
      <c r="S939" s="118">
        <f>IF(Veriler!P939&lt;=0.1, R939, IF(AND(Veriler!P939&gt;0.1, E939="", O939="E"), IF(P939&gt;Veriler!$F$2, P939*R939, IF(P939&lt;Veriler!$F$2, Veriler!$F$2*R939, P939*R939)), 0))</f>
        <v>0</v>
      </c>
      <c r="T939" s="118" t="str">
        <f t="shared" si="299"/>
        <v xml:space="preserve"> </v>
      </c>
      <c r="U939" s="123" t="str">
        <f>IFERROR(IF(N939="%10 sınırı aşılmıştır.",K939-S939,IFERROR(IF(E939="",IF(R939=1,0,IF(K939-R939=0,"",K939-R939)),IF(Veriler!I939="",K939,IF(K939*Veriler!I939=0,"",K939*Veriler!I939))),K939)),0)</f>
        <v/>
      </c>
    </row>
    <row r="940" spans="1:21" s="134" customFormat="1" ht="27.75" customHeight="1" x14ac:dyDescent="0.25">
      <c r="A940" s="186">
        <f t="shared" si="300"/>
        <v>23</v>
      </c>
      <c r="B940" s="228"/>
      <c r="C940" s="229"/>
      <c r="D940" s="115"/>
      <c r="E940" s="116"/>
      <c r="F940" s="163" t="str">
        <f t="shared" si="295"/>
        <v/>
      </c>
      <c r="G940" s="117"/>
      <c r="H940" s="117"/>
      <c r="I940" s="117"/>
      <c r="J940" s="117"/>
      <c r="K940" s="118" t="str">
        <f t="shared" si="296"/>
        <v/>
      </c>
      <c r="L940" s="119" t="str">
        <f>IF(K940="", "", K940/Veriler!$T$1)</f>
        <v/>
      </c>
      <c r="M940" s="119" t="str">
        <f>IF(E940&lt;&gt;"", "İthal Girdi", IF(Veriler!P940="", "", IF(Veriler!O940="H", "%0,5 üzerindedir", IF(Veriler!P940&gt;0.1, "%10 sınırı aşılmıştır.", "Uygun"))))</f>
        <v>%0,5 üzerindedir</v>
      </c>
      <c r="N940" s="119" t="str">
        <f t="shared" si="297"/>
        <v xml:space="preserve"> </v>
      </c>
      <c r="O940" s="120"/>
      <c r="P940" s="121"/>
      <c r="Q940" s="122" t="str">
        <f t="shared" si="298"/>
        <v/>
      </c>
      <c r="R940" s="118">
        <f>IFERROR(IF(L940&lt;=0.005,IF(E940="",K940,0),IF(E940&lt;&gt;"",0,IF(O940="",0,IF(O940="H",0,IF(P940&lt;Veriler!$F$2,K940*Veriler!$F$2,K940*P940)))))," ")</f>
        <v>0</v>
      </c>
      <c r="S940" s="118">
        <f>IF(Veriler!P940&lt;=0.1, R940, IF(AND(Veriler!P940&gt;0.1, E940="", O940="E"), IF(P940&gt;Veriler!$F$2, P940*R940, IF(P940&lt;Veriler!$F$2, Veriler!$F$2*R940, P940*R940)), 0))</f>
        <v>0</v>
      </c>
      <c r="T940" s="118" t="str">
        <f t="shared" si="299"/>
        <v xml:space="preserve"> </v>
      </c>
      <c r="U940" s="123" t="str">
        <f>IFERROR(IF(N940="%10 sınırı aşılmıştır.",K940-S940,IFERROR(IF(E940="",IF(R940=1,0,IF(K940-R940=0,"",K940-R940)),IF(Veriler!I940="",K940,IF(K940*Veriler!I940=0,"",K940*Veriler!I940))),K940)),0)</f>
        <v/>
      </c>
    </row>
    <row r="941" spans="1:21" s="134" customFormat="1" ht="27.75" customHeight="1" x14ac:dyDescent="0.25">
      <c r="A941" s="186">
        <f t="shared" si="300"/>
        <v>24</v>
      </c>
      <c r="B941" s="228"/>
      <c r="C941" s="229"/>
      <c r="D941" s="115"/>
      <c r="E941" s="116"/>
      <c r="F941" s="163" t="str">
        <f t="shared" si="295"/>
        <v/>
      </c>
      <c r="G941" s="117"/>
      <c r="H941" s="117"/>
      <c r="I941" s="117"/>
      <c r="J941" s="117"/>
      <c r="K941" s="118" t="str">
        <f t="shared" si="296"/>
        <v/>
      </c>
      <c r="L941" s="119" t="str">
        <f>IF(K941="", "", K941/Veriler!$T$1)</f>
        <v/>
      </c>
      <c r="M941" s="119" t="str">
        <f>IF(E941&lt;&gt;"", "İthal Girdi", IF(Veriler!P941="", "", IF(Veriler!O941="H", "%0,5 üzerindedir", IF(Veriler!P941&gt;0.1, "%10 sınırı aşılmıştır.", "Uygun"))))</f>
        <v>%0,5 üzerindedir</v>
      </c>
      <c r="N941" s="119" t="str">
        <f t="shared" si="297"/>
        <v xml:space="preserve"> </v>
      </c>
      <c r="O941" s="120"/>
      <c r="P941" s="121"/>
      <c r="Q941" s="122" t="str">
        <f t="shared" si="298"/>
        <v/>
      </c>
      <c r="R941" s="118">
        <f>IFERROR(IF(L941&lt;=0.005,IF(E941="",K941,0),IF(E941&lt;&gt;"",0,IF(O941="",0,IF(O941="H",0,IF(P941&lt;Veriler!$F$2,K941*Veriler!$F$2,K941*P941)))))," ")</f>
        <v>0</v>
      </c>
      <c r="S941" s="118">
        <f>IF(Veriler!P941&lt;=0.1, R941, IF(AND(Veriler!P941&gt;0.1, E941="", O941="E"), IF(P941&gt;Veriler!$F$2, P941*R941, IF(P941&lt;Veriler!$F$2, Veriler!$F$2*R941, P941*R941)), 0))</f>
        <v>0</v>
      </c>
      <c r="T941" s="118" t="str">
        <f t="shared" si="299"/>
        <v xml:space="preserve"> </v>
      </c>
      <c r="U941" s="123" t="str">
        <f>IFERROR(IF(N941="%10 sınırı aşılmıştır.",K941-S941,IFERROR(IF(E941="",IF(R941=1,0,IF(K941-R941=0,"",K941-R941)),IF(Veriler!I941="",K941,IF(K941*Veriler!I941=0,"",K941*Veriler!I941))),K941)),0)</f>
        <v/>
      </c>
    </row>
    <row r="942" spans="1:21" s="134" customFormat="1" ht="27.75" customHeight="1" x14ac:dyDescent="0.25">
      <c r="A942" s="186">
        <f t="shared" si="300"/>
        <v>25</v>
      </c>
      <c r="B942" s="228"/>
      <c r="C942" s="229"/>
      <c r="D942" s="115"/>
      <c r="E942" s="116"/>
      <c r="F942" s="163" t="str">
        <f t="shared" si="295"/>
        <v/>
      </c>
      <c r="G942" s="117"/>
      <c r="H942" s="117"/>
      <c r="I942" s="117"/>
      <c r="J942" s="117"/>
      <c r="K942" s="118" t="str">
        <f t="shared" si="296"/>
        <v/>
      </c>
      <c r="L942" s="119" t="str">
        <f>IF(K942="", "", K942/Veriler!$T$1)</f>
        <v/>
      </c>
      <c r="M942" s="119" t="str">
        <f>IF(E942&lt;&gt;"", "İthal Girdi", IF(Veriler!P942="", "", IF(Veriler!O942="H", "%0,5 üzerindedir", IF(Veriler!P942&gt;0.1, "%10 sınırı aşılmıştır.", "Uygun"))))</f>
        <v>%0,5 üzerindedir</v>
      </c>
      <c r="N942" s="119" t="str">
        <f t="shared" si="297"/>
        <v xml:space="preserve"> </v>
      </c>
      <c r="O942" s="120"/>
      <c r="P942" s="121"/>
      <c r="Q942" s="122" t="str">
        <f t="shared" si="298"/>
        <v/>
      </c>
      <c r="R942" s="118">
        <f>IFERROR(IF(L942&lt;=0.005,IF(E942="",K942,0),IF(E942&lt;&gt;"",0,IF(O942="",0,IF(O942="H",0,IF(P942&lt;Veriler!$F$2,K942*Veriler!$F$2,K942*P942)))))," ")</f>
        <v>0</v>
      </c>
      <c r="S942" s="118">
        <f>IF(Veriler!P942&lt;=0.1, R942, IF(AND(Veriler!P942&gt;0.1, E942="", O942="E"), IF(P942&gt;Veriler!$F$2, P942*R942, IF(P942&lt;Veriler!$F$2, Veriler!$F$2*R942, P942*R942)), 0))</f>
        <v>0</v>
      </c>
      <c r="T942" s="118" t="str">
        <f t="shared" si="299"/>
        <v xml:space="preserve"> </v>
      </c>
      <c r="U942" s="123" t="str">
        <f>IFERROR(IF(N942="%10 sınırı aşılmıştır.",K942-S942,IFERROR(IF(E942="",IF(R942=1,0,IF(K942-R942=0,"",K942-R942)),IF(Veriler!I942="",K942,IF(K942*Veriler!I942=0,"",K942*Veriler!I942))),K942)),0)</f>
        <v/>
      </c>
    </row>
    <row r="943" spans="1:21" s="134" customFormat="1" ht="27.75" customHeight="1" x14ac:dyDescent="0.25">
      <c r="A943" s="186">
        <f t="shared" si="300"/>
        <v>26</v>
      </c>
      <c r="B943" s="228"/>
      <c r="C943" s="229"/>
      <c r="D943" s="115"/>
      <c r="E943" s="116"/>
      <c r="F943" s="163" t="str">
        <f t="shared" si="295"/>
        <v/>
      </c>
      <c r="G943" s="117"/>
      <c r="H943" s="117"/>
      <c r="I943" s="117"/>
      <c r="J943" s="117"/>
      <c r="K943" s="118" t="str">
        <f t="shared" si="296"/>
        <v/>
      </c>
      <c r="L943" s="119" t="str">
        <f>IF(K943="", "", K943/Veriler!$T$1)</f>
        <v/>
      </c>
      <c r="M943" s="119" t="str">
        <f>IF(E943&lt;&gt;"", "İthal Girdi", IF(Veriler!P943="", "", IF(Veriler!O943="H", "%0,5 üzerindedir", IF(Veriler!P943&gt;0.1, "%10 sınırı aşılmıştır.", "Uygun"))))</f>
        <v>%0,5 üzerindedir</v>
      </c>
      <c r="N943" s="119" t="str">
        <f t="shared" si="297"/>
        <v xml:space="preserve"> </v>
      </c>
      <c r="O943" s="120"/>
      <c r="P943" s="121"/>
      <c r="Q943" s="122" t="str">
        <f t="shared" si="298"/>
        <v/>
      </c>
      <c r="R943" s="118">
        <f>IFERROR(IF(L943&lt;=0.005,IF(E943="",K943,0),IF(E943&lt;&gt;"",0,IF(O943="",0,IF(O943="H",0,IF(P943&lt;Veriler!$F$2,K943*Veriler!$F$2,K943*P943)))))," ")</f>
        <v>0</v>
      </c>
      <c r="S943" s="118">
        <f>IF(Veriler!P943&lt;=0.1, R943, IF(AND(Veriler!P943&gt;0.1, E943="", O943="E"), IF(P943&gt;Veriler!$F$2, P943*R943, IF(P943&lt;Veriler!$F$2, Veriler!$F$2*R943, P943*R943)), 0))</f>
        <v>0</v>
      </c>
      <c r="T943" s="118" t="str">
        <f t="shared" si="299"/>
        <v xml:space="preserve"> </v>
      </c>
      <c r="U943" s="123" t="str">
        <f>IFERROR(IF(N943="%10 sınırı aşılmıştır.",K943-S943,IFERROR(IF(E943="",IF(R943=1,0,IF(K943-R943=0,"",K943-R943)),IF(Veriler!I943="",K943,IF(K943*Veriler!I943=0,"",K943*Veriler!I943))),K943)),0)</f>
        <v/>
      </c>
    </row>
    <row r="944" spans="1:21" s="134" customFormat="1" ht="27.75" customHeight="1" x14ac:dyDescent="0.25">
      <c r="A944" s="186">
        <f t="shared" si="300"/>
        <v>27</v>
      </c>
      <c r="B944" s="228"/>
      <c r="C944" s="229"/>
      <c r="D944" s="115"/>
      <c r="E944" s="116"/>
      <c r="F944" s="163" t="str">
        <f t="shared" si="295"/>
        <v/>
      </c>
      <c r="G944" s="117"/>
      <c r="H944" s="117"/>
      <c r="I944" s="117"/>
      <c r="J944" s="117"/>
      <c r="K944" s="118" t="str">
        <f t="shared" si="296"/>
        <v/>
      </c>
      <c r="L944" s="119" t="str">
        <f>IF(K944="", "", K944/Veriler!$T$1)</f>
        <v/>
      </c>
      <c r="M944" s="119" t="str">
        <f>IF(E944&lt;&gt;"", "İthal Girdi", IF(Veriler!P944="", "", IF(Veriler!O944="H", "%0,5 üzerindedir", IF(Veriler!P944&gt;0.1, "%10 sınırı aşılmıştır.", "Uygun"))))</f>
        <v>%0,5 üzerindedir</v>
      </c>
      <c r="N944" s="119" t="str">
        <f t="shared" si="297"/>
        <v xml:space="preserve"> </v>
      </c>
      <c r="O944" s="120"/>
      <c r="P944" s="121"/>
      <c r="Q944" s="122" t="str">
        <f t="shared" si="298"/>
        <v/>
      </c>
      <c r="R944" s="118">
        <f>IFERROR(IF(L944&lt;=0.005,IF(E944="",K944,0),IF(E944&lt;&gt;"",0,IF(O944="",0,IF(O944="H",0,IF(P944&lt;Veriler!$F$2,K944*Veriler!$F$2,K944*P944)))))," ")</f>
        <v>0</v>
      </c>
      <c r="S944" s="118">
        <f>IF(Veriler!P944&lt;=0.1, R944, IF(AND(Veriler!P944&gt;0.1, E944="", O944="E"), IF(P944&gt;Veriler!$F$2, P944*R944, IF(P944&lt;Veriler!$F$2, Veriler!$F$2*R944, P944*R944)), 0))</f>
        <v>0</v>
      </c>
      <c r="T944" s="118" t="str">
        <f t="shared" si="299"/>
        <v xml:space="preserve"> </v>
      </c>
      <c r="U944" s="123" t="str">
        <f>IFERROR(IF(N944="%10 sınırı aşılmıştır.",K944-S944,IFERROR(IF(E944="",IF(R944=1,0,IF(K944-R944=0,"",K944-R944)),IF(Veriler!I944="",K944,IF(K944*Veriler!I944=0,"",K944*Veriler!I944))),K944)),0)</f>
        <v/>
      </c>
    </row>
    <row r="945" spans="1:21" s="134" customFormat="1" ht="27.75" customHeight="1" x14ac:dyDescent="0.25">
      <c r="A945" s="186">
        <f t="shared" si="300"/>
        <v>28</v>
      </c>
      <c r="B945" s="228"/>
      <c r="C945" s="229"/>
      <c r="D945" s="115"/>
      <c r="E945" s="116"/>
      <c r="F945" s="163" t="str">
        <f t="shared" si="295"/>
        <v/>
      </c>
      <c r="G945" s="117"/>
      <c r="H945" s="117"/>
      <c r="I945" s="117"/>
      <c r="J945" s="117"/>
      <c r="K945" s="118" t="str">
        <f t="shared" si="296"/>
        <v/>
      </c>
      <c r="L945" s="119" t="str">
        <f>IF(K945="", "", K945/Veriler!$T$1)</f>
        <v/>
      </c>
      <c r="M945" s="119" t="str">
        <f>IF(E945&lt;&gt;"", "İthal Girdi", IF(Veriler!P945="", "", IF(Veriler!O945="H", "%0,5 üzerindedir", IF(Veriler!P945&gt;0.1, "%10 sınırı aşılmıştır.", "Uygun"))))</f>
        <v>%0,5 üzerindedir</v>
      </c>
      <c r="N945" s="119" t="str">
        <f t="shared" si="297"/>
        <v xml:space="preserve"> </v>
      </c>
      <c r="O945" s="120"/>
      <c r="P945" s="121"/>
      <c r="Q945" s="122" t="str">
        <f t="shared" si="298"/>
        <v/>
      </c>
      <c r="R945" s="118">
        <f>IFERROR(IF(L945&lt;=0.005,IF(E945="",K945,0),IF(E945&lt;&gt;"",0,IF(O945="",0,IF(O945="H",0,IF(P945&lt;Veriler!$F$2,K945*Veriler!$F$2,K945*P945)))))," ")</f>
        <v>0</v>
      </c>
      <c r="S945" s="118">
        <f>IF(Veriler!P945&lt;=0.1, R945, IF(AND(Veriler!P945&gt;0.1, E945="", O945="E"), IF(P945&gt;Veriler!$F$2, P945*R945, IF(P945&lt;Veriler!$F$2, Veriler!$F$2*R945, P945*R945)), 0))</f>
        <v>0</v>
      </c>
      <c r="T945" s="118" t="str">
        <f t="shared" si="299"/>
        <v xml:space="preserve"> </v>
      </c>
      <c r="U945" s="123" t="str">
        <f>IFERROR(IF(N945="%10 sınırı aşılmıştır.",K945-S945,IFERROR(IF(E945="",IF(R945=1,0,IF(K945-R945=0,"",K945-R945)),IF(Veriler!I945="",K945,IF(K945*Veriler!I945=0,"",K945*Veriler!I945))),K945)),0)</f>
        <v/>
      </c>
    </row>
    <row r="946" spans="1:21" s="134" customFormat="1" ht="24" customHeight="1" x14ac:dyDescent="0.25">
      <c r="A946" s="147"/>
      <c r="B946" s="148"/>
      <c r="C946" s="148"/>
      <c r="D946" s="148"/>
      <c r="E946" s="149"/>
      <c r="F946" s="149"/>
      <c r="G946" s="147"/>
      <c r="H946" s="147"/>
      <c r="I946" s="147"/>
      <c r="J946" s="147"/>
      <c r="K946" s="133">
        <f>SUM(K917:K930,K932:K945)</f>
        <v>0</v>
      </c>
      <c r="L946" s="150"/>
      <c r="M946" s="150"/>
      <c r="N946" s="150"/>
      <c r="O946" s="151"/>
      <c r="P946" s="152"/>
      <c r="Q946" s="152"/>
      <c r="R946" s="147"/>
      <c r="S946" s="147"/>
      <c r="T946" s="147"/>
      <c r="U946" s="147"/>
    </row>
    <row r="947" spans="1:21" s="134" customFormat="1" ht="24" customHeight="1" x14ac:dyDescent="0.25">
      <c r="A947" s="147"/>
      <c r="B947" s="148"/>
      <c r="C947" s="148"/>
      <c r="D947" s="148"/>
      <c r="E947" s="149"/>
      <c r="F947" s="149"/>
      <c r="G947" s="147"/>
      <c r="H947" s="147"/>
      <c r="I947" s="147"/>
      <c r="J947" s="147"/>
      <c r="K947" s="153"/>
      <c r="L947" s="150"/>
      <c r="M947" s="150"/>
      <c r="N947" s="150"/>
      <c r="O947" s="151"/>
      <c r="P947" s="152"/>
      <c r="Q947" s="152"/>
      <c r="R947" s="154" t="s">
        <v>14</v>
      </c>
      <c r="S947" s="154" t="s">
        <v>14</v>
      </c>
      <c r="T947" s="154" t="s">
        <v>14</v>
      </c>
      <c r="U947" s="155" t="s">
        <v>15</v>
      </c>
    </row>
    <row r="948" spans="1:21" s="134" customFormat="1" ht="27" customHeight="1" x14ac:dyDescent="0.25">
      <c r="A948" s="230" t="s">
        <v>140</v>
      </c>
      <c r="B948" s="230"/>
      <c r="C948" s="230"/>
      <c r="D948" s="230"/>
      <c r="E948" s="230"/>
      <c r="F948" s="230"/>
      <c r="G948" s="230"/>
      <c r="H948" s="230"/>
      <c r="I948" s="230"/>
      <c r="J948" s="230"/>
      <c r="K948" s="230"/>
      <c r="L948" s="230"/>
      <c r="M948" s="230"/>
      <c r="N948" s="230"/>
      <c r="O948" s="230"/>
      <c r="P948" s="230"/>
      <c r="Q948" s="230"/>
      <c r="R948" s="160" t="e">
        <f>IF(SUM(#REF!,R917:R930,R932:R945)=0,"",SUM(#REF!,R917:R930,R932:R945))</f>
        <v>#REF!</v>
      </c>
      <c r="S948" s="156" t="str">
        <f>IF(SUM(S917:S930,S932:S945)=0," ",SUM(S917:S930,S932:S945))</f>
        <v xml:space="preserve"> </v>
      </c>
      <c r="T948" s="124" t="str">
        <f>IF(SUM(T917:T930,T932:T945)=0," ",SUM(T917:T930,T932:T945))</f>
        <v xml:space="preserve"> </v>
      </c>
      <c r="U948" s="124" t="str">
        <f>IF(SUM(U917:U930,U932:U945)=0," ",SUM(U917:U930,U932:U945))</f>
        <v xml:space="preserve"> </v>
      </c>
    </row>
    <row r="950" spans="1:21" x14ac:dyDescent="0.3">
      <c r="A950" s="225" t="s">
        <v>145</v>
      </c>
      <c r="B950" s="225"/>
      <c r="C950" s="225"/>
      <c r="D950" s="225"/>
      <c r="E950" s="225"/>
      <c r="F950" s="225"/>
      <c r="G950" s="225"/>
      <c r="H950" s="225"/>
      <c r="I950" s="225"/>
      <c r="J950" s="225"/>
      <c r="K950" s="225"/>
      <c r="L950" s="226"/>
      <c r="M950" s="226"/>
      <c r="N950" s="226"/>
      <c r="O950" s="227"/>
      <c r="P950" s="227"/>
      <c r="Q950" s="227"/>
      <c r="R950" s="225"/>
      <c r="S950" s="225"/>
      <c r="T950" s="225"/>
      <c r="U950" s="225"/>
    </row>
  </sheetData>
  <sheetProtection algorithmName="SHA-512" hashValue="2UGXheo7gCZXmjNWlQKngm22eNs4tP6dAzWyidemEA5bUqIfnLjHpMfXm2i9Frs7ExpQEqmGsUlU72eLo2jPbA==" saltValue="lqZc1JKtpFOApVI9G+2AlA==" spinCount="100000" sheet="1" objects="1" scenarios="1"/>
  <dataConsolidate/>
  <mergeCells count="925">
    <mergeCell ref="B372:C372"/>
    <mergeCell ref="B373:C373"/>
    <mergeCell ref="B374:C374"/>
    <mergeCell ref="B375:C375"/>
    <mergeCell ref="A378:Q378"/>
    <mergeCell ref="A380:U380"/>
    <mergeCell ref="B366:C366"/>
    <mergeCell ref="B367:C367"/>
    <mergeCell ref="B368:C368"/>
    <mergeCell ref="B369:C369"/>
    <mergeCell ref="B370:C370"/>
    <mergeCell ref="B371:C371"/>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48:C348"/>
    <mergeCell ref="B349:C349"/>
    <mergeCell ref="B350:C350"/>
    <mergeCell ref="B351:C351"/>
    <mergeCell ref="B352:C352"/>
    <mergeCell ref="B353:C353"/>
    <mergeCell ref="A342:U342"/>
    <mergeCell ref="A343:U343"/>
    <mergeCell ref="B345:C345"/>
    <mergeCell ref="B346:C346"/>
    <mergeCell ref="B347:C347"/>
    <mergeCell ref="B333:C333"/>
    <mergeCell ref="B334:C334"/>
    <mergeCell ref="B335:C335"/>
    <mergeCell ref="B336:C336"/>
    <mergeCell ref="B337:C337"/>
    <mergeCell ref="A340:Q340"/>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A302:Q302"/>
    <mergeCell ref="A304:U304"/>
    <mergeCell ref="A305:U305"/>
    <mergeCell ref="B307:C307"/>
    <mergeCell ref="B308:C308"/>
    <mergeCell ref="B294:C294"/>
    <mergeCell ref="B295:C295"/>
    <mergeCell ref="B296:C296"/>
    <mergeCell ref="B297:C297"/>
    <mergeCell ref="B298:C298"/>
    <mergeCell ref="B299:C299"/>
    <mergeCell ref="B288:C288"/>
    <mergeCell ref="B289:C289"/>
    <mergeCell ref="B290:C290"/>
    <mergeCell ref="B291:C291"/>
    <mergeCell ref="B292:C292"/>
    <mergeCell ref="B293:C293"/>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70:C270"/>
    <mergeCell ref="B271:C271"/>
    <mergeCell ref="B272:C272"/>
    <mergeCell ref="B273:C273"/>
    <mergeCell ref="B274:C274"/>
    <mergeCell ref="B275:C275"/>
    <mergeCell ref="B261:C261"/>
    <mergeCell ref="A264:Q264"/>
    <mergeCell ref="A266:U266"/>
    <mergeCell ref="A267:U267"/>
    <mergeCell ref="B269:C269"/>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15:C215"/>
    <mergeCell ref="B231:C231"/>
    <mergeCell ref="B232:C232"/>
    <mergeCell ref="B233:C233"/>
    <mergeCell ref="B234:C234"/>
    <mergeCell ref="B235:C235"/>
    <mergeCell ref="B236:C236"/>
    <mergeCell ref="B222:C222"/>
    <mergeCell ref="B223:C223"/>
    <mergeCell ref="A226:Q226"/>
    <mergeCell ref="A228:U228"/>
    <mergeCell ref="A229:U229"/>
    <mergeCell ref="B204:C204"/>
    <mergeCell ref="B205:C205"/>
    <mergeCell ref="B206:C206"/>
    <mergeCell ref="B207:C207"/>
    <mergeCell ref="B208:C208"/>
    <mergeCell ref="B209:C209"/>
    <mergeCell ref="B198:C198"/>
    <mergeCell ref="B199:C199"/>
    <mergeCell ref="B200:C200"/>
    <mergeCell ref="B201:C201"/>
    <mergeCell ref="B202:C202"/>
    <mergeCell ref="B203:C203"/>
    <mergeCell ref="B193:C193"/>
    <mergeCell ref="B194:C194"/>
    <mergeCell ref="B195:C195"/>
    <mergeCell ref="B196:C196"/>
    <mergeCell ref="B197:C197"/>
    <mergeCell ref="B183:C183"/>
    <mergeCell ref="B184:C184"/>
    <mergeCell ref="B185:C185"/>
    <mergeCell ref="A188:Q188"/>
    <mergeCell ref="A190:U190"/>
    <mergeCell ref="A191:U191"/>
    <mergeCell ref="A192:Q192"/>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A153:U153"/>
    <mergeCell ref="B155:C155"/>
    <mergeCell ref="B156:C156"/>
    <mergeCell ref="B157:C157"/>
    <mergeCell ref="B158:C158"/>
    <mergeCell ref="B144:C144"/>
    <mergeCell ref="B145:C145"/>
    <mergeCell ref="B146:C146"/>
    <mergeCell ref="B147:C147"/>
    <mergeCell ref="A150:Q150"/>
    <mergeCell ref="A152:U152"/>
    <mergeCell ref="A154:Q154"/>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20:C120"/>
    <mergeCell ref="B121:C121"/>
    <mergeCell ref="B122:C122"/>
    <mergeCell ref="B123:C123"/>
    <mergeCell ref="B124:C124"/>
    <mergeCell ref="B125:C125"/>
    <mergeCell ref="A114:U114"/>
    <mergeCell ref="A115:U115"/>
    <mergeCell ref="B117:C117"/>
    <mergeCell ref="B118:C118"/>
    <mergeCell ref="B119:C119"/>
    <mergeCell ref="B105:C105"/>
    <mergeCell ref="B106:C106"/>
    <mergeCell ref="B107:C107"/>
    <mergeCell ref="B108:C108"/>
    <mergeCell ref="B109:C109"/>
    <mergeCell ref="A112:Q112"/>
    <mergeCell ref="A116:Q116"/>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A74:Q74"/>
    <mergeCell ref="A76:U76"/>
    <mergeCell ref="A77:U77"/>
    <mergeCell ref="B79:C79"/>
    <mergeCell ref="B80:C80"/>
    <mergeCell ref="B66:C66"/>
    <mergeCell ref="B67:C67"/>
    <mergeCell ref="B68:C68"/>
    <mergeCell ref="B69:C69"/>
    <mergeCell ref="B70:C70"/>
    <mergeCell ref="B71:C71"/>
    <mergeCell ref="A78:Q78"/>
    <mergeCell ref="B60:C60"/>
    <mergeCell ref="B61:C61"/>
    <mergeCell ref="B62:C62"/>
    <mergeCell ref="B63:C63"/>
    <mergeCell ref="B64:C64"/>
    <mergeCell ref="B65:C65"/>
    <mergeCell ref="B54:C54"/>
    <mergeCell ref="B55:C55"/>
    <mergeCell ref="B56:C56"/>
    <mergeCell ref="B57:C57"/>
    <mergeCell ref="B58:C58"/>
    <mergeCell ref="B59:C59"/>
    <mergeCell ref="B51:C51"/>
    <mergeCell ref="B52:C52"/>
    <mergeCell ref="B53:C53"/>
    <mergeCell ref="B42:C42"/>
    <mergeCell ref="B43:C43"/>
    <mergeCell ref="B44:C44"/>
    <mergeCell ref="B45:C45"/>
    <mergeCell ref="B46:C46"/>
    <mergeCell ref="B47:C47"/>
    <mergeCell ref="B20:C20"/>
    <mergeCell ref="B21:C21"/>
    <mergeCell ref="B22:C22"/>
    <mergeCell ref="B23:C23"/>
    <mergeCell ref="B24:C24"/>
    <mergeCell ref="B48:C48"/>
    <mergeCell ref="B49:C49"/>
    <mergeCell ref="B50:C50"/>
    <mergeCell ref="A40:Q40"/>
    <mergeCell ref="A1:U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Q4:R4"/>
    <mergeCell ref="B6:C6"/>
    <mergeCell ref="A2:Q2"/>
    <mergeCell ref="Q171:R171"/>
    <mergeCell ref="Q194:R194"/>
    <mergeCell ref="Q133:R133"/>
    <mergeCell ref="Q156:R156"/>
    <mergeCell ref="Q95:R95"/>
    <mergeCell ref="Q118:R118"/>
    <mergeCell ref="Q57:R57"/>
    <mergeCell ref="Q80:R80"/>
    <mergeCell ref="Q19:R19"/>
    <mergeCell ref="Q42:R42"/>
    <mergeCell ref="A39:U39"/>
    <mergeCell ref="B41:C41"/>
    <mergeCell ref="B31:C31"/>
    <mergeCell ref="B32:C32"/>
    <mergeCell ref="B33:C33"/>
    <mergeCell ref="A36:Q36"/>
    <mergeCell ref="A38:U38"/>
    <mergeCell ref="B25:C25"/>
    <mergeCell ref="B26:C26"/>
    <mergeCell ref="B27:C27"/>
    <mergeCell ref="B28:C28"/>
    <mergeCell ref="B29:C29"/>
    <mergeCell ref="B30:C30"/>
    <mergeCell ref="B19:C19"/>
    <mergeCell ref="Q361:R361"/>
    <mergeCell ref="Q323:R323"/>
    <mergeCell ref="Q346:R346"/>
    <mergeCell ref="Q285:R285"/>
    <mergeCell ref="Q308:R308"/>
    <mergeCell ref="Q247:R247"/>
    <mergeCell ref="Q270:R270"/>
    <mergeCell ref="Q209:R209"/>
    <mergeCell ref="Q232:R232"/>
    <mergeCell ref="A230:Q230"/>
    <mergeCell ref="A268:Q268"/>
    <mergeCell ref="A306:Q306"/>
    <mergeCell ref="A344:Q344"/>
    <mergeCell ref="B216:C216"/>
    <mergeCell ref="B217:C217"/>
    <mergeCell ref="B218:C218"/>
    <mergeCell ref="B219:C219"/>
    <mergeCell ref="B220:C220"/>
    <mergeCell ref="B221:C221"/>
    <mergeCell ref="B210:C210"/>
    <mergeCell ref="B211:C211"/>
    <mergeCell ref="B212:C212"/>
    <mergeCell ref="B213:C213"/>
    <mergeCell ref="B214:C214"/>
    <mergeCell ref="A381:U381"/>
    <mergeCell ref="A382:Q382"/>
    <mergeCell ref="B383:C383"/>
    <mergeCell ref="B384:C384"/>
    <mergeCell ref="Q384:R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Q399:R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A416:Q416"/>
    <mergeCell ref="A419:U419"/>
    <mergeCell ref="A420:Q420"/>
    <mergeCell ref="B421:C421"/>
    <mergeCell ref="B422:C422"/>
    <mergeCell ref="Q422:R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Q437:R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B451:C451"/>
    <mergeCell ref="A454:Q454"/>
    <mergeCell ref="A457:U457"/>
    <mergeCell ref="A458:Q458"/>
    <mergeCell ref="B459:C459"/>
    <mergeCell ref="B460:C460"/>
    <mergeCell ref="Q460:R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Q475:R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A492:Q492"/>
    <mergeCell ref="A495:U495"/>
    <mergeCell ref="A496:Q496"/>
    <mergeCell ref="B497:C497"/>
    <mergeCell ref="B498:C498"/>
    <mergeCell ref="Q498:R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Q513:R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A530:Q530"/>
    <mergeCell ref="A533:U533"/>
    <mergeCell ref="A534:Q534"/>
    <mergeCell ref="B535:C535"/>
    <mergeCell ref="B536:C536"/>
    <mergeCell ref="Q536:R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Q551:R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A568:Q568"/>
    <mergeCell ref="A571:U571"/>
    <mergeCell ref="A572:Q572"/>
    <mergeCell ref="B573:C573"/>
    <mergeCell ref="B574:C574"/>
    <mergeCell ref="Q574:R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Q589:R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A606:Q606"/>
    <mergeCell ref="A609:U609"/>
    <mergeCell ref="A610:Q610"/>
    <mergeCell ref="B611:C611"/>
    <mergeCell ref="B612:C612"/>
    <mergeCell ref="Q612:R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Q627:R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B640:C640"/>
    <mergeCell ref="B641:C641"/>
    <mergeCell ref="A644:Q644"/>
    <mergeCell ref="A647:U647"/>
    <mergeCell ref="A648:Q648"/>
    <mergeCell ref="B649:C649"/>
    <mergeCell ref="B650:C650"/>
    <mergeCell ref="Q650:R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63:C663"/>
    <mergeCell ref="B664:C664"/>
    <mergeCell ref="B665:C665"/>
    <mergeCell ref="Q665:R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A682:Q682"/>
    <mergeCell ref="A685:U685"/>
    <mergeCell ref="A686:Q686"/>
    <mergeCell ref="B687:C687"/>
    <mergeCell ref="B688:C688"/>
    <mergeCell ref="Q688:R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Q703:R703"/>
    <mergeCell ref="B704:C704"/>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A720:Q720"/>
    <mergeCell ref="A723:U723"/>
    <mergeCell ref="A724:Q724"/>
    <mergeCell ref="B725:C725"/>
    <mergeCell ref="B726:C726"/>
    <mergeCell ref="Q726:R726"/>
    <mergeCell ref="B727:C727"/>
    <mergeCell ref="B728:C728"/>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Q741:R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55:C755"/>
    <mergeCell ref="A758:Q758"/>
    <mergeCell ref="A761:U761"/>
    <mergeCell ref="A762:Q762"/>
    <mergeCell ref="B763:C763"/>
    <mergeCell ref="B764:C764"/>
    <mergeCell ref="Q764:R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Q779:R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A796:Q796"/>
    <mergeCell ref="A799:U799"/>
    <mergeCell ref="A800:Q800"/>
    <mergeCell ref="B801:C801"/>
    <mergeCell ref="B802:C802"/>
    <mergeCell ref="Q802:R802"/>
    <mergeCell ref="B803:C803"/>
    <mergeCell ref="B804:C804"/>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Q817:R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A834:Q834"/>
    <mergeCell ref="A837:U837"/>
    <mergeCell ref="A838:Q838"/>
    <mergeCell ref="B839:C839"/>
    <mergeCell ref="B840:C840"/>
    <mergeCell ref="Q840:R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55:C855"/>
    <mergeCell ref="Q855:R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A872:Q872"/>
    <mergeCell ref="A875:U875"/>
    <mergeCell ref="A876:Q876"/>
    <mergeCell ref="B877:C877"/>
    <mergeCell ref="B878:C878"/>
    <mergeCell ref="Q878:R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Q893:R893"/>
    <mergeCell ref="B894:C894"/>
    <mergeCell ref="B895:C895"/>
    <mergeCell ref="B896:C896"/>
    <mergeCell ref="B897:C897"/>
    <mergeCell ref="B898:C898"/>
    <mergeCell ref="B899:C899"/>
    <mergeCell ref="B900:C900"/>
    <mergeCell ref="B901:C901"/>
    <mergeCell ref="B902:C902"/>
    <mergeCell ref="B903:C903"/>
    <mergeCell ref="B904:C904"/>
    <mergeCell ref="B905:C905"/>
    <mergeCell ref="B906:C906"/>
    <mergeCell ref="B907:C907"/>
    <mergeCell ref="A910:Q910"/>
    <mergeCell ref="A913:U913"/>
    <mergeCell ref="A914:Q914"/>
    <mergeCell ref="B915:C915"/>
    <mergeCell ref="B916:C916"/>
    <mergeCell ref="Q916:R916"/>
    <mergeCell ref="B917:C917"/>
    <mergeCell ref="B918:C918"/>
    <mergeCell ref="B919:C919"/>
    <mergeCell ref="B920:C920"/>
    <mergeCell ref="B921:C921"/>
    <mergeCell ref="B922:C922"/>
    <mergeCell ref="B923:C923"/>
    <mergeCell ref="B924:C924"/>
    <mergeCell ref="B925:C925"/>
    <mergeCell ref="B926:C926"/>
    <mergeCell ref="B927:C927"/>
    <mergeCell ref="B928:C928"/>
    <mergeCell ref="B929:C929"/>
    <mergeCell ref="B930:C930"/>
    <mergeCell ref="B931:C931"/>
    <mergeCell ref="Q931:R931"/>
    <mergeCell ref="B932:C932"/>
    <mergeCell ref="B933:C933"/>
    <mergeCell ref="B934:C934"/>
    <mergeCell ref="B935:C935"/>
    <mergeCell ref="B936:C936"/>
    <mergeCell ref="B937:C937"/>
    <mergeCell ref="A722:U722"/>
    <mergeCell ref="A760:U760"/>
    <mergeCell ref="A798:U798"/>
    <mergeCell ref="A836:U836"/>
    <mergeCell ref="A874:U874"/>
    <mergeCell ref="A912:U912"/>
    <mergeCell ref="A950:U950"/>
    <mergeCell ref="A418:U418"/>
    <mergeCell ref="A456:U456"/>
    <mergeCell ref="A494:U494"/>
    <mergeCell ref="A532:U532"/>
    <mergeCell ref="A570:U570"/>
    <mergeCell ref="A608:U608"/>
    <mergeCell ref="A646:U646"/>
    <mergeCell ref="A684:U684"/>
    <mergeCell ref="B938:C938"/>
    <mergeCell ref="B939:C939"/>
    <mergeCell ref="B940:C940"/>
    <mergeCell ref="B941:C941"/>
    <mergeCell ref="B942:C942"/>
    <mergeCell ref="B943:C943"/>
    <mergeCell ref="B944:C944"/>
    <mergeCell ref="B945:C945"/>
    <mergeCell ref="A948:Q948"/>
  </mergeCells>
  <conditionalFormatting sqref="N1:N2 N875:N876 N837:N838 N799:N800 N761:N762 N723:N724 N685:N686 N647:N648 N609:N610 N571:N572 N533:N534 N495:N496 N457:N458 N419:N420 N381:N382 N343:N344 N305:N306 N267:N268 N229:N230 N191:N192 N153:N154 N115:N116 N77:N78 N39:N40 N43:N75 N81:N113 N119:N151 N157:N189 N195:N227 N233:N265 N271:N303 N309:N341 N347:N379 N385:N417 N423:N455 N461:N493 N499:N531 N537:N569 N575:N607 N613:N645 N651:N683 N689:N721 N727:N759 N765:N797 N803:N835 N841:N873 N879:N914 N917:N1048576 N4:N37">
    <cfRule type="containsText" dxfId="594" priority="953" operator="containsText" text="Uygun">
      <formula>NOT(ISERROR(SEARCH("Uygun",N1)))</formula>
    </cfRule>
    <cfRule type="containsText" dxfId="593" priority="954" operator="containsText" text="%0,5 üzerindedir">
      <formula>NOT(ISERROR(SEARCH("%0,5 üzerindedir",N1)))</formula>
    </cfRule>
    <cfRule type="containsText" dxfId="592" priority="955" operator="containsText" text="%10 sınırı aşılmıştır.">
      <formula>NOT(ISERROR(SEARCH("%10 sınırı aşılmıştır.",N1)))</formula>
    </cfRule>
    <cfRule type="containsText" dxfId="591" priority="956" operator="containsText" text="%10 sınırı aşılmıştır.">
      <formula>NOT(ISERROR(SEARCH("%10 sınırı aşılmıştır.",N1)))</formula>
    </cfRule>
    <cfRule type="containsText" dxfId="590" priority="958" operator="containsText" text="İthal Girdi">
      <formula>NOT(ISERROR(SEARCH("İthal Girdi",N1)))</formula>
    </cfRule>
    <cfRule type="containsText" dxfId="589" priority="959" operator="containsText" text="%10 sınırı aşılmıştır.">
      <formula>NOT(ISERROR(SEARCH("%10 sınırı aşılmıştır.",N1)))</formula>
    </cfRule>
    <cfRule type="containsText" dxfId="588" priority="960" operator="containsText" text="Uygun">
      <formula>NOT(ISERROR(SEARCH("Uygun",N1)))</formula>
    </cfRule>
    <cfRule type="containsText" dxfId="587" priority="961" operator="containsText" text="İthal Girdi">
      <formula>NOT(ISERROR(SEARCH("İthal Girdi",N1)))</formula>
    </cfRule>
  </conditionalFormatting>
  <conditionalFormatting sqref="N874">
    <cfRule type="containsText" dxfId="586" priority="945" operator="containsText" text="Uygun">
      <formula>NOT(ISERROR(SEARCH("Uygun",N874)))</formula>
    </cfRule>
    <cfRule type="containsText" dxfId="585" priority="946" operator="containsText" text="%0,5 üzerindedir">
      <formula>NOT(ISERROR(SEARCH("%0,5 üzerindedir",N874)))</formula>
    </cfRule>
    <cfRule type="containsText" dxfId="584" priority="947" operator="containsText" text="%10 sınırı aşılmıştır.">
      <formula>NOT(ISERROR(SEARCH("%10 sınırı aşılmıştır.",N874)))</formula>
    </cfRule>
    <cfRule type="containsText" dxfId="583" priority="948" operator="containsText" text="%10 sınırı aşılmıştır.">
      <formula>NOT(ISERROR(SEARCH("%10 sınırı aşılmıştır.",N874)))</formula>
    </cfRule>
    <cfRule type="containsText" dxfId="582" priority="949" operator="containsText" text="İthal Girdi">
      <formula>NOT(ISERROR(SEARCH("İthal Girdi",N874)))</formula>
    </cfRule>
    <cfRule type="containsText" dxfId="581" priority="950" operator="containsText" text="%10 sınırı aşılmıştır.">
      <formula>NOT(ISERROR(SEARCH("%10 sınırı aşılmıştır.",N874)))</formula>
    </cfRule>
    <cfRule type="containsText" dxfId="580" priority="951" operator="containsText" text="Uygun">
      <formula>NOT(ISERROR(SEARCH("Uygun",N874)))</formula>
    </cfRule>
    <cfRule type="containsText" dxfId="579" priority="952" operator="containsText" text="İthal Girdi">
      <formula>NOT(ISERROR(SEARCH("İthal Girdi",N874)))</formula>
    </cfRule>
  </conditionalFormatting>
  <conditionalFormatting sqref="N836">
    <cfRule type="containsText" dxfId="578" priority="937" operator="containsText" text="Uygun">
      <formula>NOT(ISERROR(SEARCH("Uygun",N836)))</formula>
    </cfRule>
    <cfRule type="containsText" dxfId="577" priority="938" operator="containsText" text="%0,5 üzerindedir">
      <formula>NOT(ISERROR(SEARCH("%0,5 üzerindedir",N836)))</formula>
    </cfRule>
    <cfRule type="containsText" dxfId="576" priority="939" operator="containsText" text="%10 sınırı aşılmıştır.">
      <formula>NOT(ISERROR(SEARCH("%10 sınırı aşılmıştır.",N836)))</formula>
    </cfRule>
    <cfRule type="containsText" dxfId="575" priority="940" operator="containsText" text="%10 sınırı aşılmıştır.">
      <formula>NOT(ISERROR(SEARCH("%10 sınırı aşılmıştır.",N836)))</formula>
    </cfRule>
    <cfRule type="containsText" dxfId="574" priority="941" operator="containsText" text="İthal Girdi">
      <formula>NOT(ISERROR(SEARCH("İthal Girdi",N836)))</formula>
    </cfRule>
    <cfRule type="containsText" dxfId="573" priority="942" operator="containsText" text="%10 sınırı aşılmıştır.">
      <formula>NOT(ISERROR(SEARCH("%10 sınırı aşılmıştır.",N836)))</formula>
    </cfRule>
    <cfRule type="containsText" dxfId="572" priority="943" operator="containsText" text="Uygun">
      <formula>NOT(ISERROR(SEARCH("Uygun",N836)))</formula>
    </cfRule>
    <cfRule type="containsText" dxfId="571" priority="944" operator="containsText" text="İthal Girdi">
      <formula>NOT(ISERROR(SEARCH("İthal Girdi",N836)))</formula>
    </cfRule>
  </conditionalFormatting>
  <conditionalFormatting sqref="N798">
    <cfRule type="containsText" dxfId="570" priority="929" operator="containsText" text="Uygun">
      <formula>NOT(ISERROR(SEARCH("Uygun",N798)))</formula>
    </cfRule>
    <cfRule type="containsText" dxfId="569" priority="930" operator="containsText" text="%0,5 üzerindedir">
      <formula>NOT(ISERROR(SEARCH("%0,5 üzerindedir",N798)))</formula>
    </cfRule>
    <cfRule type="containsText" dxfId="568" priority="931" operator="containsText" text="%10 sınırı aşılmıştır.">
      <formula>NOT(ISERROR(SEARCH("%10 sınırı aşılmıştır.",N798)))</formula>
    </cfRule>
    <cfRule type="containsText" dxfId="567" priority="932" operator="containsText" text="%10 sınırı aşılmıştır.">
      <formula>NOT(ISERROR(SEARCH("%10 sınırı aşılmıştır.",N798)))</formula>
    </cfRule>
    <cfRule type="containsText" dxfId="566" priority="933" operator="containsText" text="İthal Girdi">
      <formula>NOT(ISERROR(SEARCH("İthal Girdi",N798)))</formula>
    </cfRule>
    <cfRule type="containsText" dxfId="565" priority="934" operator="containsText" text="%10 sınırı aşılmıştır.">
      <formula>NOT(ISERROR(SEARCH("%10 sınırı aşılmıştır.",N798)))</formula>
    </cfRule>
    <cfRule type="containsText" dxfId="564" priority="935" operator="containsText" text="Uygun">
      <formula>NOT(ISERROR(SEARCH("Uygun",N798)))</formula>
    </cfRule>
    <cfRule type="containsText" dxfId="563" priority="936" operator="containsText" text="İthal Girdi">
      <formula>NOT(ISERROR(SEARCH("İthal Girdi",N798)))</formula>
    </cfRule>
  </conditionalFormatting>
  <conditionalFormatting sqref="N760">
    <cfRule type="containsText" dxfId="562" priority="921" operator="containsText" text="Uygun">
      <formula>NOT(ISERROR(SEARCH("Uygun",N760)))</formula>
    </cfRule>
    <cfRule type="containsText" dxfId="561" priority="922" operator="containsText" text="%0,5 üzerindedir">
      <formula>NOT(ISERROR(SEARCH("%0,5 üzerindedir",N760)))</formula>
    </cfRule>
    <cfRule type="containsText" dxfId="560" priority="923" operator="containsText" text="%10 sınırı aşılmıştır.">
      <formula>NOT(ISERROR(SEARCH("%10 sınırı aşılmıştır.",N760)))</formula>
    </cfRule>
    <cfRule type="containsText" dxfId="559" priority="924" operator="containsText" text="%10 sınırı aşılmıştır.">
      <formula>NOT(ISERROR(SEARCH("%10 sınırı aşılmıştır.",N760)))</formula>
    </cfRule>
    <cfRule type="containsText" dxfId="558" priority="925" operator="containsText" text="İthal Girdi">
      <formula>NOT(ISERROR(SEARCH("İthal Girdi",N760)))</formula>
    </cfRule>
    <cfRule type="containsText" dxfId="557" priority="926" operator="containsText" text="%10 sınırı aşılmıştır.">
      <formula>NOT(ISERROR(SEARCH("%10 sınırı aşılmıştır.",N760)))</formula>
    </cfRule>
    <cfRule type="containsText" dxfId="556" priority="927" operator="containsText" text="Uygun">
      <formula>NOT(ISERROR(SEARCH("Uygun",N760)))</formula>
    </cfRule>
    <cfRule type="containsText" dxfId="555" priority="928" operator="containsText" text="İthal Girdi">
      <formula>NOT(ISERROR(SEARCH("İthal Girdi",N760)))</formula>
    </cfRule>
  </conditionalFormatting>
  <conditionalFormatting sqref="N722">
    <cfRule type="containsText" dxfId="554" priority="913" operator="containsText" text="Uygun">
      <formula>NOT(ISERROR(SEARCH("Uygun",N722)))</formula>
    </cfRule>
    <cfRule type="containsText" dxfId="553" priority="914" operator="containsText" text="%0,5 üzerindedir">
      <formula>NOT(ISERROR(SEARCH("%0,5 üzerindedir",N722)))</formula>
    </cfRule>
    <cfRule type="containsText" dxfId="552" priority="915" operator="containsText" text="%10 sınırı aşılmıştır.">
      <formula>NOT(ISERROR(SEARCH("%10 sınırı aşılmıştır.",N722)))</formula>
    </cfRule>
    <cfRule type="containsText" dxfId="551" priority="916" operator="containsText" text="%10 sınırı aşılmıştır.">
      <formula>NOT(ISERROR(SEARCH("%10 sınırı aşılmıştır.",N722)))</formula>
    </cfRule>
    <cfRule type="containsText" dxfId="550" priority="917" operator="containsText" text="İthal Girdi">
      <formula>NOT(ISERROR(SEARCH("İthal Girdi",N722)))</formula>
    </cfRule>
    <cfRule type="containsText" dxfId="549" priority="918" operator="containsText" text="%10 sınırı aşılmıştır.">
      <formula>NOT(ISERROR(SEARCH("%10 sınırı aşılmıştır.",N722)))</formula>
    </cfRule>
    <cfRule type="containsText" dxfId="548" priority="919" operator="containsText" text="Uygun">
      <formula>NOT(ISERROR(SEARCH("Uygun",N722)))</formula>
    </cfRule>
    <cfRule type="containsText" dxfId="547" priority="920" operator="containsText" text="İthal Girdi">
      <formula>NOT(ISERROR(SEARCH("İthal Girdi",N722)))</formula>
    </cfRule>
  </conditionalFormatting>
  <conditionalFormatting sqref="N684">
    <cfRule type="containsText" dxfId="546" priority="905" operator="containsText" text="Uygun">
      <formula>NOT(ISERROR(SEARCH("Uygun",N684)))</formula>
    </cfRule>
    <cfRule type="containsText" dxfId="545" priority="906" operator="containsText" text="%0,5 üzerindedir">
      <formula>NOT(ISERROR(SEARCH("%0,5 üzerindedir",N684)))</formula>
    </cfRule>
    <cfRule type="containsText" dxfId="544" priority="907" operator="containsText" text="%10 sınırı aşılmıştır.">
      <formula>NOT(ISERROR(SEARCH("%10 sınırı aşılmıştır.",N684)))</formula>
    </cfRule>
    <cfRule type="containsText" dxfId="543" priority="908" operator="containsText" text="%10 sınırı aşılmıştır.">
      <formula>NOT(ISERROR(SEARCH("%10 sınırı aşılmıştır.",N684)))</formula>
    </cfRule>
    <cfRule type="containsText" dxfId="542" priority="909" operator="containsText" text="İthal Girdi">
      <formula>NOT(ISERROR(SEARCH("İthal Girdi",N684)))</formula>
    </cfRule>
    <cfRule type="containsText" dxfId="541" priority="910" operator="containsText" text="%10 sınırı aşılmıştır.">
      <formula>NOT(ISERROR(SEARCH("%10 sınırı aşılmıştır.",N684)))</formula>
    </cfRule>
    <cfRule type="containsText" dxfId="540" priority="911" operator="containsText" text="Uygun">
      <formula>NOT(ISERROR(SEARCH("Uygun",N684)))</formula>
    </cfRule>
    <cfRule type="containsText" dxfId="539" priority="912" operator="containsText" text="İthal Girdi">
      <formula>NOT(ISERROR(SEARCH("İthal Girdi",N684)))</formula>
    </cfRule>
  </conditionalFormatting>
  <conditionalFormatting sqref="N646">
    <cfRule type="containsText" dxfId="538" priority="897" operator="containsText" text="Uygun">
      <formula>NOT(ISERROR(SEARCH("Uygun",N646)))</formula>
    </cfRule>
    <cfRule type="containsText" dxfId="537" priority="898" operator="containsText" text="%0,5 üzerindedir">
      <formula>NOT(ISERROR(SEARCH("%0,5 üzerindedir",N646)))</formula>
    </cfRule>
    <cfRule type="containsText" dxfId="536" priority="899" operator="containsText" text="%10 sınırı aşılmıştır.">
      <formula>NOT(ISERROR(SEARCH("%10 sınırı aşılmıştır.",N646)))</formula>
    </cfRule>
    <cfRule type="containsText" dxfId="535" priority="900" operator="containsText" text="%10 sınırı aşılmıştır.">
      <formula>NOT(ISERROR(SEARCH("%10 sınırı aşılmıştır.",N646)))</formula>
    </cfRule>
    <cfRule type="containsText" dxfId="534" priority="901" operator="containsText" text="İthal Girdi">
      <formula>NOT(ISERROR(SEARCH("İthal Girdi",N646)))</formula>
    </cfRule>
    <cfRule type="containsText" dxfId="533" priority="902" operator="containsText" text="%10 sınırı aşılmıştır.">
      <formula>NOT(ISERROR(SEARCH("%10 sınırı aşılmıştır.",N646)))</formula>
    </cfRule>
    <cfRule type="containsText" dxfId="532" priority="903" operator="containsText" text="Uygun">
      <formula>NOT(ISERROR(SEARCH("Uygun",N646)))</formula>
    </cfRule>
    <cfRule type="containsText" dxfId="531" priority="904" operator="containsText" text="İthal Girdi">
      <formula>NOT(ISERROR(SEARCH("İthal Girdi",N646)))</formula>
    </cfRule>
  </conditionalFormatting>
  <conditionalFormatting sqref="N608">
    <cfRule type="containsText" dxfId="530" priority="889" operator="containsText" text="Uygun">
      <formula>NOT(ISERROR(SEARCH("Uygun",N608)))</formula>
    </cfRule>
    <cfRule type="containsText" dxfId="529" priority="890" operator="containsText" text="%0,5 üzerindedir">
      <formula>NOT(ISERROR(SEARCH("%0,5 üzerindedir",N608)))</formula>
    </cfRule>
    <cfRule type="containsText" dxfId="528" priority="891" operator="containsText" text="%10 sınırı aşılmıştır.">
      <formula>NOT(ISERROR(SEARCH("%10 sınırı aşılmıştır.",N608)))</formula>
    </cfRule>
    <cfRule type="containsText" dxfId="527" priority="892" operator="containsText" text="%10 sınırı aşılmıştır.">
      <formula>NOT(ISERROR(SEARCH("%10 sınırı aşılmıştır.",N608)))</formula>
    </cfRule>
    <cfRule type="containsText" dxfId="526" priority="893" operator="containsText" text="İthal Girdi">
      <formula>NOT(ISERROR(SEARCH("İthal Girdi",N608)))</formula>
    </cfRule>
    <cfRule type="containsText" dxfId="525" priority="894" operator="containsText" text="%10 sınırı aşılmıştır.">
      <formula>NOT(ISERROR(SEARCH("%10 sınırı aşılmıştır.",N608)))</formula>
    </cfRule>
    <cfRule type="containsText" dxfId="524" priority="895" operator="containsText" text="Uygun">
      <formula>NOT(ISERROR(SEARCH("Uygun",N608)))</formula>
    </cfRule>
    <cfRule type="containsText" dxfId="523" priority="896" operator="containsText" text="İthal Girdi">
      <formula>NOT(ISERROR(SEARCH("İthal Girdi",N608)))</formula>
    </cfRule>
  </conditionalFormatting>
  <conditionalFormatting sqref="N570">
    <cfRule type="containsText" dxfId="522" priority="881" operator="containsText" text="Uygun">
      <formula>NOT(ISERROR(SEARCH("Uygun",N570)))</formula>
    </cfRule>
    <cfRule type="containsText" dxfId="521" priority="882" operator="containsText" text="%0,5 üzerindedir">
      <formula>NOT(ISERROR(SEARCH("%0,5 üzerindedir",N570)))</formula>
    </cfRule>
    <cfRule type="containsText" dxfId="520" priority="883" operator="containsText" text="%10 sınırı aşılmıştır.">
      <formula>NOT(ISERROR(SEARCH("%10 sınırı aşılmıştır.",N570)))</formula>
    </cfRule>
    <cfRule type="containsText" dxfId="519" priority="884" operator="containsText" text="%10 sınırı aşılmıştır.">
      <formula>NOT(ISERROR(SEARCH("%10 sınırı aşılmıştır.",N570)))</formula>
    </cfRule>
    <cfRule type="containsText" dxfId="518" priority="885" operator="containsText" text="İthal Girdi">
      <formula>NOT(ISERROR(SEARCH("İthal Girdi",N570)))</formula>
    </cfRule>
    <cfRule type="containsText" dxfId="517" priority="886" operator="containsText" text="%10 sınırı aşılmıştır.">
      <formula>NOT(ISERROR(SEARCH("%10 sınırı aşılmıştır.",N570)))</formula>
    </cfRule>
    <cfRule type="containsText" dxfId="516" priority="887" operator="containsText" text="Uygun">
      <formula>NOT(ISERROR(SEARCH("Uygun",N570)))</formula>
    </cfRule>
    <cfRule type="containsText" dxfId="515" priority="888" operator="containsText" text="İthal Girdi">
      <formula>NOT(ISERROR(SEARCH("İthal Girdi",N570)))</formula>
    </cfRule>
  </conditionalFormatting>
  <conditionalFormatting sqref="N532">
    <cfRule type="containsText" dxfId="514" priority="873" operator="containsText" text="Uygun">
      <formula>NOT(ISERROR(SEARCH("Uygun",N532)))</formula>
    </cfRule>
    <cfRule type="containsText" dxfId="513" priority="874" operator="containsText" text="%0,5 üzerindedir">
      <formula>NOT(ISERROR(SEARCH("%0,5 üzerindedir",N532)))</formula>
    </cfRule>
    <cfRule type="containsText" dxfId="512" priority="875" operator="containsText" text="%10 sınırı aşılmıştır.">
      <formula>NOT(ISERROR(SEARCH("%10 sınırı aşılmıştır.",N532)))</formula>
    </cfRule>
    <cfRule type="containsText" dxfId="511" priority="876" operator="containsText" text="%10 sınırı aşılmıştır.">
      <formula>NOT(ISERROR(SEARCH("%10 sınırı aşılmıştır.",N532)))</formula>
    </cfRule>
    <cfRule type="containsText" dxfId="510" priority="877" operator="containsText" text="İthal Girdi">
      <formula>NOT(ISERROR(SEARCH("İthal Girdi",N532)))</formula>
    </cfRule>
    <cfRule type="containsText" dxfId="509" priority="878" operator="containsText" text="%10 sınırı aşılmıştır.">
      <formula>NOT(ISERROR(SEARCH("%10 sınırı aşılmıştır.",N532)))</formula>
    </cfRule>
    <cfRule type="containsText" dxfId="508" priority="879" operator="containsText" text="Uygun">
      <formula>NOT(ISERROR(SEARCH("Uygun",N532)))</formula>
    </cfRule>
    <cfRule type="containsText" dxfId="507" priority="880" operator="containsText" text="İthal Girdi">
      <formula>NOT(ISERROR(SEARCH("İthal Girdi",N532)))</formula>
    </cfRule>
  </conditionalFormatting>
  <conditionalFormatting sqref="N494">
    <cfRule type="containsText" dxfId="506" priority="865" operator="containsText" text="Uygun">
      <formula>NOT(ISERROR(SEARCH("Uygun",N494)))</formula>
    </cfRule>
    <cfRule type="containsText" dxfId="505" priority="866" operator="containsText" text="%0,5 üzerindedir">
      <formula>NOT(ISERROR(SEARCH("%0,5 üzerindedir",N494)))</formula>
    </cfRule>
    <cfRule type="containsText" dxfId="504" priority="867" operator="containsText" text="%10 sınırı aşılmıştır.">
      <formula>NOT(ISERROR(SEARCH("%10 sınırı aşılmıştır.",N494)))</formula>
    </cfRule>
    <cfRule type="containsText" dxfId="503" priority="868" operator="containsText" text="%10 sınırı aşılmıştır.">
      <formula>NOT(ISERROR(SEARCH("%10 sınırı aşılmıştır.",N494)))</formula>
    </cfRule>
    <cfRule type="containsText" dxfId="502" priority="869" operator="containsText" text="İthal Girdi">
      <formula>NOT(ISERROR(SEARCH("İthal Girdi",N494)))</formula>
    </cfRule>
    <cfRule type="containsText" dxfId="501" priority="870" operator="containsText" text="%10 sınırı aşılmıştır.">
      <formula>NOT(ISERROR(SEARCH("%10 sınırı aşılmıştır.",N494)))</formula>
    </cfRule>
    <cfRule type="containsText" dxfId="500" priority="871" operator="containsText" text="Uygun">
      <formula>NOT(ISERROR(SEARCH("Uygun",N494)))</formula>
    </cfRule>
    <cfRule type="containsText" dxfId="499" priority="872" operator="containsText" text="İthal Girdi">
      <formula>NOT(ISERROR(SEARCH("İthal Girdi",N494)))</formula>
    </cfRule>
  </conditionalFormatting>
  <conditionalFormatting sqref="N456">
    <cfRule type="containsText" dxfId="498" priority="857" operator="containsText" text="Uygun">
      <formula>NOT(ISERROR(SEARCH("Uygun",N456)))</formula>
    </cfRule>
    <cfRule type="containsText" dxfId="497" priority="858" operator="containsText" text="%0,5 üzerindedir">
      <formula>NOT(ISERROR(SEARCH("%0,5 üzerindedir",N456)))</formula>
    </cfRule>
    <cfRule type="containsText" dxfId="496" priority="859" operator="containsText" text="%10 sınırı aşılmıştır.">
      <formula>NOT(ISERROR(SEARCH("%10 sınırı aşılmıştır.",N456)))</formula>
    </cfRule>
    <cfRule type="containsText" dxfId="495" priority="860" operator="containsText" text="%10 sınırı aşılmıştır.">
      <formula>NOT(ISERROR(SEARCH("%10 sınırı aşılmıştır.",N456)))</formula>
    </cfRule>
    <cfRule type="containsText" dxfId="494" priority="861" operator="containsText" text="İthal Girdi">
      <formula>NOT(ISERROR(SEARCH("İthal Girdi",N456)))</formula>
    </cfRule>
    <cfRule type="containsText" dxfId="493" priority="862" operator="containsText" text="%10 sınırı aşılmıştır.">
      <formula>NOT(ISERROR(SEARCH("%10 sınırı aşılmıştır.",N456)))</formula>
    </cfRule>
    <cfRule type="containsText" dxfId="492" priority="863" operator="containsText" text="Uygun">
      <formula>NOT(ISERROR(SEARCH("Uygun",N456)))</formula>
    </cfRule>
    <cfRule type="containsText" dxfId="491" priority="864" operator="containsText" text="İthal Girdi">
      <formula>NOT(ISERROR(SEARCH("İthal Girdi",N456)))</formula>
    </cfRule>
  </conditionalFormatting>
  <conditionalFormatting sqref="N418">
    <cfRule type="containsText" dxfId="490" priority="849" operator="containsText" text="Uygun">
      <formula>NOT(ISERROR(SEARCH("Uygun",N418)))</formula>
    </cfRule>
    <cfRule type="containsText" dxfId="489" priority="850" operator="containsText" text="%0,5 üzerindedir">
      <formula>NOT(ISERROR(SEARCH("%0,5 üzerindedir",N418)))</formula>
    </cfRule>
    <cfRule type="containsText" dxfId="488" priority="851" operator="containsText" text="%10 sınırı aşılmıştır.">
      <formula>NOT(ISERROR(SEARCH("%10 sınırı aşılmıştır.",N418)))</formula>
    </cfRule>
    <cfRule type="containsText" dxfId="487" priority="852" operator="containsText" text="%10 sınırı aşılmıştır.">
      <formula>NOT(ISERROR(SEARCH("%10 sınırı aşılmıştır.",N418)))</formula>
    </cfRule>
    <cfRule type="containsText" dxfId="486" priority="853" operator="containsText" text="İthal Girdi">
      <formula>NOT(ISERROR(SEARCH("İthal Girdi",N418)))</formula>
    </cfRule>
    <cfRule type="containsText" dxfId="485" priority="854" operator="containsText" text="%10 sınırı aşılmıştır.">
      <formula>NOT(ISERROR(SEARCH("%10 sınırı aşılmıştır.",N418)))</formula>
    </cfRule>
    <cfRule type="containsText" dxfId="484" priority="855" operator="containsText" text="Uygun">
      <formula>NOT(ISERROR(SEARCH("Uygun",N418)))</formula>
    </cfRule>
    <cfRule type="containsText" dxfId="483" priority="856" operator="containsText" text="İthal Girdi">
      <formula>NOT(ISERROR(SEARCH("İthal Girdi",N418)))</formula>
    </cfRule>
  </conditionalFormatting>
  <conditionalFormatting sqref="N380">
    <cfRule type="containsText" dxfId="482" priority="841" operator="containsText" text="Uygun">
      <formula>NOT(ISERROR(SEARCH("Uygun",N380)))</formula>
    </cfRule>
    <cfRule type="containsText" dxfId="481" priority="842" operator="containsText" text="%0,5 üzerindedir">
      <formula>NOT(ISERROR(SEARCH("%0,5 üzerindedir",N380)))</formula>
    </cfRule>
    <cfRule type="containsText" dxfId="480" priority="843" operator="containsText" text="%10 sınırı aşılmıştır.">
      <formula>NOT(ISERROR(SEARCH("%10 sınırı aşılmıştır.",N380)))</formula>
    </cfRule>
    <cfRule type="containsText" dxfId="479" priority="844" operator="containsText" text="%10 sınırı aşılmıştır.">
      <formula>NOT(ISERROR(SEARCH("%10 sınırı aşılmıştır.",N380)))</formula>
    </cfRule>
    <cfRule type="containsText" dxfId="478" priority="845" operator="containsText" text="İthal Girdi">
      <formula>NOT(ISERROR(SEARCH("İthal Girdi",N380)))</formula>
    </cfRule>
    <cfRule type="containsText" dxfId="477" priority="846" operator="containsText" text="%10 sınırı aşılmıştır.">
      <formula>NOT(ISERROR(SEARCH("%10 sınırı aşılmıştır.",N380)))</formula>
    </cfRule>
    <cfRule type="containsText" dxfId="476" priority="847" operator="containsText" text="Uygun">
      <formula>NOT(ISERROR(SEARCH("Uygun",N380)))</formula>
    </cfRule>
    <cfRule type="containsText" dxfId="475" priority="848" operator="containsText" text="İthal Girdi">
      <formula>NOT(ISERROR(SEARCH("İthal Girdi",N380)))</formula>
    </cfRule>
  </conditionalFormatting>
  <conditionalFormatting sqref="N342">
    <cfRule type="containsText" dxfId="474" priority="833" operator="containsText" text="Uygun">
      <formula>NOT(ISERROR(SEARCH("Uygun",N342)))</formula>
    </cfRule>
    <cfRule type="containsText" dxfId="473" priority="834" operator="containsText" text="%0,5 üzerindedir">
      <formula>NOT(ISERROR(SEARCH("%0,5 üzerindedir",N342)))</formula>
    </cfRule>
    <cfRule type="containsText" dxfId="472" priority="835" operator="containsText" text="%10 sınırı aşılmıştır.">
      <formula>NOT(ISERROR(SEARCH("%10 sınırı aşılmıştır.",N342)))</formula>
    </cfRule>
    <cfRule type="containsText" dxfId="471" priority="836" operator="containsText" text="%10 sınırı aşılmıştır.">
      <formula>NOT(ISERROR(SEARCH("%10 sınırı aşılmıştır.",N342)))</formula>
    </cfRule>
    <cfRule type="containsText" dxfId="470" priority="837" operator="containsText" text="İthal Girdi">
      <formula>NOT(ISERROR(SEARCH("İthal Girdi",N342)))</formula>
    </cfRule>
    <cfRule type="containsText" dxfId="469" priority="838" operator="containsText" text="%10 sınırı aşılmıştır.">
      <formula>NOT(ISERROR(SEARCH("%10 sınırı aşılmıştır.",N342)))</formula>
    </cfRule>
    <cfRule type="containsText" dxfId="468" priority="839" operator="containsText" text="Uygun">
      <formula>NOT(ISERROR(SEARCH("Uygun",N342)))</formula>
    </cfRule>
    <cfRule type="containsText" dxfId="467" priority="840" operator="containsText" text="İthal Girdi">
      <formula>NOT(ISERROR(SEARCH("İthal Girdi",N342)))</formula>
    </cfRule>
  </conditionalFormatting>
  <conditionalFormatting sqref="N304">
    <cfRule type="containsText" dxfId="466" priority="825" operator="containsText" text="Uygun">
      <formula>NOT(ISERROR(SEARCH("Uygun",N304)))</formula>
    </cfRule>
    <cfRule type="containsText" dxfId="465" priority="826" operator="containsText" text="%0,5 üzerindedir">
      <formula>NOT(ISERROR(SEARCH("%0,5 üzerindedir",N304)))</formula>
    </cfRule>
    <cfRule type="containsText" dxfId="464" priority="827" operator="containsText" text="%10 sınırı aşılmıştır.">
      <formula>NOT(ISERROR(SEARCH("%10 sınırı aşılmıştır.",N304)))</formula>
    </cfRule>
    <cfRule type="containsText" dxfId="463" priority="828" operator="containsText" text="%10 sınırı aşılmıştır.">
      <formula>NOT(ISERROR(SEARCH("%10 sınırı aşılmıştır.",N304)))</formula>
    </cfRule>
    <cfRule type="containsText" dxfId="462" priority="829" operator="containsText" text="İthal Girdi">
      <formula>NOT(ISERROR(SEARCH("İthal Girdi",N304)))</formula>
    </cfRule>
    <cfRule type="containsText" dxfId="461" priority="830" operator="containsText" text="%10 sınırı aşılmıştır.">
      <formula>NOT(ISERROR(SEARCH("%10 sınırı aşılmıştır.",N304)))</formula>
    </cfRule>
    <cfRule type="containsText" dxfId="460" priority="831" operator="containsText" text="Uygun">
      <formula>NOT(ISERROR(SEARCH("Uygun",N304)))</formula>
    </cfRule>
    <cfRule type="containsText" dxfId="459" priority="832" operator="containsText" text="İthal Girdi">
      <formula>NOT(ISERROR(SEARCH("İthal Girdi",N304)))</formula>
    </cfRule>
  </conditionalFormatting>
  <conditionalFormatting sqref="N266">
    <cfRule type="containsText" dxfId="458" priority="817" operator="containsText" text="Uygun">
      <formula>NOT(ISERROR(SEARCH("Uygun",N266)))</formula>
    </cfRule>
    <cfRule type="containsText" dxfId="457" priority="818" operator="containsText" text="%0,5 üzerindedir">
      <formula>NOT(ISERROR(SEARCH("%0,5 üzerindedir",N266)))</formula>
    </cfRule>
    <cfRule type="containsText" dxfId="456" priority="819" operator="containsText" text="%10 sınırı aşılmıştır.">
      <formula>NOT(ISERROR(SEARCH("%10 sınırı aşılmıştır.",N266)))</formula>
    </cfRule>
    <cfRule type="containsText" dxfId="455" priority="820" operator="containsText" text="%10 sınırı aşılmıştır.">
      <formula>NOT(ISERROR(SEARCH("%10 sınırı aşılmıştır.",N266)))</formula>
    </cfRule>
    <cfRule type="containsText" dxfId="454" priority="821" operator="containsText" text="İthal Girdi">
      <formula>NOT(ISERROR(SEARCH("İthal Girdi",N266)))</formula>
    </cfRule>
    <cfRule type="containsText" dxfId="453" priority="822" operator="containsText" text="%10 sınırı aşılmıştır.">
      <formula>NOT(ISERROR(SEARCH("%10 sınırı aşılmıştır.",N266)))</formula>
    </cfRule>
    <cfRule type="containsText" dxfId="452" priority="823" operator="containsText" text="Uygun">
      <formula>NOT(ISERROR(SEARCH("Uygun",N266)))</formula>
    </cfRule>
    <cfRule type="containsText" dxfId="451" priority="824" operator="containsText" text="İthal Girdi">
      <formula>NOT(ISERROR(SEARCH("İthal Girdi",N266)))</formula>
    </cfRule>
  </conditionalFormatting>
  <conditionalFormatting sqref="N228">
    <cfRule type="containsText" dxfId="450" priority="809" operator="containsText" text="Uygun">
      <formula>NOT(ISERROR(SEARCH("Uygun",N228)))</formula>
    </cfRule>
    <cfRule type="containsText" dxfId="449" priority="810" operator="containsText" text="%0,5 üzerindedir">
      <formula>NOT(ISERROR(SEARCH("%0,5 üzerindedir",N228)))</formula>
    </cfRule>
    <cfRule type="containsText" dxfId="448" priority="811" operator="containsText" text="%10 sınırı aşılmıştır.">
      <formula>NOT(ISERROR(SEARCH("%10 sınırı aşılmıştır.",N228)))</formula>
    </cfRule>
    <cfRule type="containsText" dxfId="447" priority="812" operator="containsText" text="%10 sınırı aşılmıştır.">
      <formula>NOT(ISERROR(SEARCH("%10 sınırı aşılmıştır.",N228)))</formula>
    </cfRule>
    <cfRule type="containsText" dxfId="446" priority="813" operator="containsText" text="İthal Girdi">
      <formula>NOT(ISERROR(SEARCH("İthal Girdi",N228)))</formula>
    </cfRule>
    <cfRule type="containsText" dxfId="445" priority="814" operator="containsText" text="%10 sınırı aşılmıştır.">
      <formula>NOT(ISERROR(SEARCH("%10 sınırı aşılmıştır.",N228)))</formula>
    </cfRule>
    <cfRule type="containsText" dxfId="444" priority="815" operator="containsText" text="Uygun">
      <formula>NOT(ISERROR(SEARCH("Uygun",N228)))</formula>
    </cfRule>
    <cfRule type="containsText" dxfId="443" priority="816" operator="containsText" text="İthal Girdi">
      <formula>NOT(ISERROR(SEARCH("İthal Girdi",N228)))</formula>
    </cfRule>
  </conditionalFormatting>
  <conditionalFormatting sqref="N190">
    <cfRule type="containsText" dxfId="442" priority="801" operator="containsText" text="Uygun">
      <formula>NOT(ISERROR(SEARCH("Uygun",N190)))</formula>
    </cfRule>
    <cfRule type="containsText" dxfId="441" priority="802" operator="containsText" text="%0,5 üzerindedir">
      <formula>NOT(ISERROR(SEARCH("%0,5 üzerindedir",N190)))</formula>
    </cfRule>
    <cfRule type="containsText" dxfId="440" priority="803" operator="containsText" text="%10 sınırı aşılmıştır.">
      <formula>NOT(ISERROR(SEARCH("%10 sınırı aşılmıştır.",N190)))</formula>
    </cfRule>
    <cfRule type="containsText" dxfId="439" priority="804" operator="containsText" text="%10 sınırı aşılmıştır.">
      <formula>NOT(ISERROR(SEARCH("%10 sınırı aşılmıştır.",N190)))</formula>
    </cfRule>
    <cfRule type="containsText" dxfId="438" priority="805" operator="containsText" text="İthal Girdi">
      <formula>NOT(ISERROR(SEARCH("İthal Girdi",N190)))</formula>
    </cfRule>
    <cfRule type="containsText" dxfId="437" priority="806" operator="containsText" text="%10 sınırı aşılmıştır.">
      <formula>NOT(ISERROR(SEARCH("%10 sınırı aşılmıştır.",N190)))</formula>
    </cfRule>
    <cfRule type="containsText" dxfId="436" priority="807" operator="containsText" text="Uygun">
      <formula>NOT(ISERROR(SEARCH("Uygun",N190)))</formula>
    </cfRule>
    <cfRule type="containsText" dxfId="435" priority="808" operator="containsText" text="İthal Girdi">
      <formula>NOT(ISERROR(SEARCH("İthal Girdi",N190)))</formula>
    </cfRule>
  </conditionalFormatting>
  <conditionalFormatting sqref="N152">
    <cfRule type="containsText" dxfId="434" priority="793" operator="containsText" text="Uygun">
      <formula>NOT(ISERROR(SEARCH("Uygun",N152)))</formula>
    </cfRule>
    <cfRule type="containsText" dxfId="433" priority="794" operator="containsText" text="%0,5 üzerindedir">
      <formula>NOT(ISERROR(SEARCH("%0,5 üzerindedir",N152)))</formula>
    </cfRule>
    <cfRule type="containsText" dxfId="432" priority="795" operator="containsText" text="%10 sınırı aşılmıştır.">
      <formula>NOT(ISERROR(SEARCH("%10 sınırı aşılmıştır.",N152)))</formula>
    </cfRule>
    <cfRule type="containsText" dxfId="431" priority="796" operator="containsText" text="%10 sınırı aşılmıştır.">
      <formula>NOT(ISERROR(SEARCH("%10 sınırı aşılmıştır.",N152)))</formula>
    </cfRule>
    <cfRule type="containsText" dxfId="430" priority="797" operator="containsText" text="İthal Girdi">
      <formula>NOT(ISERROR(SEARCH("İthal Girdi",N152)))</formula>
    </cfRule>
    <cfRule type="containsText" dxfId="429" priority="798" operator="containsText" text="%10 sınırı aşılmıştır.">
      <formula>NOT(ISERROR(SEARCH("%10 sınırı aşılmıştır.",N152)))</formula>
    </cfRule>
    <cfRule type="containsText" dxfId="428" priority="799" operator="containsText" text="Uygun">
      <formula>NOT(ISERROR(SEARCH("Uygun",N152)))</formula>
    </cfRule>
    <cfRule type="containsText" dxfId="427" priority="800" operator="containsText" text="İthal Girdi">
      <formula>NOT(ISERROR(SEARCH("İthal Girdi",N152)))</formula>
    </cfRule>
  </conditionalFormatting>
  <conditionalFormatting sqref="N114">
    <cfRule type="containsText" dxfId="426" priority="785" operator="containsText" text="Uygun">
      <formula>NOT(ISERROR(SEARCH("Uygun",N114)))</formula>
    </cfRule>
    <cfRule type="containsText" dxfId="425" priority="786" operator="containsText" text="%0,5 üzerindedir">
      <formula>NOT(ISERROR(SEARCH("%0,5 üzerindedir",N114)))</formula>
    </cfRule>
    <cfRule type="containsText" dxfId="424" priority="787" operator="containsText" text="%10 sınırı aşılmıştır.">
      <formula>NOT(ISERROR(SEARCH("%10 sınırı aşılmıştır.",N114)))</formula>
    </cfRule>
    <cfRule type="containsText" dxfId="423" priority="788" operator="containsText" text="%10 sınırı aşılmıştır.">
      <formula>NOT(ISERROR(SEARCH("%10 sınırı aşılmıştır.",N114)))</formula>
    </cfRule>
    <cfRule type="containsText" dxfId="422" priority="789" operator="containsText" text="İthal Girdi">
      <formula>NOT(ISERROR(SEARCH("İthal Girdi",N114)))</formula>
    </cfRule>
    <cfRule type="containsText" dxfId="421" priority="790" operator="containsText" text="%10 sınırı aşılmıştır.">
      <formula>NOT(ISERROR(SEARCH("%10 sınırı aşılmıştır.",N114)))</formula>
    </cfRule>
    <cfRule type="containsText" dxfId="420" priority="791" operator="containsText" text="Uygun">
      <formula>NOT(ISERROR(SEARCH("Uygun",N114)))</formula>
    </cfRule>
    <cfRule type="containsText" dxfId="419" priority="792" operator="containsText" text="İthal Girdi">
      <formula>NOT(ISERROR(SEARCH("İthal Girdi",N114)))</formula>
    </cfRule>
  </conditionalFormatting>
  <conditionalFormatting sqref="N76">
    <cfRule type="containsText" dxfId="418" priority="777" operator="containsText" text="Uygun">
      <formula>NOT(ISERROR(SEARCH("Uygun",N76)))</formula>
    </cfRule>
    <cfRule type="containsText" dxfId="417" priority="778" operator="containsText" text="%0,5 üzerindedir">
      <formula>NOT(ISERROR(SEARCH("%0,5 üzerindedir",N76)))</formula>
    </cfRule>
    <cfRule type="containsText" dxfId="416" priority="779" operator="containsText" text="%10 sınırı aşılmıştır.">
      <formula>NOT(ISERROR(SEARCH("%10 sınırı aşılmıştır.",N76)))</formula>
    </cfRule>
    <cfRule type="containsText" dxfId="415" priority="780" operator="containsText" text="%10 sınırı aşılmıştır.">
      <formula>NOT(ISERROR(SEARCH("%10 sınırı aşılmıştır.",N76)))</formula>
    </cfRule>
    <cfRule type="containsText" dxfId="414" priority="781" operator="containsText" text="İthal Girdi">
      <formula>NOT(ISERROR(SEARCH("İthal Girdi",N76)))</formula>
    </cfRule>
    <cfRule type="containsText" dxfId="413" priority="782" operator="containsText" text="%10 sınırı aşılmıştır.">
      <formula>NOT(ISERROR(SEARCH("%10 sınırı aşılmıştır.",N76)))</formula>
    </cfRule>
    <cfRule type="containsText" dxfId="412" priority="783" operator="containsText" text="Uygun">
      <formula>NOT(ISERROR(SEARCH("Uygun",N76)))</formula>
    </cfRule>
    <cfRule type="containsText" dxfId="411" priority="784" operator="containsText" text="İthal Girdi">
      <formula>NOT(ISERROR(SEARCH("İthal Girdi",N76)))</formula>
    </cfRule>
  </conditionalFormatting>
  <conditionalFormatting sqref="N38">
    <cfRule type="containsText" dxfId="410" priority="769" operator="containsText" text="Uygun">
      <formula>NOT(ISERROR(SEARCH("Uygun",N38)))</formula>
    </cfRule>
    <cfRule type="containsText" dxfId="409" priority="770" operator="containsText" text="%0,5 üzerindedir">
      <formula>NOT(ISERROR(SEARCH("%0,5 üzerindedir",N38)))</formula>
    </cfRule>
    <cfRule type="containsText" dxfId="408" priority="771" operator="containsText" text="%10 sınırı aşılmıştır.">
      <formula>NOT(ISERROR(SEARCH("%10 sınırı aşılmıştır.",N38)))</formula>
    </cfRule>
    <cfRule type="containsText" dxfId="407" priority="772" operator="containsText" text="%10 sınırı aşılmıştır.">
      <formula>NOT(ISERROR(SEARCH("%10 sınırı aşılmıştır.",N38)))</formula>
    </cfRule>
    <cfRule type="containsText" dxfId="406" priority="773" operator="containsText" text="İthal Girdi">
      <formula>NOT(ISERROR(SEARCH("İthal Girdi",N38)))</formula>
    </cfRule>
    <cfRule type="containsText" dxfId="405" priority="774" operator="containsText" text="%10 sınırı aşılmıştır.">
      <formula>NOT(ISERROR(SEARCH("%10 sınırı aşılmıştır.",N38)))</formula>
    </cfRule>
    <cfRule type="containsText" dxfId="404" priority="775" operator="containsText" text="Uygun">
      <formula>NOT(ISERROR(SEARCH("Uygun",N38)))</formula>
    </cfRule>
    <cfRule type="containsText" dxfId="403" priority="776" operator="containsText" text="İthal Girdi">
      <formula>NOT(ISERROR(SEARCH("İthal Girdi",N38)))</formula>
    </cfRule>
  </conditionalFormatting>
  <conditionalFormatting sqref="N916">
    <cfRule type="containsText" dxfId="402" priority="577" operator="containsText" text="Uygun">
      <formula>NOT(ISERROR(SEARCH("Uygun",N916)))</formula>
    </cfRule>
    <cfRule type="containsText" dxfId="401" priority="578" operator="containsText" text="%0,5 üzerindedir">
      <formula>NOT(ISERROR(SEARCH("%0,5 üzerindedir",N916)))</formula>
    </cfRule>
    <cfRule type="containsText" dxfId="400" priority="579" operator="containsText" text="%10 sınırı aşılmıştır.">
      <formula>NOT(ISERROR(SEARCH("%10 sınırı aşılmıştır.",N916)))</formula>
    </cfRule>
    <cfRule type="containsText" dxfId="399" priority="580" operator="containsText" text="%10 sınırı aşılmıştır.">
      <formula>NOT(ISERROR(SEARCH("%10 sınırı aşılmıştır.",N916)))</formula>
    </cfRule>
    <cfRule type="containsText" dxfId="398" priority="581" operator="containsText" text="İthal Girdi">
      <formula>NOT(ISERROR(SEARCH("İthal Girdi",N916)))</formula>
    </cfRule>
    <cfRule type="containsText" dxfId="397" priority="582" operator="containsText" text="%10 sınırı aşılmıştır.">
      <formula>NOT(ISERROR(SEARCH("%10 sınırı aşılmıştır.",N916)))</formula>
    </cfRule>
    <cfRule type="containsText" dxfId="396" priority="583" operator="containsText" text="Uygun">
      <formula>NOT(ISERROR(SEARCH("Uygun",N916)))</formula>
    </cfRule>
    <cfRule type="containsText" dxfId="395" priority="584" operator="containsText" text="İthal Girdi">
      <formula>NOT(ISERROR(SEARCH("İthal Girdi",N916)))</formula>
    </cfRule>
  </conditionalFormatting>
  <conditionalFormatting sqref="N42">
    <cfRule type="containsText" dxfId="394" priority="377" operator="containsText" text="Uygun">
      <formula>NOT(ISERROR(SEARCH("Uygun",N42)))</formula>
    </cfRule>
    <cfRule type="containsText" dxfId="393" priority="378" operator="containsText" text="%0,5 üzerindedir">
      <formula>NOT(ISERROR(SEARCH("%0,5 üzerindedir",N42)))</formula>
    </cfRule>
    <cfRule type="containsText" dxfId="392" priority="379" operator="containsText" text="%10 sınırı aşılmıştır.">
      <formula>NOT(ISERROR(SEARCH("%10 sınırı aşılmıştır.",N42)))</formula>
    </cfRule>
    <cfRule type="containsText" dxfId="391" priority="380" operator="containsText" text="%10 sınırı aşılmıştır.">
      <formula>NOT(ISERROR(SEARCH("%10 sınırı aşılmıştır.",N42)))</formula>
    </cfRule>
    <cfRule type="containsText" dxfId="390" priority="381" operator="containsText" text="İthal Girdi">
      <formula>NOT(ISERROR(SEARCH("İthal Girdi",N42)))</formula>
    </cfRule>
    <cfRule type="containsText" dxfId="389" priority="382" operator="containsText" text="%10 sınırı aşılmıştır.">
      <formula>NOT(ISERROR(SEARCH("%10 sınırı aşılmıştır.",N42)))</formula>
    </cfRule>
    <cfRule type="containsText" dxfId="388" priority="383" operator="containsText" text="Uygun">
      <formula>NOT(ISERROR(SEARCH("Uygun",N42)))</formula>
    </cfRule>
    <cfRule type="containsText" dxfId="387" priority="384" operator="containsText" text="İthal Girdi">
      <formula>NOT(ISERROR(SEARCH("İthal Girdi",N42)))</formula>
    </cfRule>
  </conditionalFormatting>
  <conditionalFormatting sqref="N80">
    <cfRule type="containsText" dxfId="386" priority="369" operator="containsText" text="Uygun">
      <formula>NOT(ISERROR(SEARCH("Uygun",N80)))</formula>
    </cfRule>
    <cfRule type="containsText" dxfId="385" priority="370" operator="containsText" text="%0,5 üzerindedir">
      <formula>NOT(ISERROR(SEARCH("%0,5 üzerindedir",N80)))</formula>
    </cfRule>
    <cfRule type="containsText" dxfId="384" priority="371" operator="containsText" text="%10 sınırı aşılmıştır.">
      <formula>NOT(ISERROR(SEARCH("%10 sınırı aşılmıştır.",N80)))</formula>
    </cfRule>
    <cfRule type="containsText" dxfId="383" priority="372" operator="containsText" text="%10 sınırı aşılmıştır.">
      <formula>NOT(ISERROR(SEARCH("%10 sınırı aşılmıştır.",N80)))</formula>
    </cfRule>
    <cfRule type="containsText" dxfId="382" priority="373" operator="containsText" text="İthal Girdi">
      <formula>NOT(ISERROR(SEARCH("İthal Girdi",N80)))</formula>
    </cfRule>
    <cfRule type="containsText" dxfId="381" priority="374" operator="containsText" text="%10 sınırı aşılmıştır.">
      <formula>NOT(ISERROR(SEARCH("%10 sınırı aşılmıştır.",N80)))</formula>
    </cfRule>
    <cfRule type="containsText" dxfId="380" priority="375" operator="containsText" text="Uygun">
      <formula>NOT(ISERROR(SEARCH("Uygun",N80)))</formula>
    </cfRule>
    <cfRule type="containsText" dxfId="379" priority="376" operator="containsText" text="İthal Girdi">
      <formula>NOT(ISERROR(SEARCH("İthal Girdi",N80)))</formula>
    </cfRule>
  </conditionalFormatting>
  <conditionalFormatting sqref="N118">
    <cfRule type="containsText" dxfId="378" priority="361" operator="containsText" text="Uygun">
      <formula>NOT(ISERROR(SEARCH("Uygun",N118)))</formula>
    </cfRule>
    <cfRule type="containsText" dxfId="377" priority="362" operator="containsText" text="%0,5 üzerindedir">
      <formula>NOT(ISERROR(SEARCH("%0,5 üzerindedir",N118)))</formula>
    </cfRule>
    <cfRule type="containsText" dxfId="376" priority="363" operator="containsText" text="%10 sınırı aşılmıştır.">
      <formula>NOT(ISERROR(SEARCH("%10 sınırı aşılmıştır.",N118)))</formula>
    </cfRule>
    <cfRule type="containsText" dxfId="375" priority="364" operator="containsText" text="%10 sınırı aşılmıştır.">
      <formula>NOT(ISERROR(SEARCH("%10 sınırı aşılmıştır.",N118)))</formula>
    </cfRule>
    <cfRule type="containsText" dxfId="374" priority="365" operator="containsText" text="İthal Girdi">
      <formula>NOT(ISERROR(SEARCH("İthal Girdi",N118)))</formula>
    </cfRule>
    <cfRule type="containsText" dxfId="373" priority="366" operator="containsText" text="%10 sınırı aşılmıştır.">
      <formula>NOT(ISERROR(SEARCH("%10 sınırı aşılmıştır.",N118)))</formula>
    </cfRule>
    <cfRule type="containsText" dxfId="372" priority="367" operator="containsText" text="Uygun">
      <formula>NOT(ISERROR(SEARCH("Uygun",N118)))</formula>
    </cfRule>
    <cfRule type="containsText" dxfId="371" priority="368" operator="containsText" text="İthal Girdi">
      <formula>NOT(ISERROR(SEARCH("İthal Girdi",N118)))</formula>
    </cfRule>
  </conditionalFormatting>
  <conditionalFormatting sqref="N156">
    <cfRule type="containsText" dxfId="370" priority="353" operator="containsText" text="Uygun">
      <formula>NOT(ISERROR(SEARCH("Uygun",N156)))</formula>
    </cfRule>
    <cfRule type="containsText" dxfId="369" priority="354" operator="containsText" text="%0,5 üzerindedir">
      <formula>NOT(ISERROR(SEARCH("%0,5 üzerindedir",N156)))</formula>
    </cfRule>
    <cfRule type="containsText" dxfId="368" priority="355" operator="containsText" text="%10 sınırı aşılmıştır.">
      <formula>NOT(ISERROR(SEARCH("%10 sınırı aşılmıştır.",N156)))</formula>
    </cfRule>
    <cfRule type="containsText" dxfId="367" priority="356" operator="containsText" text="%10 sınırı aşılmıştır.">
      <formula>NOT(ISERROR(SEARCH("%10 sınırı aşılmıştır.",N156)))</formula>
    </cfRule>
    <cfRule type="containsText" dxfId="366" priority="357" operator="containsText" text="İthal Girdi">
      <formula>NOT(ISERROR(SEARCH("İthal Girdi",N156)))</formula>
    </cfRule>
    <cfRule type="containsText" dxfId="365" priority="358" operator="containsText" text="%10 sınırı aşılmıştır.">
      <formula>NOT(ISERROR(SEARCH("%10 sınırı aşılmıştır.",N156)))</formula>
    </cfRule>
    <cfRule type="containsText" dxfId="364" priority="359" operator="containsText" text="Uygun">
      <formula>NOT(ISERROR(SEARCH("Uygun",N156)))</formula>
    </cfRule>
    <cfRule type="containsText" dxfId="363" priority="360" operator="containsText" text="İthal Girdi">
      <formula>NOT(ISERROR(SEARCH("İthal Girdi",N156)))</formula>
    </cfRule>
  </conditionalFormatting>
  <conditionalFormatting sqref="N194">
    <cfRule type="containsText" dxfId="362" priority="345" operator="containsText" text="Uygun">
      <formula>NOT(ISERROR(SEARCH("Uygun",N194)))</formula>
    </cfRule>
    <cfRule type="containsText" dxfId="361" priority="346" operator="containsText" text="%0,5 üzerindedir">
      <formula>NOT(ISERROR(SEARCH("%0,5 üzerindedir",N194)))</formula>
    </cfRule>
    <cfRule type="containsText" dxfId="360" priority="347" operator="containsText" text="%10 sınırı aşılmıştır.">
      <formula>NOT(ISERROR(SEARCH("%10 sınırı aşılmıştır.",N194)))</formula>
    </cfRule>
    <cfRule type="containsText" dxfId="359" priority="348" operator="containsText" text="%10 sınırı aşılmıştır.">
      <formula>NOT(ISERROR(SEARCH("%10 sınırı aşılmıştır.",N194)))</formula>
    </cfRule>
    <cfRule type="containsText" dxfId="358" priority="349" operator="containsText" text="İthal Girdi">
      <formula>NOT(ISERROR(SEARCH("İthal Girdi",N194)))</formula>
    </cfRule>
    <cfRule type="containsText" dxfId="357" priority="350" operator="containsText" text="%10 sınırı aşılmıştır.">
      <formula>NOT(ISERROR(SEARCH("%10 sınırı aşılmıştır.",N194)))</formula>
    </cfRule>
    <cfRule type="containsText" dxfId="356" priority="351" operator="containsText" text="Uygun">
      <formula>NOT(ISERROR(SEARCH("Uygun",N194)))</formula>
    </cfRule>
    <cfRule type="containsText" dxfId="355" priority="352" operator="containsText" text="İthal Girdi">
      <formula>NOT(ISERROR(SEARCH("İthal Girdi",N194)))</formula>
    </cfRule>
  </conditionalFormatting>
  <conditionalFormatting sqref="N232">
    <cfRule type="containsText" dxfId="354" priority="337" operator="containsText" text="Uygun">
      <formula>NOT(ISERROR(SEARCH("Uygun",N232)))</formula>
    </cfRule>
    <cfRule type="containsText" dxfId="353" priority="338" operator="containsText" text="%0,5 üzerindedir">
      <formula>NOT(ISERROR(SEARCH("%0,5 üzerindedir",N232)))</formula>
    </cfRule>
    <cfRule type="containsText" dxfId="352" priority="339" operator="containsText" text="%10 sınırı aşılmıştır.">
      <formula>NOT(ISERROR(SEARCH("%10 sınırı aşılmıştır.",N232)))</formula>
    </cfRule>
    <cfRule type="containsText" dxfId="351" priority="340" operator="containsText" text="%10 sınırı aşılmıştır.">
      <formula>NOT(ISERROR(SEARCH("%10 sınırı aşılmıştır.",N232)))</formula>
    </cfRule>
    <cfRule type="containsText" dxfId="350" priority="341" operator="containsText" text="İthal Girdi">
      <formula>NOT(ISERROR(SEARCH("İthal Girdi",N232)))</formula>
    </cfRule>
    <cfRule type="containsText" dxfId="349" priority="342" operator="containsText" text="%10 sınırı aşılmıştır.">
      <formula>NOT(ISERROR(SEARCH("%10 sınırı aşılmıştır.",N232)))</formula>
    </cfRule>
    <cfRule type="containsText" dxfId="348" priority="343" operator="containsText" text="Uygun">
      <formula>NOT(ISERROR(SEARCH("Uygun",N232)))</formula>
    </cfRule>
    <cfRule type="containsText" dxfId="347" priority="344" operator="containsText" text="İthal Girdi">
      <formula>NOT(ISERROR(SEARCH("İthal Girdi",N232)))</formula>
    </cfRule>
  </conditionalFormatting>
  <conditionalFormatting sqref="N270">
    <cfRule type="containsText" dxfId="346" priority="329" operator="containsText" text="Uygun">
      <formula>NOT(ISERROR(SEARCH("Uygun",N270)))</formula>
    </cfRule>
    <cfRule type="containsText" dxfId="345" priority="330" operator="containsText" text="%0,5 üzerindedir">
      <formula>NOT(ISERROR(SEARCH("%0,5 üzerindedir",N270)))</formula>
    </cfRule>
    <cfRule type="containsText" dxfId="344" priority="331" operator="containsText" text="%10 sınırı aşılmıştır.">
      <formula>NOT(ISERROR(SEARCH("%10 sınırı aşılmıştır.",N270)))</formula>
    </cfRule>
    <cfRule type="containsText" dxfId="343" priority="332" operator="containsText" text="%10 sınırı aşılmıştır.">
      <formula>NOT(ISERROR(SEARCH("%10 sınırı aşılmıştır.",N270)))</formula>
    </cfRule>
    <cfRule type="containsText" dxfId="342" priority="333" operator="containsText" text="İthal Girdi">
      <formula>NOT(ISERROR(SEARCH("İthal Girdi",N270)))</formula>
    </cfRule>
    <cfRule type="containsText" dxfId="341" priority="334" operator="containsText" text="%10 sınırı aşılmıştır.">
      <formula>NOT(ISERROR(SEARCH("%10 sınırı aşılmıştır.",N270)))</formula>
    </cfRule>
    <cfRule type="containsText" dxfId="340" priority="335" operator="containsText" text="Uygun">
      <formula>NOT(ISERROR(SEARCH("Uygun",N270)))</formula>
    </cfRule>
    <cfRule type="containsText" dxfId="339" priority="336" operator="containsText" text="İthal Girdi">
      <formula>NOT(ISERROR(SEARCH("İthal Girdi",N270)))</formula>
    </cfRule>
  </conditionalFormatting>
  <conditionalFormatting sqref="N308">
    <cfRule type="containsText" dxfId="338" priority="321" operator="containsText" text="Uygun">
      <formula>NOT(ISERROR(SEARCH("Uygun",N308)))</formula>
    </cfRule>
    <cfRule type="containsText" dxfId="337" priority="322" operator="containsText" text="%0,5 üzerindedir">
      <formula>NOT(ISERROR(SEARCH("%0,5 üzerindedir",N308)))</formula>
    </cfRule>
    <cfRule type="containsText" dxfId="336" priority="323" operator="containsText" text="%10 sınırı aşılmıştır.">
      <formula>NOT(ISERROR(SEARCH("%10 sınırı aşılmıştır.",N308)))</formula>
    </cfRule>
    <cfRule type="containsText" dxfId="335" priority="324" operator="containsText" text="%10 sınırı aşılmıştır.">
      <formula>NOT(ISERROR(SEARCH("%10 sınırı aşılmıştır.",N308)))</formula>
    </cfRule>
    <cfRule type="containsText" dxfId="334" priority="325" operator="containsText" text="İthal Girdi">
      <formula>NOT(ISERROR(SEARCH("İthal Girdi",N308)))</formula>
    </cfRule>
    <cfRule type="containsText" dxfId="333" priority="326" operator="containsText" text="%10 sınırı aşılmıştır.">
      <formula>NOT(ISERROR(SEARCH("%10 sınırı aşılmıştır.",N308)))</formula>
    </cfRule>
    <cfRule type="containsText" dxfId="332" priority="327" operator="containsText" text="Uygun">
      <formula>NOT(ISERROR(SEARCH("Uygun",N308)))</formula>
    </cfRule>
    <cfRule type="containsText" dxfId="331" priority="328" operator="containsText" text="İthal Girdi">
      <formula>NOT(ISERROR(SEARCH("İthal Girdi",N308)))</formula>
    </cfRule>
  </conditionalFormatting>
  <conditionalFormatting sqref="N346">
    <cfRule type="containsText" dxfId="330" priority="313" operator="containsText" text="Uygun">
      <formula>NOT(ISERROR(SEARCH("Uygun",N346)))</formula>
    </cfRule>
    <cfRule type="containsText" dxfId="329" priority="314" operator="containsText" text="%0,5 üzerindedir">
      <formula>NOT(ISERROR(SEARCH("%0,5 üzerindedir",N346)))</formula>
    </cfRule>
    <cfRule type="containsText" dxfId="328" priority="315" operator="containsText" text="%10 sınırı aşılmıştır.">
      <formula>NOT(ISERROR(SEARCH("%10 sınırı aşılmıştır.",N346)))</formula>
    </cfRule>
    <cfRule type="containsText" dxfId="327" priority="316" operator="containsText" text="%10 sınırı aşılmıştır.">
      <formula>NOT(ISERROR(SEARCH("%10 sınırı aşılmıştır.",N346)))</formula>
    </cfRule>
    <cfRule type="containsText" dxfId="326" priority="317" operator="containsText" text="İthal Girdi">
      <formula>NOT(ISERROR(SEARCH("İthal Girdi",N346)))</formula>
    </cfRule>
    <cfRule type="containsText" dxfId="325" priority="318" operator="containsText" text="%10 sınırı aşılmıştır.">
      <formula>NOT(ISERROR(SEARCH("%10 sınırı aşılmıştır.",N346)))</formula>
    </cfRule>
    <cfRule type="containsText" dxfId="324" priority="319" operator="containsText" text="Uygun">
      <formula>NOT(ISERROR(SEARCH("Uygun",N346)))</formula>
    </cfRule>
    <cfRule type="containsText" dxfId="323" priority="320" operator="containsText" text="İthal Girdi">
      <formula>NOT(ISERROR(SEARCH("İthal Girdi",N346)))</formula>
    </cfRule>
  </conditionalFormatting>
  <conditionalFormatting sqref="N384">
    <cfRule type="containsText" dxfId="322" priority="305" operator="containsText" text="Uygun">
      <formula>NOT(ISERROR(SEARCH("Uygun",N384)))</formula>
    </cfRule>
    <cfRule type="containsText" dxfId="321" priority="306" operator="containsText" text="%0,5 üzerindedir">
      <formula>NOT(ISERROR(SEARCH("%0,5 üzerindedir",N384)))</formula>
    </cfRule>
    <cfRule type="containsText" dxfId="320" priority="307" operator="containsText" text="%10 sınırı aşılmıştır.">
      <formula>NOT(ISERROR(SEARCH("%10 sınırı aşılmıştır.",N384)))</formula>
    </cfRule>
    <cfRule type="containsText" dxfId="319" priority="308" operator="containsText" text="%10 sınırı aşılmıştır.">
      <formula>NOT(ISERROR(SEARCH("%10 sınırı aşılmıştır.",N384)))</formula>
    </cfRule>
    <cfRule type="containsText" dxfId="318" priority="309" operator="containsText" text="İthal Girdi">
      <formula>NOT(ISERROR(SEARCH("İthal Girdi",N384)))</formula>
    </cfRule>
    <cfRule type="containsText" dxfId="317" priority="310" operator="containsText" text="%10 sınırı aşılmıştır.">
      <formula>NOT(ISERROR(SEARCH("%10 sınırı aşılmıştır.",N384)))</formula>
    </cfRule>
    <cfRule type="containsText" dxfId="316" priority="311" operator="containsText" text="Uygun">
      <formula>NOT(ISERROR(SEARCH("Uygun",N384)))</formula>
    </cfRule>
    <cfRule type="containsText" dxfId="315" priority="312" operator="containsText" text="İthal Girdi">
      <formula>NOT(ISERROR(SEARCH("İthal Girdi",N384)))</formula>
    </cfRule>
  </conditionalFormatting>
  <conditionalFormatting sqref="N422">
    <cfRule type="containsText" dxfId="314" priority="297" operator="containsText" text="Uygun">
      <formula>NOT(ISERROR(SEARCH("Uygun",N422)))</formula>
    </cfRule>
    <cfRule type="containsText" dxfId="313" priority="298" operator="containsText" text="%0,5 üzerindedir">
      <formula>NOT(ISERROR(SEARCH("%0,5 üzerindedir",N422)))</formula>
    </cfRule>
    <cfRule type="containsText" dxfId="312" priority="299" operator="containsText" text="%10 sınırı aşılmıştır.">
      <formula>NOT(ISERROR(SEARCH("%10 sınırı aşılmıştır.",N422)))</formula>
    </cfRule>
    <cfRule type="containsText" dxfId="311" priority="300" operator="containsText" text="%10 sınırı aşılmıştır.">
      <formula>NOT(ISERROR(SEARCH("%10 sınırı aşılmıştır.",N422)))</formula>
    </cfRule>
    <cfRule type="containsText" dxfId="310" priority="301" operator="containsText" text="İthal Girdi">
      <formula>NOT(ISERROR(SEARCH("İthal Girdi",N422)))</formula>
    </cfRule>
    <cfRule type="containsText" dxfId="309" priority="302" operator="containsText" text="%10 sınırı aşılmıştır.">
      <formula>NOT(ISERROR(SEARCH("%10 sınırı aşılmıştır.",N422)))</formula>
    </cfRule>
    <cfRule type="containsText" dxfId="308" priority="303" operator="containsText" text="Uygun">
      <formula>NOT(ISERROR(SEARCH("Uygun",N422)))</formula>
    </cfRule>
    <cfRule type="containsText" dxfId="307" priority="304" operator="containsText" text="İthal Girdi">
      <formula>NOT(ISERROR(SEARCH("İthal Girdi",N422)))</formula>
    </cfRule>
  </conditionalFormatting>
  <conditionalFormatting sqref="N460">
    <cfRule type="containsText" dxfId="306" priority="289" operator="containsText" text="Uygun">
      <formula>NOT(ISERROR(SEARCH("Uygun",N460)))</formula>
    </cfRule>
    <cfRule type="containsText" dxfId="305" priority="290" operator="containsText" text="%0,5 üzerindedir">
      <formula>NOT(ISERROR(SEARCH("%0,5 üzerindedir",N460)))</formula>
    </cfRule>
    <cfRule type="containsText" dxfId="304" priority="291" operator="containsText" text="%10 sınırı aşılmıştır.">
      <formula>NOT(ISERROR(SEARCH("%10 sınırı aşılmıştır.",N460)))</formula>
    </cfRule>
    <cfRule type="containsText" dxfId="303" priority="292" operator="containsText" text="%10 sınırı aşılmıştır.">
      <formula>NOT(ISERROR(SEARCH("%10 sınırı aşılmıştır.",N460)))</formula>
    </cfRule>
    <cfRule type="containsText" dxfId="302" priority="293" operator="containsText" text="İthal Girdi">
      <formula>NOT(ISERROR(SEARCH("İthal Girdi",N460)))</formula>
    </cfRule>
    <cfRule type="containsText" dxfId="301" priority="294" operator="containsText" text="%10 sınırı aşılmıştır.">
      <formula>NOT(ISERROR(SEARCH("%10 sınırı aşılmıştır.",N460)))</formula>
    </cfRule>
    <cfRule type="containsText" dxfId="300" priority="295" operator="containsText" text="Uygun">
      <formula>NOT(ISERROR(SEARCH("Uygun",N460)))</formula>
    </cfRule>
    <cfRule type="containsText" dxfId="299" priority="296" operator="containsText" text="İthal Girdi">
      <formula>NOT(ISERROR(SEARCH("İthal Girdi",N460)))</formula>
    </cfRule>
  </conditionalFormatting>
  <conditionalFormatting sqref="N498">
    <cfRule type="containsText" dxfId="298" priority="281" operator="containsText" text="Uygun">
      <formula>NOT(ISERROR(SEARCH("Uygun",N498)))</formula>
    </cfRule>
    <cfRule type="containsText" dxfId="297" priority="282" operator="containsText" text="%0,5 üzerindedir">
      <formula>NOT(ISERROR(SEARCH("%0,5 üzerindedir",N498)))</formula>
    </cfRule>
    <cfRule type="containsText" dxfId="296" priority="283" operator="containsText" text="%10 sınırı aşılmıştır.">
      <formula>NOT(ISERROR(SEARCH("%10 sınırı aşılmıştır.",N498)))</formula>
    </cfRule>
    <cfRule type="containsText" dxfId="295" priority="284" operator="containsText" text="%10 sınırı aşılmıştır.">
      <formula>NOT(ISERROR(SEARCH("%10 sınırı aşılmıştır.",N498)))</formula>
    </cfRule>
    <cfRule type="containsText" dxfId="294" priority="285" operator="containsText" text="İthal Girdi">
      <formula>NOT(ISERROR(SEARCH("İthal Girdi",N498)))</formula>
    </cfRule>
    <cfRule type="containsText" dxfId="293" priority="286" operator="containsText" text="%10 sınırı aşılmıştır.">
      <formula>NOT(ISERROR(SEARCH("%10 sınırı aşılmıştır.",N498)))</formula>
    </cfRule>
    <cfRule type="containsText" dxfId="292" priority="287" operator="containsText" text="Uygun">
      <formula>NOT(ISERROR(SEARCH("Uygun",N498)))</formula>
    </cfRule>
    <cfRule type="containsText" dxfId="291" priority="288" operator="containsText" text="İthal Girdi">
      <formula>NOT(ISERROR(SEARCH("İthal Girdi",N498)))</formula>
    </cfRule>
  </conditionalFormatting>
  <conditionalFormatting sqref="N497">
    <cfRule type="containsText" dxfId="290" priority="273" operator="containsText" text="Uygun">
      <formula>NOT(ISERROR(SEARCH("Uygun",N497)))</formula>
    </cfRule>
    <cfRule type="containsText" dxfId="289" priority="274" operator="containsText" text="%0,5 üzerindedir">
      <formula>NOT(ISERROR(SEARCH("%0,5 üzerindedir",N497)))</formula>
    </cfRule>
    <cfRule type="containsText" dxfId="288" priority="275" operator="containsText" text="%10 sınırı aşılmıştır.">
      <formula>NOT(ISERROR(SEARCH("%10 sınırı aşılmıştır.",N497)))</formula>
    </cfRule>
    <cfRule type="containsText" dxfId="287" priority="276" operator="containsText" text="%10 sınırı aşılmıştır.">
      <formula>NOT(ISERROR(SEARCH("%10 sınırı aşılmıştır.",N497)))</formula>
    </cfRule>
    <cfRule type="containsText" dxfId="286" priority="277" operator="containsText" text="İthal Girdi">
      <formula>NOT(ISERROR(SEARCH("İthal Girdi",N497)))</formula>
    </cfRule>
    <cfRule type="containsText" dxfId="285" priority="278" operator="containsText" text="%10 sınırı aşılmıştır.">
      <formula>NOT(ISERROR(SEARCH("%10 sınırı aşılmıştır.",N497)))</formula>
    </cfRule>
    <cfRule type="containsText" dxfId="284" priority="279" operator="containsText" text="Uygun">
      <formula>NOT(ISERROR(SEARCH("Uygun",N497)))</formula>
    </cfRule>
    <cfRule type="containsText" dxfId="283" priority="280" operator="containsText" text="İthal Girdi">
      <formula>NOT(ISERROR(SEARCH("İthal Girdi",N497)))</formula>
    </cfRule>
  </conditionalFormatting>
  <conditionalFormatting sqref="N459">
    <cfRule type="containsText" dxfId="282" priority="265" operator="containsText" text="Uygun">
      <formula>NOT(ISERROR(SEARCH("Uygun",N459)))</formula>
    </cfRule>
    <cfRule type="containsText" dxfId="281" priority="266" operator="containsText" text="%0,5 üzerindedir">
      <formula>NOT(ISERROR(SEARCH("%0,5 üzerindedir",N459)))</formula>
    </cfRule>
    <cfRule type="containsText" dxfId="280" priority="267" operator="containsText" text="%10 sınırı aşılmıştır.">
      <formula>NOT(ISERROR(SEARCH("%10 sınırı aşılmıştır.",N459)))</formula>
    </cfRule>
    <cfRule type="containsText" dxfId="279" priority="268" operator="containsText" text="%10 sınırı aşılmıştır.">
      <formula>NOT(ISERROR(SEARCH("%10 sınırı aşılmıştır.",N459)))</formula>
    </cfRule>
    <cfRule type="containsText" dxfId="278" priority="269" operator="containsText" text="İthal Girdi">
      <formula>NOT(ISERROR(SEARCH("İthal Girdi",N459)))</formula>
    </cfRule>
    <cfRule type="containsText" dxfId="277" priority="270" operator="containsText" text="%10 sınırı aşılmıştır.">
      <formula>NOT(ISERROR(SEARCH("%10 sınırı aşılmıştır.",N459)))</formula>
    </cfRule>
    <cfRule type="containsText" dxfId="276" priority="271" operator="containsText" text="Uygun">
      <formula>NOT(ISERROR(SEARCH("Uygun",N459)))</formula>
    </cfRule>
    <cfRule type="containsText" dxfId="275" priority="272" operator="containsText" text="İthal Girdi">
      <formula>NOT(ISERROR(SEARCH("İthal Girdi",N459)))</formula>
    </cfRule>
  </conditionalFormatting>
  <conditionalFormatting sqref="N421">
    <cfRule type="containsText" dxfId="274" priority="257" operator="containsText" text="Uygun">
      <formula>NOT(ISERROR(SEARCH("Uygun",N421)))</formula>
    </cfRule>
    <cfRule type="containsText" dxfId="273" priority="258" operator="containsText" text="%0,5 üzerindedir">
      <formula>NOT(ISERROR(SEARCH("%0,5 üzerindedir",N421)))</formula>
    </cfRule>
    <cfRule type="containsText" dxfId="272" priority="259" operator="containsText" text="%10 sınırı aşılmıştır.">
      <formula>NOT(ISERROR(SEARCH("%10 sınırı aşılmıştır.",N421)))</formula>
    </cfRule>
    <cfRule type="containsText" dxfId="271" priority="260" operator="containsText" text="%10 sınırı aşılmıştır.">
      <formula>NOT(ISERROR(SEARCH("%10 sınırı aşılmıştır.",N421)))</formula>
    </cfRule>
    <cfRule type="containsText" dxfId="270" priority="261" operator="containsText" text="İthal Girdi">
      <formula>NOT(ISERROR(SEARCH("İthal Girdi",N421)))</formula>
    </cfRule>
    <cfRule type="containsText" dxfId="269" priority="262" operator="containsText" text="%10 sınırı aşılmıştır.">
      <formula>NOT(ISERROR(SEARCH("%10 sınırı aşılmıştır.",N421)))</formula>
    </cfRule>
    <cfRule type="containsText" dxfId="268" priority="263" operator="containsText" text="Uygun">
      <formula>NOT(ISERROR(SEARCH("Uygun",N421)))</formula>
    </cfRule>
    <cfRule type="containsText" dxfId="267" priority="264" operator="containsText" text="İthal Girdi">
      <formula>NOT(ISERROR(SEARCH("İthal Girdi",N421)))</formula>
    </cfRule>
  </conditionalFormatting>
  <conditionalFormatting sqref="N383">
    <cfRule type="containsText" dxfId="266" priority="249" operator="containsText" text="Uygun">
      <formula>NOT(ISERROR(SEARCH("Uygun",N383)))</formula>
    </cfRule>
    <cfRule type="containsText" dxfId="265" priority="250" operator="containsText" text="%0,5 üzerindedir">
      <formula>NOT(ISERROR(SEARCH("%0,5 üzerindedir",N383)))</formula>
    </cfRule>
    <cfRule type="containsText" dxfId="264" priority="251" operator="containsText" text="%10 sınırı aşılmıştır.">
      <formula>NOT(ISERROR(SEARCH("%10 sınırı aşılmıştır.",N383)))</formula>
    </cfRule>
    <cfRule type="containsText" dxfId="263" priority="252" operator="containsText" text="%10 sınırı aşılmıştır.">
      <formula>NOT(ISERROR(SEARCH("%10 sınırı aşılmıştır.",N383)))</formula>
    </cfRule>
    <cfRule type="containsText" dxfId="262" priority="253" operator="containsText" text="İthal Girdi">
      <formula>NOT(ISERROR(SEARCH("İthal Girdi",N383)))</formula>
    </cfRule>
    <cfRule type="containsText" dxfId="261" priority="254" operator="containsText" text="%10 sınırı aşılmıştır.">
      <formula>NOT(ISERROR(SEARCH("%10 sınırı aşılmıştır.",N383)))</formula>
    </cfRule>
    <cfRule type="containsText" dxfId="260" priority="255" operator="containsText" text="Uygun">
      <formula>NOT(ISERROR(SEARCH("Uygun",N383)))</formula>
    </cfRule>
    <cfRule type="containsText" dxfId="259" priority="256" operator="containsText" text="İthal Girdi">
      <formula>NOT(ISERROR(SEARCH("İthal Girdi",N383)))</formula>
    </cfRule>
  </conditionalFormatting>
  <conditionalFormatting sqref="N345">
    <cfRule type="containsText" dxfId="258" priority="241" operator="containsText" text="Uygun">
      <formula>NOT(ISERROR(SEARCH("Uygun",N345)))</formula>
    </cfRule>
    <cfRule type="containsText" dxfId="257" priority="242" operator="containsText" text="%0,5 üzerindedir">
      <formula>NOT(ISERROR(SEARCH("%0,5 üzerindedir",N345)))</formula>
    </cfRule>
    <cfRule type="containsText" dxfId="256" priority="243" operator="containsText" text="%10 sınırı aşılmıştır.">
      <formula>NOT(ISERROR(SEARCH("%10 sınırı aşılmıştır.",N345)))</formula>
    </cfRule>
    <cfRule type="containsText" dxfId="255" priority="244" operator="containsText" text="%10 sınırı aşılmıştır.">
      <formula>NOT(ISERROR(SEARCH("%10 sınırı aşılmıştır.",N345)))</formula>
    </cfRule>
    <cfRule type="containsText" dxfId="254" priority="245" operator="containsText" text="İthal Girdi">
      <formula>NOT(ISERROR(SEARCH("İthal Girdi",N345)))</formula>
    </cfRule>
    <cfRule type="containsText" dxfId="253" priority="246" operator="containsText" text="%10 sınırı aşılmıştır.">
      <formula>NOT(ISERROR(SEARCH("%10 sınırı aşılmıştır.",N345)))</formula>
    </cfRule>
    <cfRule type="containsText" dxfId="252" priority="247" operator="containsText" text="Uygun">
      <formula>NOT(ISERROR(SEARCH("Uygun",N345)))</formula>
    </cfRule>
    <cfRule type="containsText" dxfId="251" priority="248" operator="containsText" text="İthal Girdi">
      <formula>NOT(ISERROR(SEARCH("İthal Girdi",N345)))</formula>
    </cfRule>
  </conditionalFormatting>
  <conditionalFormatting sqref="N307">
    <cfRule type="containsText" dxfId="250" priority="233" operator="containsText" text="Uygun">
      <formula>NOT(ISERROR(SEARCH("Uygun",N307)))</formula>
    </cfRule>
    <cfRule type="containsText" dxfId="249" priority="234" operator="containsText" text="%0,5 üzerindedir">
      <formula>NOT(ISERROR(SEARCH("%0,5 üzerindedir",N307)))</formula>
    </cfRule>
    <cfRule type="containsText" dxfId="248" priority="235" operator="containsText" text="%10 sınırı aşılmıştır.">
      <formula>NOT(ISERROR(SEARCH("%10 sınırı aşılmıştır.",N307)))</formula>
    </cfRule>
    <cfRule type="containsText" dxfId="247" priority="236" operator="containsText" text="%10 sınırı aşılmıştır.">
      <formula>NOT(ISERROR(SEARCH("%10 sınırı aşılmıştır.",N307)))</formula>
    </cfRule>
    <cfRule type="containsText" dxfId="246" priority="237" operator="containsText" text="İthal Girdi">
      <formula>NOT(ISERROR(SEARCH("İthal Girdi",N307)))</formula>
    </cfRule>
    <cfRule type="containsText" dxfId="245" priority="238" operator="containsText" text="%10 sınırı aşılmıştır.">
      <formula>NOT(ISERROR(SEARCH("%10 sınırı aşılmıştır.",N307)))</formula>
    </cfRule>
    <cfRule type="containsText" dxfId="244" priority="239" operator="containsText" text="Uygun">
      <formula>NOT(ISERROR(SEARCH("Uygun",N307)))</formula>
    </cfRule>
    <cfRule type="containsText" dxfId="243" priority="240" operator="containsText" text="İthal Girdi">
      <formula>NOT(ISERROR(SEARCH("İthal Girdi",N307)))</formula>
    </cfRule>
  </conditionalFormatting>
  <conditionalFormatting sqref="N269">
    <cfRule type="containsText" dxfId="242" priority="225" operator="containsText" text="Uygun">
      <formula>NOT(ISERROR(SEARCH("Uygun",N269)))</formula>
    </cfRule>
    <cfRule type="containsText" dxfId="241" priority="226" operator="containsText" text="%0,5 üzerindedir">
      <formula>NOT(ISERROR(SEARCH("%0,5 üzerindedir",N269)))</formula>
    </cfRule>
    <cfRule type="containsText" dxfId="240" priority="227" operator="containsText" text="%10 sınırı aşılmıştır.">
      <formula>NOT(ISERROR(SEARCH("%10 sınırı aşılmıştır.",N269)))</formula>
    </cfRule>
    <cfRule type="containsText" dxfId="239" priority="228" operator="containsText" text="%10 sınırı aşılmıştır.">
      <formula>NOT(ISERROR(SEARCH("%10 sınırı aşılmıştır.",N269)))</formula>
    </cfRule>
    <cfRule type="containsText" dxfId="238" priority="229" operator="containsText" text="İthal Girdi">
      <formula>NOT(ISERROR(SEARCH("İthal Girdi",N269)))</formula>
    </cfRule>
    <cfRule type="containsText" dxfId="237" priority="230" operator="containsText" text="%10 sınırı aşılmıştır.">
      <formula>NOT(ISERROR(SEARCH("%10 sınırı aşılmıştır.",N269)))</formula>
    </cfRule>
    <cfRule type="containsText" dxfId="236" priority="231" operator="containsText" text="Uygun">
      <formula>NOT(ISERROR(SEARCH("Uygun",N269)))</formula>
    </cfRule>
    <cfRule type="containsText" dxfId="235" priority="232" operator="containsText" text="İthal Girdi">
      <formula>NOT(ISERROR(SEARCH("İthal Girdi",N269)))</formula>
    </cfRule>
  </conditionalFormatting>
  <conditionalFormatting sqref="N231">
    <cfRule type="containsText" dxfId="234" priority="217" operator="containsText" text="Uygun">
      <formula>NOT(ISERROR(SEARCH("Uygun",N231)))</formula>
    </cfRule>
    <cfRule type="containsText" dxfId="233" priority="218" operator="containsText" text="%0,5 üzerindedir">
      <formula>NOT(ISERROR(SEARCH("%0,5 üzerindedir",N231)))</formula>
    </cfRule>
    <cfRule type="containsText" dxfId="232" priority="219" operator="containsText" text="%10 sınırı aşılmıştır.">
      <formula>NOT(ISERROR(SEARCH("%10 sınırı aşılmıştır.",N231)))</formula>
    </cfRule>
    <cfRule type="containsText" dxfId="231" priority="220" operator="containsText" text="%10 sınırı aşılmıştır.">
      <formula>NOT(ISERROR(SEARCH("%10 sınırı aşılmıştır.",N231)))</formula>
    </cfRule>
    <cfRule type="containsText" dxfId="230" priority="221" operator="containsText" text="İthal Girdi">
      <formula>NOT(ISERROR(SEARCH("İthal Girdi",N231)))</formula>
    </cfRule>
    <cfRule type="containsText" dxfId="229" priority="222" operator="containsText" text="%10 sınırı aşılmıştır.">
      <formula>NOT(ISERROR(SEARCH("%10 sınırı aşılmıştır.",N231)))</formula>
    </cfRule>
    <cfRule type="containsText" dxfId="228" priority="223" operator="containsText" text="Uygun">
      <formula>NOT(ISERROR(SEARCH("Uygun",N231)))</formula>
    </cfRule>
    <cfRule type="containsText" dxfId="227" priority="224" operator="containsText" text="İthal Girdi">
      <formula>NOT(ISERROR(SEARCH("İthal Girdi",N231)))</formula>
    </cfRule>
  </conditionalFormatting>
  <conditionalFormatting sqref="N193">
    <cfRule type="containsText" dxfId="226" priority="209" operator="containsText" text="Uygun">
      <formula>NOT(ISERROR(SEARCH("Uygun",N193)))</formula>
    </cfRule>
    <cfRule type="containsText" dxfId="225" priority="210" operator="containsText" text="%0,5 üzerindedir">
      <formula>NOT(ISERROR(SEARCH("%0,5 üzerindedir",N193)))</formula>
    </cfRule>
    <cfRule type="containsText" dxfId="224" priority="211" operator="containsText" text="%10 sınırı aşılmıştır.">
      <formula>NOT(ISERROR(SEARCH("%10 sınırı aşılmıştır.",N193)))</formula>
    </cfRule>
    <cfRule type="containsText" dxfId="223" priority="212" operator="containsText" text="%10 sınırı aşılmıştır.">
      <formula>NOT(ISERROR(SEARCH("%10 sınırı aşılmıştır.",N193)))</formula>
    </cfRule>
    <cfRule type="containsText" dxfId="222" priority="213" operator="containsText" text="İthal Girdi">
      <formula>NOT(ISERROR(SEARCH("İthal Girdi",N193)))</formula>
    </cfRule>
    <cfRule type="containsText" dxfId="221" priority="214" operator="containsText" text="%10 sınırı aşılmıştır.">
      <formula>NOT(ISERROR(SEARCH("%10 sınırı aşılmıştır.",N193)))</formula>
    </cfRule>
    <cfRule type="containsText" dxfId="220" priority="215" operator="containsText" text="Uygun">
      <formula>NOT(ISERROR(SEARCH("Uygun",N193)))</formula>
    </cfRule>
    <cfRule type="containsText" dxfId="219" priority="216" operator="containsText" text="İthal Girdi">
      <formula>NOT(ISERROR(SEARCH("İthal Girdi",N193)))</formula>
    </cfRule>
  </conditionalFormatting>
  <conditionalFormatting sqref="N155">
    <cfRule type="containsText" dxfId="218" priority="201" operator="containsText" text="Uygun">
      <formula>NOT(ISERROR(SEARCH("Uygun",N155)))</formula>
    </cfRule>
    <cfRule type="containsText" dxfId="217" priority="202" operator="containsText" text="%0,5 üzerindedir">
      <formula>NOT(ISERROR(SEARCH("%0,5 üzerindedir",N155)))</formula>
    </cfRule>
    <cfRule type="containsText" dxfId="216" priority="203" operator="containsText" text="%10 sınırı aşılmıştır.">
      <formula>NOT(ISERROR(SEARCH("%10 sınırı aşılmıştır.",N155)))</formula>
    </cfRule>
    <cfRule type="containsText" dxfId="215" priority="204" operator="containsText" text="%10 sınırı aşılmıştır.">
      <formula>NOT(ISERROR(SEARCH("%10 sınırı aşılmıştır.",N155)))</formula>
    </cfRule>
    <cfRule type="containsText" dxfId="214" priority="205" operator="containsText" text="İthal Girdi">
      <formula>NOT(ISERROR(SEARCH("İthal Girdi",N155)))</formula>
    </cfRule>
    <cfRule type="containsText" dxfId="213" priority="206" operator="containsText" text="%10 sınırı aşılmıştır.">
      <formula>NOT(ISERROR(SEARCH("%10 sınırı aşılmıştır.",N155)))</formula>
    </cfRule>
    <cfRule type="containsText" dxfId="212" priority="207" operator="containsText" text="Uygun">
      <formula>NOT(ISERROR(SEARCH("Uygun",N155)))</formula>
    </cfRule>
    <cfRule type="containsText" dxfId="211" priority="208" operator="containsText" text="İthal Girdi">
      <formula>NOT(ISERROR(SEARCH("İthal Girdi",N155)))</formula>
    </cfRule>
  </conditionalFormatting>
  <conditionalFormatting sqref="N117">
    <cfRule type="containsText" dxfId="210" priority="193" operator="containsText" text="Uygun">
      <formula>NOT(ISERROR(SEARCH("Uygun",N117)))</formula>
    </cfRule>
    <cfRule type="containsText" dxfId="209" priority="194" operator="containsText" text="%0,5 üzerindedir">
      <formula>NOT(ISERROR(SEARCH("%0,5 üzerindedir",N117)))</formula>
    </cfRule>
    <cfRule type="containsText" dxfId="208" priority="195" operator="containsText" text="%10 sınırı aşılmıştır.">
      <formula>NOT(ISERROR(SEARCH("%10 sınırı aşılmıştır.",N117)))</formula>
    </cfRule>
    <cfRule type="containsText" dxfId="207" priority="196" operator="containsText" text="%10 sınırı aşılmıştır.">
      <formula>NOT(ISERROR(SEARCH("%10 sınırı aşılmıştır.",N117)))</formula>
    </cfRule>
    <cfRule type="containsText" dxfId="206" priority="197" operator="containsText" text="İthal Girdi">
      <formula>NOT(ISERROR(SEARCH("İthal Girdi",N117)))</formula>
    </cfRule>
    <cfRule type="containsText" dxfId="205" priority="198" operator="containsText" text="%10 sınırı aşılmıştır.">
      <formula>NOT(ISERROR(SEARCH("%10 sınırı aşılmıştır.",N117)))</formula>
    </cfRule>
    <cfRule type="containsText" dxfId="204" priority="199" operator="containsText" text="Uygun">
      <formula>NOT(ISERROR(SEARCH("Uygun",N117)))</formula>
    </cfRule>
    <cfRule type="containsText" dxfId="203" priority="200" operator="containsText" text="İthal Girdi">
      <formula>NOT(ISERROR(SEARCH("İthal Girdi",N117)))</formula>
    </cfRule>
  </conditionalFormatting>
  <conditionalFormatting sqref="N79">
    <cfRule type="containsText" dxfId="202" priority="185" operator="containsText" text="Uygun">
      <formula>NOT(ISERROR(SEARCH("Uygun",N79)))</formula>
    </cfRule>
    <cfRule type="containsText" dxfId="201" priority="186" operator="containsText" text="%0,5 üzerindedir">
      <formula>NOT(ISERROR(SEARCH("%0,5 üzerindedir",N79)))</formula>
    </cfRule>
    <cfRule type="containsText" dxfId="200" priority="187" operator="containsText" text="%10 sınırı aşılmıştır.">
      <formula>NOT(ISERROR(SEARCH("%10 sınırı aşılmıştır.",N79)))</formula>
    </cfRule>
    <cfRule type="containsText" dxfId="199" priority="188" operator="containsText" text="%10 sınırı aşılmıştır.">
      <formula>NOT(ISERROR(SEARCH("%10 sınırı aşılmıştır.",N79)))</formula>
    </cfRule>
    <cfRule type="containsText" dxfId="198" priority="189" operator="containsText" text="İthal Girdi">
      <formula>NOT(ISERROR(SEARCH("İthal Girdi",N79)))</formula>
    </cfRule>
    <cfRule type="containsText" dxfId="197" priority="190" operator="containsText" text="%10 sınırı aşılmıştır.">
      <formula>NOT(ISERROR(SEARCH("%10 sınırı aşılmıştır.",N79)))</formula>
    </cfRule>
    <cfRule type="containsText" dxfId="196" priority="191" operator="containsText" text="Uygun">
      <formula>NOT(ISERROR(SEARCH("Uygun",N79)))</formula>
    </cfRule>
    <cfRule type="containsText" dxfId="195" priority="192" operator="containsText" text="İthal Girdi">
      <formula>NOT(ISERROR(SEARCH("İthal Girdi",N79)))</formula>
    </cfRule>
  </conditionalFormatting>
  <conditionalFormatting sqref="N41">
    <cfRule type="containsText" dxfId="194" priority="177" operator="containsText" text="Uygun">
      <formula>NOT(ISERROR(SEARCH("Uygun",N41)))</formula>
    </cfRule>
    <cfRule type="containsText" dxfId="193" priority="178" operator="containsText" text="%0,5 üzerindedir">
      <formula>NOT(ISERROR(SEARCH("%0,5 üzerindedir",N41)))</formula>
    </cfRule>
    <cfRule type="containsText" dxfId="192" priority="179" operator="containsText" text="%10 sınırı aşılmıştır.">
      <formula>NOT(ISERROR(SEARCH("%10 sınırı aşılmıştır.",N41)))</formula>
    </cfRule>
    <cfRule type="containsText" dxfId="191" priority="180" operator="containsText" text="%10 sınırı aşılmıştır.">
      <formula>NOT(ISERROR(SEARCH("%10 sınırı aşılmıştır.",N41)))</formula>
    </cfRule>
    <cfRule type="containsText" dxfId="190" priority="181" operator="containsText" text="İthal Girdi">
      <formula>NOT(ISERROR(SEARCH("İthal Girdi",N41)))</formula>
    </cfRule>
    <cfRule type="containsText" dxfId="189" priority="182" operator="containsText" text="%10 sınırı aşılmıştır.">
      <formula>NOT(ISERROR(SEARCH("%10 sınırı aşılmıştır.",N41)))</formula>
    </cfRule>
    <cfRule type="containsText" dxfId="188" priority="183" operator="containsText" text="Uygun">
      <formula>NOT(ISERROR(SEARCH("Uygun",N41)))</formula>
    </cfRule>
    <cfRule type="containsText" dxfId="187" priority="184" operator="containsText" text="İthal Girdi">
      <formula>NOT(ISERROR(SEARCH("İthal Girdi",N41)))</formula>
    </cfRule>
  </conditionalFormatting>
  <conditionalFormatting sqref="N3">
    <cfRule type="containsText" dxfId="186" priority="169" operator="containsText" text="Uygun">
      <formula>NOT(ISERROR(SEARCH("Uygun",N3)))</formula>
    </cfRule>
    <cfRule type="containsText" dxfId="185" priority="170" operator="containsText" text="%0,5 üzerindedir">
      <formula>NOT(ISERROR(SEARCH("%0,5 üzerindedir",N3)))</formula>
    </cfRule>
    <cfRule type="containsText" dxfId="184" priority="171" operator="containsText" text="%10 sınırı aşılmıştır.">
      <formula>NOT(ISERROR(SEARCH("%10 sınırı aşılmıştır.",N3)))</formula>
    </cfRule>
    <cfRule type="containsText" dxfId="183" priority="172" operator="containsText" text="%10 sınırı aşılmıştır.">
      <formula>NOT(ISERROR(SEARCH("%10 sınırı aşılmıştır.",N3)))</formula>
    </cfRule>
    <cfRule type="containsText" dxfId="182" priority="173" operator="containsText" text="İthal Girdi">
      <formula>NOT(ISERROR(SEARCH("İthal Girdi",N3)))</formula>
    </cfRule>
    <cfRule type="containsText" dxfId="181" priority="174" operator="containsText" text="%10 sınırı aşılmıştır.">
      <formula>NOT(ISERROR(SEARCH("%10 sınırı aşılmıştır.",N3)))</formula>
    </cfRule>
    <cfRule type="containsText" dxfId="180" priority="175" operator="containsText" text="Uygun">
      <formula>NOT(ISERROR(SEARCH("Uygun",N3)))</formula>
    </cfRule>
    <cfRule type="containsText" dxfId="179" priority="176" operator="containsText" text="İthal Girdi">
      <formula>NOT(ISERROR(SEARCH("İthal Girdi",N3)))</formula>
    </cfRule>
  </conditionalFormatting>
  <conditionalFormatting sqref="N536">
    <cfRule type="containsText" dxfId="178" priority="161" operator="containsText" text="Uygun">
      <formula>NOT(ISERROR(SEARCH("Uygun",N536)))</formula>
    </cfRule>
    <cfRule type="containsText" dxfId="177" priority="162" operator="containsText" text="%0,5 üzerindedir">
      <formula>NOT(ISERROR(SEARCH("%0,5 üzerindedir",N536)))</formula>
    </cfRule>
    <cfRule type="containsText" dxfId="176" priority="163" operator="containsText" text="%10 sınırı aşılmıştır.">
      <formula>NOT(ISERROR(SEARCH("%10 sınırı aşılmıştır.",N536)))</formula>
    </cfRule>
    <cfRule type="containsText" dxfId="175" priority="164" operator="containsText" text="%10 sınırı aşılmıştır.">
      <formula>NOT(ISERROR(SEARCH("%10 sınırı aşılmıştır.",N536)))</formula>
    </cfRule>
    <cfRule type="containsText" dxfId="174" priority="165" operator="containsText" text="İthal Girdi">
      <formula>NOT(ISERROR(SEARCH("İthal Girdi",N536)))</formula>
    </cfRule>
    <cfRule type="containsText" dxfId="173" priority="166" operator="containsText" text="%10 sınırı aşılmıştır.">
      <formula>NOT(ISERROR(SEARCH("%10 sınırı aşılmıştır.",N536)))</formula>
    </cfRule>
    <cfRule type="containsText" dxfId="172" priority="167" operator="containsText" text="Uygun">
      <formula>NOT(ISERROR(SEARCH("Uygun",N536)))</formula>
    </cfRule>
    <cfRule type="containsText" dxfId="171" priority="168" operator="containsText" text="İthal Girdi">
      <formula>NOT(ISERROR(SEARCH("İthal Girdi",N536)))</formula>
    </cfRule>
  </conditionalFormatting>
  <conditionalFormatting sqref="N535">
    <cfRule type="containsText" dxfId="170" priority="153" operator="containsText" text="Uygun">
      <formula>NOT(ISERROR(SEARCH("Uygun",N535)))</formula>
    </cfRule>
    <cfRule type="containsText" dxfId="169" priority="154" operator="containsText" text="%0,5 üzerindedir">
      <formula>NOT(ISERROR(SEARCH("%0,5 üzerindedir",N535)))</formula>
    </cfRule>
    <cfRule type="containsText" dxfId="168" priority="155" operator="containsText" text="%10 sınırı aşılmıştır.">
      <formula>NOT(ISERROR(SEARCH("%10 sınırı aşılmıştır.",N535)))</formula>
    </cfRule>
    <cfRule type="containsText" dxfId="167" priority="156" operator="containsText" text="%10 sınırı aşılmıştır.">
      <formula>NOT(ISERROR(SEARCH("%10 sınırı aşılmıştır.",N535)))</formula>
    </cfRule>
    <cfRule type="containsText" dxfId="166" priority="157" operator="containsText" text="İthal Girdi">
      <formula>NOT(ISERROR(SEARCH("İthal Girdi",N535)))</formula>
    </cfRule>
    <cfRule type="containsText" dxfId="165" priority="158" operator="containsText" text="%10 sınırı aşılmıştır.">
      <formula>NOT(ISERROR(SEARCH("%10 sınırı aşılmıştır.",N535)))</formula>
    </cfRule>
    <cfRule type="containsText" dxfId="164" priority="159" operator="containsText" text="Uygun">
      <formula>NOT(ISERROR(SEARCH("Uygun",N535)))</formula>
    </cfRule>
    <cfRule type="containsText" dxfId="163" priority="160" operator="containsText" text="İthal Girdi">
      <formula>NOT(ISERROR(SEARCH("İthal Girdi",N535)))</formula>
    </cfRule>
  </conditionalFormatting>
  <conditionalFormatting sqref="N574">
    <cfRule type="containsText" dxfId="162" priority="145" operator="containsText" text="Uygun">
      <formula>NOT(ISERROR(SEARCH("Uygun",N574)))</formula>
    </cfRule>
    <cfRule type="containsText" dxfId="161" priority="146" operator="containsText" text="%0,5 üzerindedir">
      <formula>NOT(ISERROR(SEARCH("%0,5 üzerindedir",N574)))</formula>
    </cfRule>
    <cfRule type="containsText" dxfId="160" priority="147" operator="containsText" text="%10 sınırı aşılmıştır.">
      <formula>NOT(ISERROR(SEARCH("%10 sınırı aşılmıştır.",N574)))</formula>
    </cfRule>
    <cfRule type="containsText" dxfId="159" priority="148" operator="containsText" text="%10 sınırı aşılmıştır.">
      <formula>NOT(ISERROR(SEARCH("%10 sınırı aşılmıştır.",N574)))</formula>
    </cfRule>
    <cfRule type="containsText" dxfId="158" priority="149" operator="containsText" text="İthal Girdi">
      <formula>NOT(ISERROR(SEARCH("İthal Girdi",N574)))</formula>
    </cfRule>
    <cfRule type="containsText" dxfId="157" priority="150" operator="containsText" text="%10 sınırı aşılmıştır.">
      <formula>NOT(ISERROR(SEARCH("%10 sınırı aşılmıştır.",N574)))</formula>
    </cfRule>
    <cfRule type="containsText" dxfId="156" priority="151" operator="containsText" text="Uygun">
      <formula>NOT(ISERROR(SEARCH("Uygun",N574)))</formula>
    </cfRule>
    <cfRule type="containsText" dxfId="155" priority="152" operator="containsText" text="İthal Girdi">
      <formula>NOT(ISERROR(SEARCH("İthal Girdi",N574)))</formula>
    </cfRule>
  </conditionalFormatting>
  <conditionalFormatting sqref="N573">
    <cfRule type="containsText" dxfId="154" priority="137" operator="containsText" text="Uygun">
      <formula>NOT(ISERROR(SEARCH("Uygun",N573)))</formula>
    </cfRule>
    <cfRule type="containsText" dxfId="153" priority="138" operator="containsText" text="%0,5 üzerindedir">
      <formula>NOT(ISERROR(SEARCH("%0,5 üzerindedir",N573)))</formula>
    </cfRule>
    <cfRule type="containsText" dxfId="152" priority="139" operator="containsText" text="%10 sınırı aşılmıştır.">
      <formula>NOT(ISERROR(SEARCH("%10 sınırı aşılmıştır.",N573)))</formula>
    </cfRule>
    <cfRule type="containsText" dxfId="151" priority="140" operator="containsText" text="%10 sınırı aşılmıştır.">
      <formula>NOT(ISERROR(SEARCH("%10 sınırı aşılmıştır.",N573)))</formula>
    </cfRule>
    <cfRule type="containsText" dxfId="150" priority="141" operator="containsText" text="İthal Girdi">
      <formula>NOT(ISERROR(SEARCH("İthal Girdi",N573)))</formula>
    </cfRule>
    <cfRule type="containsText" dxfId="149" priority="142" operator="containsText" text="%10 sınırı aşılmıştır.">
      <formula>NOT(ISERROR(SEARCH("%10 sınırı aşılmıştır.",N573)))</formula>
    </cfRule>
    <cfRule type="containsText" dxfId="148" priority="143" operator="containsText" text="Uygun">
      <formula>NOT(ISERROR(SEARCH("Uygun",N573)))</formula>
    </cfRule>
    <cfRule type="containsText" dxfId="147" priority="144" operator="containsText" text="İthal Girdi">
      <formula>NOT(ISERROR(SEARCH("İthal Girdi",N573)))</formula>
    </cfRule>
  </conditionalFormatting>
  <conditionalFormatting sqref="N612">
    <cfRule type="containsText" dxfId="146" priority="129" operator="containsText" text="Uygun">
      <formula>NOT(ISERROR(SEARCH("Uygun",N612)))</formula>
    </cfRule>
    <cfRule type="containsText" dxfId="145" priority="130" operator="containsText" text="%0,5 üzerindedir">
      <formula>NOT(ISERROR(SEARCH("%0,5 üzerindedir",N612)))</formula>
    </cfRule>
    <cfRule type="containsText" dxfId="144" priority="131" operator="containsText" text="%10 sınırı aşılmıştır.">
      <formula>NOT(ISERROR(SEARCH("%10 sınırı aşılmıştır.",N612)))</formula>
    </cfRule>
    <cfRule type="containsText" dxfId="143" priority="132" operator="containsText" text="%10 sınırı aşılmıştır.">
      <formula>NOT(ISERROR(SEARCH("%10 sınırı aşılmıştır.",N612)))</formula>
    </cfRule>
    <cfRule type="containsText" dxfId="142" priority="133" operator="containsText" text="İthal Girdi">
      <formula>NOT(ISERROR(SEARCH("İthal Girdi",N612)))</formula>
    </cfRule>
    <cfRule type="containsText" dxfId="141" priority="134" operator="containsText" text="%10 sınırı aşılmıştır.">
      <formula>NOT(ISERROR(SEARCH("%10 sınırı aşılmıştır.",N612)))</formula>
    </cfRule>
    <cfRule type="containsText" dxfId="140" priority="135" operator="containsText" text="Uygun">
      <formula>NOT(ISERROR(SEARCH("Uygun",N612)))</formula>
    </cfRule>
    <cfRule type="containsText" dxfId="139" priority="136" operator="containsText" text="İthal Girdi">
      <formula>NOT(ISERROR(SEARCH("İthal Girdi",N612)))</formula>
    </cfRule>
  </conditionalFormatting>
  <conditionalFormatting sqref="N611">
    <cfRule type="containsText" dxfId="138" priority="121" operator="containsText" text="Uygun">
      <formula>NOT(ISERROR(SEARCH("Uygun",N611)))</formula>
    </cfRule>
    <cfRule type="containsText" dxfId="137" priority="122" operator="containsText" text="%0,5 üzerindedir">
      <formula>NOT(ISERROR(SEARCH("%0,5 üzerindedir",N611)))</formula>
    </cfRule>
    <cfRule type="containsText" dxfId="136" priority="123" operator="containsText" text="%10 sınırı aşılmıştır.">
      <formula>NOT(ISERROR(SEARCH("%10 sınırı aşılmıştır.",N611)))</formula>
    </cfRule>
    <cfRule type="containsText" dxfId="135" priority="124" operator="containsText" text="%10 sınırı aşılmıştır.">
      <formula>NOT(ISERROR(SEARCH("%10 sınırı aşılmıştır.",N611)))</formula>
    </cfRule>
    <cfRule type="containsText" dxfId="134" priority="125" operator="containsText" text="İthal Girdi">
      <formula>NOT(ISERROR(SEARCH("İthal Girdi",N611)))</formula>
    </cfRule>
    <cfRule type="containsText" dxfId="133" priority="126" operator="containsText" text="%10 sınırı aşılmıştır.">
      <formula>NOT(ISERROR(SEARCH("%10 sınırı aşılmıştır.",N611)))</formula>
    </cfRule>
    <cfRule type="containsText" dxfId="132" priority="127" operator="containsText" text="Uygun">
      <formula>NOT(ISERROR(SEARCH("Uygun",N611)))</formula>
    </cfRule>
    <cfRule type="containsText" dxfId="131" priority="128" operator="containsText" text="İthal Girdi">
      <formula>NOT(ISERROR(SEARCH("İthal Girdi",N611)))</formula>
    </cfRule>
  </conditionalFormatting>
  <conditionalFormatting sqref="N650">
    <cfRule type="containsText" dxfId="130" priority="113" operator="containsText" text="Uygun">
      <formula>NOT(ISERROR(SEARCH("Uygun",N650)))</formula>
    </cfRule>
    <cfRule type="containsText" dxfId="129" priority="114" operator="containsText" text="%0,5 üzerindedir">
      <formula>NOT(ISERROR(SEARCH("%0,5 üzerindedir",N650)))</formula>
    </cfRule>
    <cfRule type="containsText" dxfId="128" priority="115" operator="containsText" text="%10 sınırı aşılmıştır.">
      <formula>NOT(ISERROR(SEARCH("%10 sınırı aşılmıştır.",N650)))</formula>
    </cfRule>
    <cfRule type="containsText" dxfId="127" priority="116" operator="containsText" text="%10 sınırı aşılmıştır.">
      <formula>NOT(ISERROR(SEARCH("%10 sınırı aşılmıştır.",N650)))</formula>
    </cfRule>
    <cfRule type="containsText" dxfId="126" priority="117" operator="containsText" text="İthal Girdi">
      <formula>NOT(ISERROR(SEARCH("İthal Girdi",N650)))</formula>
    </cfRule>
    <cfRule type="containsText" dxfId="125" priority="118" operator="containsText" text="%10 sınırı aşılmıştır.">
      <formula>NOT(ISERROR(SEARCH("%10 sınırı aşılmıştır.",N650)))</formula>
    </cfRule>
    <cfRule type="containsText" dxfId="124" priority="119" operator="containsText" text="Uygun">
      <formula>NOT(ISERROR(SEARCH("Uygun",N650)))</formula>
    </cfRule>
    <cfRule type="containsText" dxfId="123" priority="120" operator="containsText" text="İthal Girdi">
      <formula>NOT(ISERROR(SEARCH("İthal Girdi",N650)))</formula>
    </cfRule>
  </conditionalFormatting>
  <conditionalFormatting sqref="N649">
    <cfRule type="containsText" dxfId="122" priority="105" operator="containsText" text="Uygun">
      <formula>NOT(ISERROR(SEARCH("Uygun",N649)))</formula>
    </cfRule>
    <cfRule type="containsText" dxfId="121" priority="106" operator="containsText" text="%0,5 üzerindedir">
      <formula>NOT(ISERROR(SEARCH("%0,5 üzerindedir",N649)))</formula>
    </cfRule>
    <cfRule type="containsText" dxfId="120" priority="107" operator="containsText" text="%10 sınırı aşılmıştır.">
      <formula>NOT(ISERROR(SEARCH("%10 sınırı aşılmıştır.",N649)))</formula>
    </cfRule>
    <cfRule type="containsText" dxfId="119" priority="108" operator="containsText" text="%10 sınırı aşılmıştır.">
      <formula>NOT(ISERROR(SEARCH("%10 sınırı aşılmıştır.",N649)))</formula>
    </cfRule>
    <cfRule type="containsText" dxfId="118" priority="109" operator="containsText" text="İthal Girdi">
      <formula>NOT(ISERROR(SEARCH("İthal Girdi",N649)))</formula>
    </cfRule>
    <cfRule type="containsText" dxfId="117" priority="110" operator="containsText" text="%10 sınırı aşılmıştır.">
      <formula>NOT(ISERROR(SEARCH("%10 sınırı aşılmıştır.",N649)))</formula>
    </cfRule>
    <cfRule type="containsText" dxfId="116" priority="111" operator="containsText" text="Uygun">
      <formula>NOT(ISERROR(SEARCH("Uygun",N649)))</formula>
    </cfRule>
    <cfRule type="containsText" dxfId="115" priority="112" operator="containsText" text="İthal Girdi">
      <formula>NOT(ISERROR(SEARCH("İthal Girdi",N649)))</formula>
    </cfRule>
  </conditionalFormatting>
  <conditionalFormatting sqref="N688">
    <cfRule type="containsText" dxfId="114" priority="97" operator="containsText" text="Uygun">
      <formula>NOT(ISERROR(SEARCH("Uygun",N688)))</formula>
    </cfRule>
    <cfRule type="containsText" dxfId="113" priority="98" operator="containsText" text="%0,5 üzerindedir">
      <formula>NOT(ISERROR(SEARCH("%0,5 üzerindedir",N688)))</formula>
    </cfRule>
    <cfRule type="containsText" dxfId="112" priority="99" operator="containsText" text="%10 sınırı aşılmıştır.">
      <formula>NOT(ISERROR(SEARCH("%10 sınırı aşılmıştır.",N688)))</formula>
    </cfRule>
    <cfRule type="containsText" dxfId="111" priority="100" operator="containsText" text="%10 sınırı aşılmıştır.">
      <formula>NOT(ISERROR(SEARCH("%10 sınırı aşılmıştır.",N688)))</formula>
    </cfRule>
    <cfRule type="containsText" dxfId="110" priority="101" operator="containsText" text="İthal Girdi">
      <formula>NOT(ISERROR(SEARCH("İthal Girdi",N688)))</formula>
    </cfRule>
    <cfRule type="containsText" dxfId="109" priority="102" operator="containsText" text="%10 sınırı aşılmıştır.">
      <formula>NOT(ISERROR(SEARCH("%10 sınırı aşılmıştır.",N688)))</formula>
    </cfRule>
    <cfRule type="containsText" dxfId="108" priority="103" operator="containsText" text="Uygun">
      <formula>NOT(ISERROR(SEARCH("Uygun",N688)))</formula>
    </cfRule>
    <cfRule type="containsText" dxfId="107" priority="104" operator="containsText" text="İthal Girdi">
      <formula>NOT(ISERROR(SEARCH("İthal Girdi",N688)))</formula>
    </cfRule>
  </conditionalFormatting>
  <conditionalFormatting sqref="N687">
    <cfRule type="containsText" dxfId="106" priority="89" operator="containsText" text="Uygun">
      <formula>NOT(ISERROR(SEARCH("Uygun",N687)))</formula>
    </cfRule>
    <cfRule type="containsText" dxfId="105" priority="90" operator="containsText" text="%0,5 üzerindedir">
      <formula>NOT(ISERROR(SEARCH("%0,5 üzerindedir",N687)))</formula>
    </cfRule>
    <cfRule type="containsText" dxfId="104" priority="91" operator="containsText" text="%10 sınırı aşılmıştır.">
      <formula>NOT(ISERROR(SEARCH("%10 sınırı aşılmıştır.",N687)))</formula>
    </cfRule>
    <cfRule type="containsText" dxfId="103" priority="92" operator="containsText" text="%10 sınırı aşılmıştır.">
      <formula>NOT(ISERROR(SEARCH("%10 sınırı aşılmıştır.",N687)))</formula>
    </cfRule>
    <cfRule type="containsText" dxfId="102" priority="93" operator="containsText" text="İthal Girdi">
      <formula>NOT(ISERROR(SEARCH("İthal Girdi",N687)))</formula>
    </cfRule>
    <cfRule type="containsText" dxfId="101" priority="94" operator="containsText" text="%10 sınırı aşılmıştır.">
      <formula>NOT(ISERROR(SEARCH("%10 sınırı aşılmıştır.",N687)))</formula>
    </cfRule>
    <cfRule type="containsText" dxfId="100" priority="95" operator="containsText" text="Uygun">
      <formula>NOT(ISERROR(SEARCH("Uygun",N687)))</formula>
    </cfRule>
    <cfRule type="containsText" dxfId="99" priority="96" operator="containsText" text="İthal Girdi">
      <formula>NOT(ISERROR(SEARCH("İthal Girdi",N687)))</formula>
    </cfRule>
  </conditionalFormatting>
  <conditionalFormatting sqref="N726">
    <cfRule type="containsText" dxfId="98" priority="81" operator="containsText" text="Uygun">
      <formula>NOT(ISERROR(SEARCH("Uygun",N726)))</formula>
    </cfRule>
    <cfRule type="containsText" dxfId="97" priority="82" operator="containsText" text="%0,5 üzerindedir">
      <formula>NOT(ISERROR(SEARCH("%0,5 üzerindedir",N726)))</formula>
    </cfRule>
    <cfRule type="containsText" dxfId="96" priority="83" operator="containsText" text="%10 sınırı aşılmıştır.">
      <formula>NOT(ISERROR(SEARCH("%10 sınırı aşılmıştır.",N726)))</formula>
    </cfRule>
    <cfRule type="containsText" dxfId="95" priority="84" operator="containsText" text="%10 sınırı aşılmıştır.">
      <formula>NOT(ISERROR(SEARCH("%10 sınırı aşılmıştır.",N726)))</formula>
    </cfRule>
    <cfRule type="containsText" dxfId="94" priority="85" operator="containsText" text="İthal Girdi">
      <formula>NOT(ISERROR(SEARCH("İthal Girdi",N726)))</formula>
    </cfRule>
    <cfRule type="containsText" dxfId="93" priority="86" operator="containsText" text="%10 sınırı aşılmıştır.">
      <formula>NOT(ISERROR(SEARCH("%10 sınırı aşılmıştır.",N726)))</formula>
    </cfRule>
    <cfRule type="containsText" dxfId="92" priority="87" operator="containsText" text="Uygun">
      <formula>NOT(ISERROR(SEARCH("Uygun",N726)))</formula>
    </cfRule>
    <cfRule type="containsText" dxfId="91" priority="88" operator="containsText" text="İthal Girdi">
      <formula>NOT(ISERROR(SEARCH("İthal Girdi",N726)))</formula>
    </cfRule>
  </conditionalFormatting>
  <conditionalFormatting sqref="N725">
    <cfRule type="containsText" dxfId="90" priority="73" operator="containsText" text="Uygun">
      <formula>NOT(ISERROR(SEARCH("Uygun",N725)))</formula>
    </cfRule>
    <cfRule type="containsText" dxfId="89" priority="74" operator="containsText" text="%0,5 üzerindedir">
      <formula>NOT(ISERROR(SEARCH("%0,5 üzerindedir",N725)))</formula>
    </cfRule>
    <cfRule type="containsText" dxfId="88" priority="75" operator="containsText" text="%10 sınırı aşılmıştır.">
      <formula>NOT(ISERROR(SEARCH("%10 sınırı aşılmıştır.",N725)))</formula>
    </cfRule>
    <cfRule type="containsText" dxfId="87" priority="76" operator="containsText" text="%10 sınırı aşılmıştır.">
      <formula>NOT(ISERROR(SEARCH("%10 sınırı aşılmıştır.",N725)))</formula>
    </cfRule>
    <cfRule type="containsText" dxfId="86" priority="77" operator="containsText" text="İthal Girdi">
      <formula>NOT(ISERROR(SEARCH("İthal Girdi",N725)))</formula>
    </cfRule>
    <cfRule type="containsText" dxfId="85" priority="78" operator="containsText" text="%10 sınırı aşılmıştır.">
      <formula>NOT(ISERROR(SEARCH("%10 sınırı aşılmıştır.",N725)))</formula>
    </cfRule>
    <cfRule type="containsText" dxfId="84" priority="79" operator="containsText" text="Uygun">
      <formula>NOT(ISERROR(SEARCH("Uygun",N725)))</formula>
    </cfRule>
    <cfRule type="containsText" dxfId="83" priority="80" operator="containsText" text="İthal Girdi">
      <formula>NOT(ISERROR(SEARCH("İthal Girdi",N725)))</formula>
    </cfRule>
  </conditionalFormatting>
  <conditionalFormatting sqref="N764">
    <cfRule type="containsText" dxfId="82" priority="65" operator="containsText" text="Uygun">
      <formula>NOT(ISERROR(SEARCH("Uygun",N764)))</formula>
    </cfRule>
    <cfRule type="containsText" dxfId="81" priority="66" operator="containsText" text="%0,5 üzerindedir">
      <formula>NOT(ISERROR(SEARCH("%0,5 üzerindedir",N764)))</formula>
    </cfRule>
    <cfRule type="containsText" dxfId="80" priority="67" operator="containsText" text="%10 sınırı aşılmıştır.">
      <formula>NOT(ISERROR(SEARCH("%10 sınırı aşılmıştır.",N764)))</formula>
    </cfRule>
    <cfRule type="containsText" dxfId="79" priority="68" operator="containsText" text="%10 sınırı aşılmıştır.">
      <formula>NOT(ISERROR(SEARCH("%10 sınırı aşılmıştır.",N764)))</formula>
    </cfRule>
    <cfRule type="containsText" dxfId="78" priority="69" operator="containsText" text="İthal Girdi">
      <formula>NOT(ISERROR(SEARCH("İthal Girdi",N764)))</formula>
    </cfRule>
    <cfRule type="containsText" dxfId="77" priority="70" operator="containsText" text="%10 sınırı aşılmıştır.">
      <formula>NOT(ISERROR(SEARCH("%10 sınırı aşılmıştır.",N764)))</formula>
    </cfRule>
    <cfRule type="containsText" dxfId="76" priority="71" operator="containsText" text="Uygun">
      <formula>NOT(ISERROR(SEARCH("Uygun",N764)))</formula>
    </cfRule>
    <cfRule type="containsText" dxfId="75" priority="72" operator="containsText" text="İthal Girdi">
      <formula>NOT(ISERROR(SEARCH("İthal Girdi",N764)))</formula>
    </cfRule>
  </conditionalFormatting>
  <conditionalFormatting sqref="N763">
    <cfRule type="containsText" dxfId="74" priority="57" operator="containsText" text="Uygun">
      <formula>NOT(ISERROR(SEARCH("Uygun",N763)))</formula>
    </cfRule>
    <cfRule type="containsText" dxfId="73" priority="58" operator="containsText" text="%0,5 üzerindedir">
      <formula>NOT(ISERROR(SEARCH("%0,5 üzerindedir",N763)))</formula>
    </cfRule>
    <cfRule type="containsText" dxfId="72" priority="59" operator="containsText" text="%10 sınırı aşılmıştır.">
      <formula>NOT(ISERROR(SEARCH("%10 sınırı aşılmıştır.",N763)))</formula>
    </cfRule>
    <cfRule type="containsText" dxfId="71" priority="60" operator="containsText" text="%10 sınırı aşılmıştır.">
      <formula>NOT(ISERROR(SEARCH("%10 sınırı aşılmıştır.",N763)))</formula>
    </cfRule>
    <cfRule type="containsText" dxfId="70" priority="61" operator="containsText" text="İthal Girdi">
      <formula>NOT(ISERROR(SEARCH("İthal Girdi",N763)))</formula>
    </cfRule>
    <cfRule type="containsText" dxfId="69" priority="62" operator="containsText" text="%10 sınırı aşılmıştır.">
      <formula>NOT(ISERROR(SEARCH("%10 sınırı aşılmıştır.",N763)))</formula>
    </cfRule>
    <cfRule type="containsText" dxfId="68" priority="63" operator="containsText" text="Uygun">
      <formula>NOT(ISERROR(SEARCH("Uygun",N763)))</formula>
    </cfRule>
    <cfRule type="containsText" dxfId="67" priority="64" operator="containsText" text="İthal Girdi">
      <formula>NOT(ISERROR(SEARCH("İthal Girdi",N763)))</formula>
    </cfRule>
  </conditionalFormatting>
  <conditionalFormatting sqref="N802">
    <cfRule type="containsText" dxfId="66" priority="49" operator="containsText" text="Uygun">
      <formula>NOT(ISERROR(SEARCH("Uygun",N802)))</formula>
    </cfRule>
    <cfRule type="containsText" dxfId="65" priority="50" operator="containsText" text="%0,5 üzerindedir">
      <formula>NOT(ISERROR(SEARCH("%0,5 üzerindedir",N802)))</formula>
    </cfRule>
    <cfRule type="containsText" dxfId="64" priority="51" operator="containsText" text="%10 sınırı aşılmıştır.">
      <formula>NOT(ISERROR(SEARCH("%10 sınırı aşılmıştır.",N802)))</formula>
    </cfRule>
    <cfRule type="containsText" dxfId="63" priority="52" operator="containsText" text="%10 sınırı aşılmıştır.">
      <formula>NOT(ISERROR(SEARCH("%10 sınırı aşılmıştır.",N802)))</formula>
    </cfRule>
    <cfRule type="containsText" dxfId="62" priority="53" operator="containsText" text="İthal Girdi">
      <formula>NOT(ISERROR(SEARCH("İthal Girdi",N802)))</formula>
    </cfRule>
    <cfRule type="containsText" dxfId="61" priority="54" operator="containsText" text="%10 sınırı aşılmıştır.">
      <formula>NOT(ISERROR(SEARCH("%10 sınırı aşılmıştır.",N802)))</formula>
    </cfRule>
    <cfRule type="containsText" dxfId="60" priority="55" operator="containsText" text="Uygun">
      <formula>NOT(ISERROR(SEARCH("Uygun",N802)))</formula>
    </cfRule>
    <cfRule type="containsText" dxfId="59" priority="56" operator="containsText" text="İthal Girdi">
      <formula>NOT(ISERROR(SEARCH("İthal Girdi",N802)))</formula>
    </cfRule>
  </conditionalFormatting>
  <conditionalFormatting sqref="N801">
    <cfRule type="containsText" dxfId="58" priority="41" operator="containsText" text="Uygun">
      <formula>NOT(ISERROR(SEARCH("Uygun",N801)))</formula>
    </cfRule>
    <cfRule type="containsText" dxfId="57" priority="42" operator="containsText" text="%0,5 üzerindedir">
      <formula>NOT(ISERROR(SEARCH("%0,5 üzerindedir",N801)))</formula>
    </cfRule>
    <cfRule type="containsText" dxfId="56" priority="43" operator="containsText" text="%10 sınırı aşılmıştır.">
      <formula>NOT(ISERROR(SEARCH("%10 sınırı aşılmıştır.",N801)))</formula>
    </cfRule>
    <cfRule type="containsText" dxfId="55" priority="44" operator="containsText" text="%10 sınırı aşılmıştır.">
      <formula>NOT(ISERROR(SEARCH("%10 sınırı aşılmıştır.",N801)))</formula>
    </cfRule>
    <cfRule type="containsText" dxfId="54" priority="45" operator="containsText" text="İthal Girdi">
      <formula>NOT(ISERROR(SEARCH("İthal Girdi",N801)))</formula>
    </cfRule>
    <cfRule type="containsText" dxfId="53" priority="46" operator="containsText" text="%10 sınırı aşılmıştır.">
      <formula>NOT(ISERROR(SEARCH("%10 sınırı aşılmıştır.",N801)))</formula>
    </cfRule>
    <cfRule type="containsText" dxfId="52" priority="47" operator="containsText" text="Uygun">
      <formula>NOT(ISERROR(SEARCH("Uygun",N801)))</formula>
    </cfRule>
    <cfRule type="containsText" dxfId="51" priority="48" operator="containsText" text="İthal Girdi">
      <formula>NOT(ISERROR(SEARCH("İthal Girdi",N801)))</formula>
    </cfRule>
  </conditionalFormatting>
  <conditionalFormatting sqref="N840">
    <cfRule type="containsText" dxfId="50" priority="33" operator="containsText" text="Uygun">
      <formula>NOT(ISERROR(SEARCH("Uygun",N840)))</formula>
    </cfRule>
    <cfRule type="containsText" dxfId="49" priority="34" operator="containsText" text="%0,5 üzerindedir">
      <formula>NOT(ISERROR(SEARCH("%0,5 üzerindedir",N840)))</formula>
    </cfRule>
    <cfRule type="containsText" dxfId="48" priority="35" operator="containsText" text="%10 sınırı aşılmıştır.">
      <formula>NOT(ISERROR(SEARCH("%10 sınırı aşılmıştır.",N840)))</formula>
    </cfRule>
    <cfRule type="containsText" dxfId="47" priority="36" operator="containsText" text="%10 sınırı aşılmıştır.">
      <formula>NOT(ISERROR(SEARCH("%10 sınırı aşılmıştır.",N840)))</formula>
    </cfRule>
    <cfRule type="containsText" dxfId="46" priority="37" operator="containsText" text="İthal Girdi">
      <formula>NOT(ISERROR(SEARCH("İthal Girdi",N840)))</formula>
    </cfRule>
    <cfRule type="containsText" dxfId="45" priority="38" operator="containsText" text="%10 sınırı aşılmıştır.">
      <formula>NOT(ISERROR(SEARCH("%10 sınırı aşılmıştır.",N840)))</formula>
    </cfRule>
    <cfRule type="containsText" dxfId="44" priority="39" operator="containsText" text="Uygun">
      <formula>NOT(ISERROR(SEARCH("Uygun",N840)))</formula>
    </cfRule>
    <cfRule type="containsText" dxfId="43" priority="40" operator="containsText" text="İthal Girdi">
      <formula>NOT(ISERROR(SEARCH("İthal Girdi",N840)))</formula>
    </cfRule>
  </conditionalFormatting>
  <conditionalFormatting sqref="N839">
    <cfRule type="containsText" dxfId="42" priority="25" operator="containsText" text="Uygun">
      <formula>NOT(ISERROR(SEARCH("Uygun",N839)))</formula>
    </cfRule>
    <cfRule type="containsText" dxfId="41" priority="26" operator="containsText" text="%0,5 üzerindedir">
      <formula>NOT(ISERROR(SEARCH("%0,5 üzerindedir",N839)))</formula>
    </cfRule>
    <cfRule type="containsText" dxfId="40" priority="27" operator="containsText" text="%10 sınırı aşılmıştır.">
      <formula>NOT(ISERROR(SEARCH("%10 sınırı aşılmıştır.",N839)))</formula>
    </cfRule>
    <cfRule type="containsText" dxfId="39" priority="28" operator="containsText" text="%10 sınırı aşılmıştır.">
      <formula>NOT(ISERROR(SEARCH("%10 sınırı aşılmıştır.",N839)))</formula>
    </cfRule>
    <cfRule type="containsText" dxfId="38" priority="29" operator="containsText" text="İthal Girdi">
      <formula>NOT(ISERROR(SEARCH("İthal Girdi",N839)))</formula>
    </cfRule>
    <cfRule type="containsText" dxfId="37" priority="30" operator="containsText" text="%10 sınırı aşılmıştır.">
      <formula>NOT(ISERROR(SEARCH("%10 sınırı aşılmıştır.",N839)))</formula>
    </cfRule>
    <cfRule type="containsText" dxfId="36" priority="31" operator="containsText" text="Uygun">
      <formula>NOT(ISERROR(SEARCH("Uygun",N839)))</formula>
    </cfRule>
    <cfRule type="containsText" dxfId="35" priority="32" operator="containsText" text="İthal Girdi">
      <formula>NOT(ISERROR(SEARCH("İthal Girdi",N839)))</formula>
    </cfRule>
  </conditionalFormatting>
  <conditionalFormatting sqref="N878">
    <cfRule type="containsText" dxfId="34" priority="17" operator="containsText" text="Uygun">
      <formula>NOT(ISERROR(SEARCH("Uygun",N878)))</formula>
    </cfRule>
    <cfRule type="containsText" dxfId="33" priority="18" operator="containsText" text="%0,5 üzerindedir">
      <formula>NOT(ISERROR(SEARCH("%0,5 üzerindedir",N878)))</formula>
    </cfRule>
    <cfRule type="containsText" dxfId="32" priority="19" operator="containsText" text="%10 sınırı aşılmıştır.">
      <formula>NOT(ISERROR(SEARCH("%10 sınırı aşılmıştır.",N878)))</formula>
    </cfRule>
    <cfRule type="containsText" dxfId="31" priority="20" operator="containsText" text="%10 sınırı aşılmıştır.">
      <formula>NOT(ISERROR(SEARCH("%10 sınırı aşılmıştır.",N878)))</formula>
    </cfRule>
    <cfRule type="containsText" dxfId="30" priority="21" operator="containsText" text="İthal Girdi">
      <formula>NOT(ISERROR(SEARCH("İthal Girdi",N878)))</formula>
    </cfRule>
    <cfRule type="containsText" dxfId="29" priority="22" operator="containsText" text="%10 sınırı aşılmıştır.">
      <formula>NOT(ISERROR(SEARCH("%10 sınırı aşılmıştır.",N878)))</formula>
    </cfRule>
    <cfRule type="containsText" dxfId="28" priority="23" operator="containsText" text="Uygun">
      <formula>NOT(ISERROR(SEARCH("Uygun",N878)))</formula>
    </cfRule>
    <cfRule type="containsText" dxfId="27" priority="24" operator="containsText" text="İthal Girdi">
      <formula>NOT(ISERROR(SEARCH("İthal Girdi",N878)))</formula>
    </cfRule>
  </conditionalFormatting>
  <conditionalFormatting sqref="N877">
    <cfRule type="containsText" dxfId="26" priority="9" operator="containsText" text="Uygun">
      <formula>NOT(ISERROR(SEARCH("Uygun",N877)))</formula>
    </cfRule>
    <cfRule type="containsText" dxfId="25" priority="10" operator="containsText" text="%0,5 üzerindedir">
      <formula>NOT(ISERROR(SEARCH("%0,5 üzerindedir",N877)))</formula>
    </cfRule>
    <cfRule type="containsText" dxfId="24" priority="11" operator="containsText" text="%10 sınırı aşılmıştır.">
      <formula>NOT(ISERROR(SEARCH("%10 sınırı aşılmıştır.",N877)))</formula>
    </cfRule>
    <cfRule type="containsText" dxfId="23" priority="12" operator="containsText" text="%10 sınırı aşılmıştır.">
      <formula>NOT(ISERROR(SEARCH("%10 sınırı aşılmıştır.",N877)))</formula>
    </cfRule>
    <cfRule type="containsText" dxfId="22" priority="13" operator="containsText" text="İthal Girdi">
      <formula>NOT(ISERROR(SEARCH("İthal Girdi",N877)))</formula>
    </cfRule>
    <cfRule type="containsText" dxfId="21" priority="14" operator="containsText" text="%10 sınırı aşılmıştır.">
      <formula>NOT(ISERROR(SEARCH("%10 sınırı aşılmıştır.",N877)))</formula>
    </cfRule>
    <cfRule type="containsText" dxfId="20" priority="15" operator="containsText" text="Uygun">
      <formula>NOT(ISERROR(SEARCH("Uygun",N877)))</formula>
    </cfRule>
    <cfRule type="containsText" dxfId="19" priority="16" operator="containsText" text="İthal Girdi">
      <formula>NOT(ISERROR(SEARCH("İthal Girdi",N877)))</formula>
    </cfRule>
  </conditionalFormatting>
  <conditionalFormatting sqref="N915">
    <cfRule type="containsText" dxfId="18" priority="1" operator="containsText" text="Uygun">
      <formula>NOT(ISERROR(SEARCH("Uygun",N915)))</formula>
    </cfRule>
    <cfRule type="containsText" dxfId="17" priority="2" operator="containsText" text="%0,5 üzerindedir">
      <formula>NOT(ISERROR(SEARCH("%0,5 üzerindedir",N915)))</formula>
    </cfRule>
    <cfRule type="containsText" dxfId="16" priority="3" operator="containsText" text="%10 sınırı aşılmıştır.">
      <formula>NOT(ISERROR(SEARCH("%10 sınırı aşılmıştır.",N915)))</formula>
    </cfRule>
    <cfRule type="containsText" dxfId="15" priority="4" operator="containsText" text="%10 sınırı aşılmıştır.">
      <formula>NOT(ISERROR(SEARCH("%10 sınırı aşılmıştır.",N915)))</formula>
    </cfRule>
    <cfRule type="containsText" dxfId="14" priority="5" operator="containsText" text="İthal Girdi">
      <formula>NOT(ISERROR(SEARCH("İthal Girdi",N915)))</formula>
    </cfRule>
    <cfRule type="containsText" dxfId="13" priority="6" operator="containsText" text="%10 sınırı aşılmıştır.">
      <formula>NOT(ISERROR(SEARCH("%10 sınırı aşılmıştır.",N915)))</formula>
    </cfRule>
    <cfRule type="containsText" dxfId="12" priority="7" operator="containsText" text="Uygun">
      <formula>NOT(ISERROR(SEARCH("Uygun",N915)))</formula>
    </cfRule>
    <cfRule type="containsText" dxfId="11" priority="8" operator="containsText" text="İthal Girdi">
      <formula>NOT(ISERROR(SEARCH("İthal Girdi",N915)))</formula>
    </cfRule>
  </conditionalFormatting>
  <dataValidations count="4">
    <dataValidation type="textLength" operator="equal" allowBlank="1" showInputMessage="1" showErrorMessage="1" errorTitle="G.T.İ.P. Kodu" error="G.T.İ.P. Kodu 12 haneden oluşmalıdır." sqref="E72:F73 E148:F149 E110:F111 E34:F35 E300:F301 E224:F225 E262:F263 E870:F871 E946:F947 E338:F339 E376:F377 E414:F415 E452:F453 E908:F909 E186:F187 E528:F529 E832:F833 E566:F567 E642:F643 E604:F605 E490:F491 E756:F757 E680:F681 E718:F719 E794:F795">
      <formula1>12</formula1>
    </dataValidation>
    <dataValidation type="list" allowBlank="1" showInputMessage="1" showErrorMessage="1" error="Eğer E5 doluysa, L5'te sadece boş değer olabilir. E veya H seçemezsiniz." sqref="O5:O18 O20:O33 O58:O71 O96:O109 O134:O147 O172:O185 O210:O223 O248:O261 O286:O299 O324:O337 O362:O375 O400:O413 O423:O436 O461:O474 O499:O512 O537:O550 O575:O588 O628:O641 O666:O679 O704:O717 O742:O755 O780:O793 O818:O831 O856:O869 O894:O907 O43:O56 O81:O94 O119:O132 O157:O170 O195:O208 O233:O246 O271:O284 O309:O322 O347:O360 O932:O945 O613:O626 O438:O451 O476:O489 O514:O527 O552:O565 O590:O603 O651:O664 O689:O702 O727:O740 O765:O778 O803:O816 O841:O854 O879:O892 O917:O930 O385:O398">
      <formula1>"E,H"</formula1>
    </dataValidation>
    <dataValidation type="decimal" allowBlank="1" showInputMessage="1" showErrorMessage="1" errorTitle="Yüzde Hatası" error="Yerli Katkı Oranı %0 ile %100 arasında olmalıdır." sqref="P1 P41:P77 P877:P913 P839:P875 P79:P115 P117:P153 P155:P191 P193:P229 P231:P267 P269:P305 P307:P343 P345:P381 P383:P419 P421:P457 P459:P495 P497:P533 P3:P39 P535:P571 P611:P647 P649:P685 P687:P723 P725:P761 P763:P799 P573:P609 P801:P837 P915:P1048576">
      <formula1>0</formula1>
      <formula2>1</formula2>
    </dataValidation>
    <dataValidation type="textLength" allowBlank="1" showInputMessage="1" showErrorMessage="1" error="G.T.İ.P kodu 12 haneli olmalıdır." sqref="E5:E33 E43:E71 E81:E109 E119:E147 E157:E185 E195:E223 E233:E261 E271:E299 E309:E337 E347:E375 E385:E413 E423:E451 E461:E489 E499:E527 E537:E565 E575:E603 E613:E641 E651:E679 E689:E717 E727:E755 E765:E793 E803:E831 E841:E869 E879:E907 E917:E945">
      <formula1>12</formula1>
      <formula2>12</formula2>
    </dataValidation>
  </dataValidations>
  <pageMargins left="0.2902777777777778" right="8.7962962962962968E-3" top="0.32546296296296295" bottom="0.75" header="0.3" footer="0.3"/>
  <pageSetup paperSize="9" scale="38" orientation="landscape" r:id="rId1"/>
  <headerFooter>
    <oddFooter>Sayfa &amp;P</oddFooter>
  </headerFooter>
  <rowBreaks count="24" manualBreakCount="24">
    <brk id="38" max="16383" man="1"/>
    <brk id="76" max="16383" man="1"/>
    <brk id="114" max="16383" man="1"/>
    <brk id="152" max="16383" man="1"/>
    <brk id="190" max="16383" man="1"/>
    <brk id="228" max="16383" man="1"/>
    <brk id="266" max="16383" man="1"/>
    <brk id="304" max="16383" man="1"/>
    <brk id="342" max="16383" man="1"/>
    <brk id="380" max="16383" man="1"/>
    <brk id="418" max="16383" man="1"/>
    <brk id="456" max="16383" man="1"/>
    <brk id="494" max="16383" man="1"/>
    <brk id="532" max="16383" man="1"/>
    <brk id="570" max="16383" man="1"/>
    <brk id="608" max="16383" man="1"/>
    <brk id="646" max="16383" man="1"/>
    <brk id="684" max="16383" man="1"/>
    <brk id="722" max="16383" man="1"/>
    <brk id="760" max="16383" man="1"/>
    <brk id="798" max="16383" man="1"/>
    <brk id="836" max="16383" man="1"/>
    <brk id="874" max="16383" man="1"/>
    <brk id="912" max="16383" man="1"/>
  </rowBreaks>
  <ignoredErrors>
    <ignoredError sqref="K5 A20:A33 A43:A71 A81:A10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view="pageBreakPreview" zoomScale="90" zoomScaleNormal="80" zoomScaleSheetLayoutView="90" workbookViewId="0">
      <selection activeCell="F9" sqref="F9:J9"/>
    </sheetView>
  </sheetViews>
  <sheetFormatPr defaultColWidth="9.140625" defaultRowHeight="15" x14ac:dyDescent="0.25"/>
  <cols>
    <col min="1" max="1" width="12.28515625" style="42" customWidth="1"/>
    <col min="2" max="3" width="21.140625" style="42" customWidth="1"/>
    <col min="4" max="4" width="17.7109375" style="42" customWidth="1"/>
    <col min="5" max="5" width="26" style="42" customWidth="1"/>
    <col min="6" max="6" width="12.28515625" style="42" customWidth="1"/>
    <col min="7" max="9" width="21.140625" style="42" customWidth="1"/>
    <col min="10" max="10" width="26" style="42" customWidth="1"/>
    <col min="11" max="12" width="9.140625" style="43"/>
    <col min="13" max="13" width="9.42578125" style="43" customWidth="1"/>
    <col min="14" max="14" width="9.140625" style="43" customWidth="1"/>
    <col min="15" max="15" width="9.140625" style="43" bestFit="1" customWidth="1"/>
    <col min="16" max="16" width="2.28515625" style="43" bestFit="1" customWidth="1"/>
    <col min="17" max="17" width="9.140625" style="43" bestFit="1" customWidth="1"/>
    <col min="18" max="16384" width="9.140625" style="43"/>
  </cols>
  <sheetData>
    <row r="1" spans="1:17" ht="15.75" thickBot="1" x14ac:dyDescent="0.3">
      <c r="A1" s="254"/>
      <c r="B1" s="255"/>
      <c r="C1" s="255"/>
      <c r="D1" s="255"/>
      <c r="E1" s="255"/>
      <c r="F1" s="255"/>
      <c r="G1" s="255"/>
      <c r="H1" s="255"/>
      <c r="I1" s="256"/>
      <c r="J1" s="78" t="s">
        <v>23</v>
      </c>
      <c r="K1" s="42"/>
    </row>
    <row r="2" spans="1:17" ht="27.75" customHeight="1" x14ac:dyDescent="0.25">
      <c r="A2" s="257" t="s">
        <v>24</v>
      </c>
      <c r="B2" s="258"/>
      <c r="C2" s="258"/>
      <c r="D2" s="258"/>
      <c r="E2" s="258"/>
      <c r="F2" s="258"/>
      <c r="G2" s="258"/>
      <c r="H2" s="258"/>
      <c r="I2" s="258"/>
      <c r="J2" s="259"/>
      <c r="K2" s="42"/>
    </row>
    <row r="3" spans="1:17" ht="26.25" customHeight="1" x14ac:dyDescent="0.25">
      <c r="A3" s="260" t="s">
        <v>25</v>
      </c>
      <c r="B3" s="261"/>
      <c r="C3" s="261"/>
      <c r="D3" s="261"/>
      <c r="E3" s="1" t="s">
        <v>26</v>
      </c>
      <c r="F3" s="261" t="s">
        <v>27</v>
      </c>
      <c r="G3" s="261"/>
      <c r="H3" s="261"/>
      <c r="I3" s="261"/>
      <c r="J3" s="44" t="s">
        <v>26</v>
      </c>
      <c r="K3" s="42"/>
      <c r="O3" s="45"/>
    </row>
    <row r="4" spans="1:17" ht="27.75" customHeight="1" x14ac:dyDescent="0.25">
      <c r="A4" s="262" t="s">
        <v>28</v>
      </c>
      <c r="B4" s="263" t="s">
        <v>29</v>
      </c>
      <c r="C4" s="263"/>
      <c r="D4" s="263"/>
      <c r="E4" s="9">
        <f>Veriler!U30</f>
        <v>0</v>
      </c>
      <c r="F4" s="264" t="s">
        <v>30</v>
      </c>
      <c r="G4" s="263" t="s">
        <v>31</v>
      </c>
      <c r="H4" s="263"/>
      <c r="I4" s="263"/>
      <c r="J4" s="77">
        <f>Veriler!V30</f>
        <v>0</v>
      </c>
      <c r="K4" s="42"/>
      <c r="L4" s="46"/>
    </row>
    <row r="5" spans="1:17" ht="27.75" customHeight="1" x14ac:dyDescent="0.25">
      <c r="A5" s="262"/>
      <c r="B5" s="263" t="s">
        <v>32</v>
      </c>
      <c r="C5" s="263"/>
      <c r="D5" s="263"/>
      <c r="E5" s="9">
        <f>Veriler!W9</f>
        <v>0</v>
      </c>
      <c r="F5" s="264"/>
      <c r="G5" s="263" t="s">
        <v>33</v>
      </c>
      <c r="H5" s="263"/>
      <c r="I5" s="263"/>
      <c r="J5" s="77">
        <f>Veriler!X9</f>
        <v>0</v>
      </c>
      <c r="K5" s="42"/>
    </row>
    <row r="6" spans="1:17" ht="23.25" customHeight="1" x14ac:dyDescent="0.25">
      <c r="A6" s="262"/>
      <c r="B6" s="263" t="s">
        <v>34</v>
      </c>
      <c r="C6" s="263"/>
      <c r="D6" s="263"/>
      <c r="E6" s="9">
        <f>Veriler!Y9</f>
        <v>0</v>
      </c>
      <c r="F6" s="264"/>
      <c r="G6" s="263" t="s">
        <v>35</v>
      </c>
      <c r="H6" s="263"/>
      <c r="I6" s="263"/>
      <c r="J6" s="77">
        <f>Veriler!Z9</f>
        <v>0</v>
      </c>
      <c r="K6" s="42"/>
    </row>
    <row r="7" spans="1:17" ht="23.25" customHeight="1" x14ac:dyDescent="0.25">
      <c r="A7" s="262"/>
      <c r="B7" s="265" t="s">
        <v>36</v>
      </c>
      <c r="C7" s="265"/>
      <c r="D7" s="265"/>
      <c r="E7" s="10">
        <f>SUM(E4:E6)</f>
        <v>0</v>
      </c>
      <c r="F7" s="264"/>
      <c r="G7" s="265" t="s">
        <v>37</v>
      </c>
      <c r="H7" s="265"/>
      <c r="I7" s="265"/>
      <c r="J7" s="11">
        <f>SUM(J4:J6)</f>
        <v>0</v>
      </c>
      <c r="K7" s="42"/>
    </row>
    <row r="8" spans="1:17" ht="29.25" customHeight="1" x14ac:dyDescent="0.25">
      <c r="A8" s="266" t="s">
        <v>38</v>
      </c>
      <c r="B8" s="267"/>
      <c r="C8" s="267"/>
      <c r="D8" s="267"/>
      <c r="E8" s="267"/>
      <c r="F8" s="267"/>
      <c r="G8" s="267"/>
      <c r="H8" s="267"/>
      <c r="I8" s="267"/>
      <c r="J8" s="268"/>
      <c r="K8" s="42"/>
    </row>
    <row r="9" spans="1:17" s="47" customFormat="1" ht="28.5" customHeight="1" x14ac:dyDescent="0.25">
      <c r="A9" s="260" t="s">
        <v>39</v>
      </c>
      <c r="B9" s="261"/>
      <c r="C9" s="261"/>
      <c r="D9" s="261"/>
      <c r="E9" s="261"/>
      <c r="F9" s="278"/>
      <c r="G9" s="278"/>
      <c r="H9" s="278"/>
      <c r="I9" s="278"/>
      <c r="J9" s="279"/>
      <c r="K9" s="43"/>
    </row>
    <row r="10" spans="1:17" ht="48.75" customHeight="1" x14ac:dyDescent="0.25">
      <c r="A10" s="269" t="s">
        <v>40</v>
      </c>
      <c r="B10" s="265"/>
      <c r="C10" s="265"/>
      <c r="D10" s="265"/>
      <c r="E10" s="12">
        <f>IFERROR(E7+J7, " ")</f>
        <v>0</v>
      </c>
      <c r="F10" s="265" t="s">
        <v>41</v>
      </c>
      <c r="G10" s="265"/>
      <c r="H10" s="265"/>
      <c r="I10" s="265"/>
      <c r="J10" s="11">
        <f>J7</f>
        <v>0</v>
      </c>
      <c r="K10" s="48"/>
      <c r="L10" s="49"/>
      <c r="N10" s="45"/>
      <c r="O10" s="45"/>
      <c r="P10" s="45"/>
      <c r="Q10" s="45"/>
    </row>
    <row r="11" spans="1:17" ht="43.5" customHeight="1" x14ac:dyDescent="0.25">
      <c r="A11" s="270"/>
      <c r="B11" s="271"/>
      <c r="C11" s="271"/>
      <c r="D11" s="271"/>
      <c r="E11" s="271"/>
      <c r="F11" s="271"/>
      <c r="G11" s="271"/>
      <c r="H11" s="271"/>
      <c r="I11" s="271"/>
      <c r="J11" s="272"/>
      <c r="K11" s="42"/>
      <c r="M11" s="50"/>
    </row>
    <row r="12" spans="1:17" ht="20.45" customHeight="1" x14ac:dyDescent="0.25">
      <c r="A12" s="273" t="s">
        <v>108</v>
      </c>
      <c r="B12" s="274"/>
      <c r="C12" s="275">
        <f>IFERROR(IF(Veriler!V35&gt;100,100,Veriler!V35),0)</f>
        <v>0</v>
      </c>
      <c r="D12" s="275"/>
      <c r="E12" s="275"/>
      <c r="F12" s="265" t="s">
        <v>42</v>
      </c>
      <c r="G12" s="265"/>
      <c r="H12" s="276" t="str">
        <f>IFERROR(VLOOKUP(C12,Veriler!A1:B9900,2)," ")</f>
        <v xml:space="preserve"> </v>
      </c>
      <c r="I12" s="276"/>
      <c r="J12" s="277"/>
      <c r="K12" s="42"/>
      <c r="M12" s="51"/>
      <c r="N12" s="52"/>
    </row>
    <row r="13" spans="1:17" ht="20.25" customHeight="1" x14ac:dyDescent="0.25">
      <c r="A13" s="269" t="s">
        <v>3</v>
      </c>
      <c r="B13" s="265"/>
      <c r="C13" s="263"/>
      <c r="D13" s="263"/>
      <c r="E13" s="263"/>
      <c r="F13" s="267" t="s">
        <v>43</v>
      </c>
      <c r="G13" s="267"/>
      <c r="H13" s="267" t="s">
        <v>44</v>
      </c>
      <c r="I13" s="267"/>
      <c r="J13" s="268"/>
      <c r="K13" s="42"/>
    </row>
    <row r="14" spans="1:17" ht="20.45" customHeight="1" x14ac:dyDescent="0.25">
      <c r="A14" s="269" t="s">
        <v>45</v>
      </c>
      <c r="B14" s="265"/>
      <c r="C14" s="263"/>
      <c r="D14" s="263"/>
      <c r="E14" s="263"/>
      <c r="F14" s="267"/>
      <c r="G14" s="267"/>
      <c r="H14" s="267"/>
      <c r="I14" s="267"/>
      <c r="J14" s="268"/>
      <c r="K14" s="42"/>
    </row>
    <row r="15" spans="1:17" ht="20.45" customHeight="1" x14ac:dyDescent="0.25">
      <c r="A15" s="269" t="s">
        <v>46</v>
      </c>
      <c r="B15" s="265"/>
      <c r="C15" s="263"/>
      <c r="D15" s="263"/>
      <c r="E15" s="263"/>
      <c r="F15" s="271"/>
      <c r="G15" s="271"/>
      <c r="H15" s="271"/>
      <c r="I15" s="271"/>
      <c r="J15" s="272"/>
      <c r="K15" s="42"/>
    </row>
    <row r="16" spans="1:17" ht="20.45" customHeight="1" x14ac:dyDescent="0.25">
      <c r="A16" s="269" t="s">
        <v>47</v>
      </c>
      <c r="B16" s="265"/>
      <c r="C16" s="265"/>
      <c r="D16" s="265"/>
      <c r="E16" s="265"/>
      <c r="F16" s="271"/>
      <c r="G16" s="271"/>
      <c r="H16" s="271"/>
      <c r="I16" s="271"/>
      <c r="J16" s="272"/>
      <c r="K16" s="42"/>
    </row>
    <row r="17" spans="1:11" ht="20.25" customHeight="1" x14ac:dyDescent="0.25">
      <c r="A17" s="269" t="s">
        <v>48</v>
      </c>
      <c r="B17" s="265"/>
      <c r="C17" s="265"/>
      <c r="D17" s="265"/>
      <c r="E17" s="265"/>
      <c r="F17" s="280" t="s">
        <v>43</v>
      </c>
      <c r="G17" s="281"/>
      <c r="H17" s="280" t="s">
        <v>44</v>
      </c>
      <c r="I17" s="284"/>
      <c r="J17" s="285"/>
      <c r="K17" s="42"/>
    </row>
    <row r="18" spans="1:11" ht="25.5" customHeight="1" x14ac:dyDescent="0.25">
      <c r="A18" s="269" t="s">
        <v>49</v>
      </c>
      <c r="B18" s="265"/>
      <c r="C18" s="265"/>
      <c r="D18" s="265"/>
      <c r="E18" s="265"/>
      <c r="F18" s="282"/>
      <c r="G18" s="283"/>
      <c r="H18" s="282"/>
      <c r="I18" s="286"/>
      <c r="J18" s="287"/>
      <c r="K18" s="42"/>
    </row>
    <row r="19" spans="1:11" ht="25.5" customHeight="1" x14ac:dyDescent="0.25">
      <c r="A19" s="292" t="s">
        <v>50</v>
      </c>
      <c r="B19" s="263"/>
      <c r="C19" s="263"/>
      <c r="D19" s="263"/>
      <c r="E19" s="263"/>
      <c r="F19" s="293"/>
      <c r="G19" s="294"/>
      <c r="H19" s="293"/>
      <c r="I19" s="299"/>
      <c r="J19" s="300"/>
      <c r="K19" s="42"/>
    </row>
    <row r="20" spans="1:11" ht="25.5" customHeight="1" x14ac:dyDescent="0.25">
      <c r="A20" s="292"/>
      <c r="B20" s="263"/>
      <c r="C20" s="263"/>
      <c r="D20" s="263"/>
      <c r="E20" s="263"/>
      <c r="F20" s="295"/>
      <c r="G20" s="296"/>
      <c r="H20" s="295"/>
      <c r="I20" s="291"/>
      <c r="J20" s="301"/>
      <c r="K20" s="42"/>
    </row>
    <row r="21" spans="1:11" ht="25.5" customHeight="1" x14ac:dyDescent="0.25">
      <c r="A21" s="292"/>
      <c r="B21" s="263"/>
      <c r="C21" s="263"/>
      <c r="D21" s="263"/>
      <c r="E21" s="263"/>
      <c r="F21" s="297"/>
      <c r="G21" s="298"/>
      <c r="H21" s="297"/>
      <c r="I21" s="302"/>
      <c r="J21" s="303"/>
      <c r="K21" s="42"/>
    </row>
    <row r="22" spans="1:11" ht="25.5" customHeight="1" x14ac:dyDescent="0.25">
      <c r="A22" s="292" t="s">
        <v>51</v>
      </c>
      <c r="B22" s="263"/>
      <c r="C22" s="263"/>
      <c r="D22" s="263"/>
      <c r="E22" s="263"/>
      <c r="F22" s="271"/>
      <c r="G22" s="271"/>
      <c r="H22" s="271"/>
      <c r="I22" s="271"/>
      <c r="J22" s="272"/>
      <c r="K22" s="42"/>
    </row>
    <row r="23" spans="1:11" ht="25.5" customHeight="1" x14ac:dyDescent="0.25">
      <c r="A23" s="292" t="s">
        <v>52</v>
      </c>
      <c r="B23" s="263"/>
      <c r="C23" s="263"/>
      <c r="D23" s="263"/>
      <c r="E23" s="263"/>
      <c r="F23" s="271"/>
      <c r="G23" s="271"/>
      <c r="H23" s="271"/>
      <c r="I23" s="271"/>
      <c r="J23" s="272"/>
      <c r="K23" s="42"/>
    </row>
    <row r="24" spans="1:11" ht="25.5" customHeight="1" thickBot="1" x14ac:dyDescent="0.3">
      <c r="A24" s="306"/>
      <c r="B24" s="307"/>
      <c r="C24" s="307"/>
      <c r="D24" s="307"/>
      <c r="E24" s="307"/>
      <c r="F24" s="304"/>
      <c r="G24" s="304"/>
      <c r="H24" s="304"/>
      <c r="I24" s="304"/>
      <c r="J24" s="305"/>
      <c r="K24" s="42"/>
    </row>
    <row r="25" spans="1:11" ht="16.5" customHeight="1" x14ac:dyDescent="0.25">
      <c r="A25" s="53"/>
      <c r="B25" s="53"/>
      <c r="C25" s="53"/>
      <c r="D25" s="53"/>
      <c r="E25" s="53"/>
      <c r="F25" s="54"/>
      <c r="G25" s="54"/>
      <c r="H25" s="54"/>
      <c r="I25" s="54"/>
      <c r="J25" s="54"/>
      <c r="K25" s="42"/>
    </row>
    <row r="26" spans="1:11" ht="15.75" customHeight="1" thickBot="1" x14ac:dyDescent="0.3">
      <c r="A26" s="53"/>
      <c r="B26" s="53"/>
      <c r="C26" s="53"/>
      <c r="D26" s="53"/>
      <c r="E26" s="53"/>
      <c r="F26" s="54"/>
      <c r="G26" s="54"/>
      <c r="H26" s="54"/>
      <c r="I26" s="54"/>
      <c r="J26" s="54"/>
      <c r="K26" s="42"/>
    </row>
    <row r="27" spans="1:11" ht="57.75" customHeight="1" thickBot="1" x14ac:dyDescent="0.3">
      <c r="A27" s="288"/>
      <c r="B27" s="289"/>
      <c r="C27" s="289"/>
      <c r="D27" s="289"/>
      <c r="E27" s="290"/>
      <c r="F27" s="291"/>
      <c r="G27" s="291"/>
      <c r="H27" s="291"/>
      <c r="I27" s="291"/>
      <c r="J27" s="291"/>
      <c r="K27" s="42"/>
    </row>
    <row r="28" spans="1:11" ht="35.25" customHeight="1" x14ac:dyDescent="0.25">
      <c r="A28" s="54"/>
      <c r="B28" s="54"/>
      <c r="C28" s="54"/>
      <c r="D28" s="54"/>
      <c r="E28" s="54"/>
      <c r="F28" s="54"/>
      <c r="G28" s="54"/>
      <c r="H28" s="54"/>
      <c r="I28" s="54"/>
      <c r="J28" s="54"/>
      <c r="K28" s="42"/>
    </row>
  </sheetData>
  <sheetProtection algorithmName="SHA-512" hashValue="SviM8W6QdSM6SLlL/A4YfC06zquaBoUQ2cFc1UQFgMYqfuWfemTxR/gHklaBXa1PirT5Vm8uA74whVg7iVw79Q==" saltValue="I77AMT3PhYAr8xKluQbdXg==" spinCount="100000" sheet="1" objects="1" scenarios="1"/>
  <dataConsolidate/>
  <mergeCells count="48">
    <mergeCell ref="A27:E27"/>
    <mergeCell ref="F27:J27"/>
    <mergeCell ref="A19:E21"/>
    <mergeCell ref="F19:G21"/>
    <mergeCell ref="H19:J21"/>
    <mergeCell ref="A22:E22"/>
    <mergeCell ref="F22:G24"/>
    <mergeCell ref="H22:J24"/>
    <mergeCell ref="A23:E24"/>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8:J8"/>
    <mergeCell ref="A10:D10"/>
    <mergeCell ref="F10:I10"/>
    <mergeCell ref="A11:J11"/>
    <mergeCell ref="A12:B12"/>
    <mergeCell ref="C12:E12"/>
    <mergeCell ref="F12:G12"/>
    <mergeCell ref="H12:J12"/>
    <mergeCell ref="A9:E9"/>
    <mergeCell ref="F9:J9"/>
    <mergeCell ref="A1:I1"/>
    <mergeCell ref="A2:J2"/>
    <mergeCell ref="A3:D3"/>
    <mergeCell ref="F3:I3"/>
    <mergeCell ref="A4:A7"/>
    <mergeCell ref="B4:D4"/>
    <mergeCell ref="F4:F7"/>
    <mergeCell ref="G4:I4"/>
    <mergeCell ref="B5:D5"/>
    <mergeCell ref="G5:I5"/>
    <mergeCell ref="B6:D6"/>
    <mergeCell ref="G6:I6"/>
    <mergeCell ref="B7:D7"/>
    <mergeCell ref="G7:I7"/>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00"/>
  <sheetViews>
    <sheetView workbookViewId="0">
      <selection activeCell="T1" sqref="T1"/>
    </sheetView>
  </sheetViews>
  <sheetFormatPr defaultColWidth="8.85546875" defaultRowHeight="15" x14ac:dyDescent="0.25"/>
  <cols>
    <col min="1" max="1" width="9.140625" style="8"/>
    <col min="2" max="2" width="45.85546875" style="41" bestFit="1" customWidth="1"/>
    <col min="3" max="3" width="10.85546875" style="2" bestFit="1" customWidth="1"/>
    <col min="4" max="4" width="13.140625" bestFit="1" customWidth="1"/>
    <col min="5" max="5" width="12.140625" style="4" bestFit="1" customWidth="1"/>
    <col min="6" max="6" width="17.7109375" style="3" bestFit="1" customWidth="1"/>
    <col min="7" max="7" width="9.140625" style="4"/>
    <col min="8" max="8" width="13.140625" style="4" customWidth="1"/>
    <col min="9" max="9" width="12.42578125" style="5" bestFit="1" customWidth="1"/>
    <col min="10" max="10" width="12.42578125" style="5" customWidth="1"/>
    <col min="11" max="11" width="18" style="5" bestFit="1" customWidth="1"/>
    <col min="12" max="12" width="23.42578125" style="27" bestFit="1" customWidth="1"/>
    <col min="13" max="13" width="19.85546875" bestFit="1" customWidth="1"/>
    <col min="14" max="14" width="14.42578125" style="24" bestFit="1" customWidth="1"/>
    <col min="15" max="15" width="11" bestFit="1" customWidth="1"/>
    <col min="16" max="16" width="19.42578125" style="29" bestFit="1" customWidth="1"/>
    <col min="17" max="17" width="11.42578125" style="24" bestFit="1" customWidth="1"/>
    <col min="18" max="18" width="8.85546875" style="24" customWidth="1"/>
    <col min="19" max="19" width="19" bestFit="1" customWidth="1"/>
    <col min="20" max="20" width="16.42578125" bestFit="1" customWidth="1"/>
    <col min="21" max="21" width="22.140625" style="29" bestFit="1" customWidth="1"/>
    <col min="22" max="22" width="15.42578125" bestFit="1" customWidth="1"/>
    <col min="23" max="24" width="10.7109375" bestFit="1" customWidth="1"/>
    <col min="25" max="26" width="10.7109375" customWidth="1"/>
    <col min="27" max="28" width="23.42578125" bestFit="1" customWidth="1"/>
  </cols>
  <sheetData>
    <row r="1" spans="1:28" x14ac:dyDescent="0.25">
      <c r="A1" s="8">
        <v>1.01</v>
      </c>
      <c r="B1" s="40" t="s">
        <v>16</v>
      </c>
      <c r="D1" t="s">
        <v>113</v>
      </c>
      <c r="E1" s="4" t="s">
        <v>114</v>
      </c>
      <c r="F1" s="3" t="s">
        <v>17</v>
      </c>
      <c r="M1" s="6">
        <f>SUM('Ek.3-A'!K34,'Ek.3-A'!K72,'Ek.3-A'!K110,'Ek.3-A'!K148,'Ek.3-A'!K186,'Ek.3-A'!K224,'Ek.3-A'!K262,'Ek.3-A'!K300,'Ek.3-A'!K338,'Ek.3-A'!K376,'Ek.3-A'!K414,'Ek.3-A'!K452,'Ek.3-A'!K490,'Ek.3-A'!K528,'Ek.3-A'!K566,'Ek.3-A'!K604,'Ek.3-A'!K642,'Ek.3-A'!K680,'Ek.3-A'!K718,'Ek.3-A'!K756,'Ek.3-A'!K794,'Ek.3-A'!K832,'Ek.3-A'!K870,'Ek.3-A'!K908,'Ek.3-A'!K946)</f>
        <v>0</v>
      </c>
      <c r="N1" s="28">
        <f>M1</f>
        <v>0</v>
      </c>
      <c r="O1">
        <f>'Ek.3-D'!E5</f>
        <v>0</v>
      </c>
      <c r="P1" s="29">
        <f>'Ek.3-D'!J5</f>
        <v>0</v>
      </c>
      <c r="Q1" s="24">
        <f>'Ek.3-D'!E6</f>
        <v>0</v>
      </c>
      <c r="S1">
        <f>'Ek.3-D'!J6</f>
        <v>0</v>
      </c>
      <c r="T1" s="6">
        <f>SUM(N1:S1)</f>
        <v>0</v>
      </c>
      <c r="V1" s="6">
        <f>T1/10</f>
        <v>0</v>
      </c>
    </row>
    <row r="2" spans="1:28" x14ac:dyDescent="0.25">
      <c r="A2" s="8">
        <v>1.02</v>
      </c>
      <c r="B2" s="40" t="s">
        <v>16</v>
      </c>
      <c r="D2" s="85">
        <v>290941000000</v>
      </c>
      <c r="E2" s="4">
        <v>0.1</v>
      </c>
      <c r="F2" s="3">
        <v>0.4</v>
      </c>
    </row>
    <row r="3" spans="1:28" x14ac:dyDescent="0.25">
      <c r="A3" s="8">
        <v>1.03</v>
      </c>
      <c r="B3" s="40" t="s">
        <v>16</v>
      </c>
      <c r="D3" s="86">
        <v>844831000000</v>
      </c>
      <c r="E3" s="4">
        <v>0.1</v>
      </c>
      <c r="H3" s="132" t="s">
        <v>144</v>
      </c>
      <c r="I3" s="31" t="s">
        <v>18</v>
      </c>
      <c r="J3" s="31" t="s">
        <v>76</v>
      </c>
      <c r="K3" s="31" t="s">
        <v>77</v>
      </c>
      <c r="L3" s="32" t="s">
        <v>72</v>
      </c>
      <c r="M3" s="33" t="s">
        <v>70</v>
      </c>
      <c r="N3" s="34"/>
      <c r="O3" s="34" t="s">
        <v>71</v>
      </c>
      <c r="P3" s="33" t="s">
        <v>73</v>
      </c>
      <c r="Q3" s="34"/>
      <c r="R3" s="34"/>
      <c r="S3" s="34"/>
      <c r="AA3" t="s">
        <v>74</v>
      </c>
      <c r="AB3" t="s">
        <v>75</v>
      </c>
    </row>
    <row r="4" spans="1:28" x14ac:dyDescent="0.25">
      <c r="A4" s="8">
        <v>1.04</v>
      </c>
      <c r="B4" s="40" t="s">
        <v>16</v>
      </c>
      <c r="D4" s="85">
        <v>844851900011</v>
      </c>
      <c r="E4" s="4">
        <v>0.1</v>
      </c>
      <c r="O4" s="24"/>
      <c r="P4"/>
      <c r="U4" s="29" t="s">
        <v>98</v>
      </c>
      <c r="V4" t="s">
        <v>99</v>
      </c>
      <c r="W4" t="s">
        <v>100</v>
      </c>
      <c r="X4" t="s">
        <v>101</v>
      </c>
      <c r="Y4" t="s">
        <v>102</v>
      </c>
      <c r="Z4" t="s">
        <v>103</v>
      </c>
    </row>
    <row r="5" spans="1:28" x14ac:dyDescent="0.25">
      <c r="A5" s="8">
        <v>1.05</v>
      </c>
      <c r="B5" s="40" t="s">
        <v>16</v>
      </c>
      <c r="D5" s="86">
        <v>847330200000</v>
      </c>
      <c r="E5" s="4">
        <v>0.1</v>
      </c>
      <c r="G5" s="4">
        <v>1</v>
      </c>
      <c r="H5" s="131" t="str">
        <f>IF(TRIM('Ek.3-A'!E5)&lt;&gt;"","var","yok")</f>
        <v>yok</v>
      </c>
      <c r="I5" s="7" t="str">
        <f>IFERROR(IF('Ek.3-A'!E5="", "", IF(VLOOKUP('Ek.3-A'!E5, Veriler!D:E, 2, 0)=0, "", VLOOKUP('Ek.3-A'!E5, Veriler!D:E, 2, 0)))," ")</f>
        <v/>
      </c>
      <c r="J5" s="7" t="str">
        <f>IF('Ek.3-A'!O5="", "", 'Ek.3-A'!O5)</f>
        <v/>
      </c>
      <c r="K5" s="35">
        <f>'Ek.3-A'!R5</f>
        <v>0</v>
      </c>
      <c r="L5" s="25" t="str">
        <f>'Ek.3-A'!K5</f>
        <v/>
      </c>
      <c r="M5" s="27" t="str">
        <f>'Ek.3-A'!L5</f>
        <v/>
      </c>
      <c r="N5" s="27">
        <f>IF(H5="var",0,IF(M5&lt;=0.005,M5,0))</f>
        <v>0</v>
      </c>
      <c r="O5" s="28" t="str">
        <f>IF(M5&lt;=0.005,"E","H")</f>
        <v>H</v>
      </c>
      <c r="P5" s="27">
        <f>IF(O5="E",SUM($N$5:N5),0)</f>
        <v>0</v>
      </c>
      <c r="Q5" s="25">
        <f>IF(P5&lt;=0.1, K5, IF(N5&gt;$F$2, N5*K5, $F$2*K5))</f>
        <v>0</v>
      </c>
      <c r="R5" s="27"/>
      <c r="S5" s="29"/>
      <c r="T5" s="6" t="s">
        <v>87</v>
      </c>
      <c r="U5" s="29">
        <f>SUM('Ek.3-A'!T5:T18,'Ek.3-A'!T20:T33)</f>
        <v>0</v>
      </c>
      <c r="V5" s="29">
        <f>SUM('Ek.3-A'!U5:U18,'Ek.3-A'!U20:U33)</f>
        <v>0</v>
      </c>
      <c r="W5" s="29" t="str">
        <f>'Ek.3-B'!F32</f>
        <v xml:space="preserve"> </v>
      </c>
      <c r="X5" s="29" t="str">
        <f>'Ek.3-B'!N32</f>
        <v xml:space="preserve"> </v>
      </c>
      <c r="Y5" s="29" t="str">
        <f>'Ek.3-C'!F31</f>
        <v xml:space="preserve"> </v>
      </c>
      <c r="Z5" s="29" t="str">
        <f>'Ek.3-C'!N31</f>
        <v xml:space="preserve"> </v>
      </c>
      <c r="AA5" s="6">
        <f>SUM(W5:W375)</f>
        <v>0</v>
      </c>
    </row>
    <row r="6" spans="1:28" x14ac:dyDescent="0.25">
      <c r="A6" s="8">
        <v>1.06</v>
      </c>
      <c r="B6" s="40" t="s">
        <v>16</v>
      </c>
      <c r="D6" s="85">
        <v>847330800000</v>
      </c>
      <c r="E6" s="4">
        <v>0.1</v>
      </c>
      <c r="G6" s="4">
        <v>2</v>
      </c>
      <c r="H6" s="131" t="str">
        <f>IF(TRIM('Ek.3-A'!E6)&lt;&gt;"","var","yok")</f>
        <v>yok</v>
      </c>
      <c r="I6" s="7" t="str">
        <f>IFERROR(IF('Ek.3-A'!E6="", "", IF(VLOOKUP('Ek.3-A'!E6, Veriler!D:E, 2, 0)=0, "", VLOOKUP('Ek.3-A'!E6, Veriler!D:E, 2, 0)))," ")</f>
        <v/>
      </c>
      <c r="J6" s="7" t="str">
        <f>IF('Ek.3-A'!O6="", "", 'Ek.3-A'!O6)</f>
        <v/>
      </c>
      <c r="K6" s="35">
        <f>'Ek.3-A'!R6</f>
        <v>0</v>
      </c>
      <c r="L6" s="25" t="str">
        <f>'Ek.3-A'!K6</f>
        <v/>
      </c>
      <c r="M6" s="27" t="str">
        <f>'Ek.3-A'!L6</f>
        <v/>
      </c>
      <c r="N6" s="27">
        <f t="shared" ref="N6:N18" si="0">IF(H6="var",0,IF(M6&lt;=0.005,M6,0))</f>
        <v>0</v>
      </c>
      <c r="O6" s="28" t="str">
        <f t="shared" ref="O6:O18" si="1">IF(M6&lt;=0.005,"E","H")</f>
        <v>H</v>
      </c>
      <c r="P6" s="27">
        <f>IF(O6="E",SUM($N$5:N6),0)</f>
        <v>0</v>
      </c>
      <c r="Q6" s="25">
        <f t="shared" ref="Q6:Q18" si="2">IF(P6&lt;=0.1, K6, IF(N6&gt;$F$2, N6*K6, $F$2*K6))</f>
        <v>0</v>
      </c>
      <c r="R6" s="27"/>
      <c r="S6" s="29"/>
      <c r="T6" s="6" t="s">
        <v>88</v>
      </c>
      <c r="U6" s="29">
        <f>SUM('Ek.3-A'!T43:T56,'Ek.3-A'!T58:T71)</f>
        <v>0</v>
      </c>
      <c r="V6" s="29">
        <f>SUM('Ek.3-A'!U43:U56,'Ek.3-A'!U58:U71)</f>
        <v>0</v>
      </c>
      <c r="W6" s="29" t="str">
        <f>'Ek.3-B'!F66</f>
        <v xml:space="preserve"> </v>
      </c>
      <c r="X6" s="29" t="str">
        <f>'Ek.3-B'!N66</f>
        <v xml:space="preserve"> </v>
      </c>
      <c r="Y6" s="29" t="str">
        <f>'Ek.3-C'!F64</f>
        <v xml:space="preserve"> </v>
      </c>
      <c r="Z6" s="29" t="str">
        <f>'Ek.3-C'!N64</f>
        <v xml:space="preserve"> </v>
      </c>
    </row>
    <row r="7" spans="1:28" x14ac:dyDescent="0.25">
      <c r="A7" s="8">
        <v>1.07</v>
      </c>
      <c r="B7" s="40" t="s">
        <v>16</v>
      </c>
      <c r="D7" s="86">
        <v>852990920000</v>
      </c>
      <c r="E7" s="4">
        <v>0.1</v>
      </c>
      <c r="G7" s="4">
        <v>3</v>
      </c>
      <c r="H7" s="131" t="str">
        <f>IF(TRIM('Ek.3-A'!E7)&lt;&gt;"","var","yok")</f>
        <v>yok</v>
      </c>
      <c r="I7" s="7" t="str">
        <f>IFERROR(IF('Ek.3-A'!E7="", "", IF(VLOOKUP('Ek.3-A'!E7, Veriler!D:E, 2, 0)=0, "", VLOOKUP('Ek.3-A'!E7, Veriler!D:E, 2, 0)))," ")</f>
        <v/>
      </c>
      <c r="J7" s="7" t="str">
        <f>IF('Ek.3-A'!O7="", "", 'Ek.3-A'!O7)</f>
        <v/>
      </c>
      <c r="K7" s="35">
        <f>'Ek.3-A'!R7</f>
        <v>0</v>
      </c>
      <c r="L7" s="25" t="str">
        <f>'Ek.3-A'!K7</f>
        <v/>
      </c>
      <c r="M7" s="27" t="str">
        <f>'Ek.3-A'!L7</f>
        <v/>
      </c>
      <c r="N7" s="27">
        <f t="shared" si="0"/>
        <v>0</v>
      </c>
      <c r="O7" s="28" t="str">
        <f t="shared" si="1"/>
        <v>H</v>
      </c>
      <c r="P7" s="27">
        <f>IF(O7="E",SUM($N$5:N7),0)</f>
        <v>0</v>
      </c>
      <c r="Q7" s="25">
        <f t="shared" si="2"/>
        <v>0</v>
      </c>
      <c r="R7" s="27"/>
      <c r="S7" s="29"/>
      <c r="T7" s="6" t="s">
        <v>89</v>
      </c>
      <c r="U7" s="29">
        <f>SUM('Ek.3-A'!T81:T94,'Ek.3-A'!T96:T109)</f>
        <v>0</v>
      </c>
      <c r="V7" s="29">
        <f>SUM('Ek.3-A'!U81:U94,'Ek.3-A'!U96:U109)</f>
        <v>0</v>
      </c>
      <c r="W7" s="29" t="str">
        <f>'Ek.3-B'!F100</f>
        <v xml:space="preserve"> </v>
      </c>
      <c r="X7" s="29" t="str">
        <f>'Ek.3-B'!N100</f>
        <v xml:space="preserve"> </v>
      </c>
      <c r="Y7" s="29" t="str">
        <f>'Ek.3-C'!F97</f>
        <v xml:space="preserve"> </v>
      </c>
      <c r="Z7" s="29" t="str">
        <f>'Ek.3-C'!N97</f>
        <v xml:space="preserve"> </v>
      </c>
    </row>
    <row r="8" spans="1:28" x14ac:dyDescent="0.25">
      <c r="A8" s="8">
        <v>1.08</v>
      </c>
      <c r="B8" s="40" t="s">
        <v>16</v>
      </c>
      <c r="D8" s="85">
        <v>870840500000</v>
      </c>
      <c r="E8" s="4">
        <v>0.1</v>
      </c>
      <c r="G8" s="4">
        <v>4</v>
      </c>
      <c r="H8" s="131" t="str">
        <f>IF(TRIM('Ek.3-A'!E8)&lt;&gt;"","var","yok")</f>
        <v>yok</v>
      </c>
      <c r="I8" s="7" t="str">
        <f>IFERROR(IF('Ek.3-A'!E8="", "", IF(VLOOKUP('Ek.3-A'!E8, Veriler!D:E, 2, 0)=0, "", VLOOKUP('Ek.3-A'!E8, Veriler!D:E, 2, 0)))," ")</f>
        <v/>
      </c>
      <c r="J8" s="7" t="str">
        <f>IF('Ek.3-A'!O8="", "", 'Ek.3-A'!O8)</f>
        <v/>
      </c>
      <c r="K8" s="35">
        <f>'Ek.3-A'!R8</f>
        <v>0</v>
      </c>
      <c r="L8" s="25" t="str">
        <f>'Ek.3-A'!K8</f>
        <v/>
      </c>
      <c r="M8" s="27" t="str">
        <f>'Ek.3-A'!L8</f>
        <v/>
      </c>
      <c r="N8" s="27">
        <f t="shared" si="0"/>
        <v>0</v>
      </c>
      <c r="O8" s="28" t="str">
        <f t="shared" si="1"/>
        <v>H</v>
      </c>
      <c r="P8" s="27">
        <f>IF(O8="E",SUM($N$5:N8),0)</f>
        <v>0</v>
      </c>
      <c r="Q8" s="25">
        <f t="shared" si="2"/>
        <v>0</v>
      </c>
      <c r="R8" s="27"/>
      <c r="S8" s="29"/>
      <c r="T8" s="6" t="s">
        <v>90</v>
      </c>
      <c r="U8" s="29">
        <f>SUM('Ek.3-A'!T119:T132,'Ek.3-A'!T134:T147)</f>
        <v>0</v>
      </c>
      <c r="V8" s="29">
        <f>SUM('Ek.3-A'!U119:U132,'Ek.3-A'!U134:U147)</f>
        <v>0</v>
      </c>
      <c r="W8" s="29" t="str">
        <f>'Ek.3-B'!F134</f>
        <v xml:space="preserve"> </v>
      </c>
      <c r="X8" s="29" t="str">
        <f>'Ek.3-B'!N134</f>
        <v xml:space="preserve"> </v>
      </c>
      <c r="Y8" s="29" t="str">
        <f>'Ek.3-C'!F130</f>
        <v xml:space="preserve"> </v>
      </c>
      <c r="Z8" s="29" t="str">
        <f>'Ek.3-C'!N130</f>
        <v xml:space="preserve"> </v>
      </c>
    </row>
    <row r="9" spans="1:28" x14ac:dyDescent="0.25">
      <c r="A9" s="8">
        <v>1.0900000000000001</v>
      </c>
      <c r="B9" s="40" t="s">
        <v>16</v>
      </c>
      <c r="D9" s="86">
        <v>870895990000</v>
      </c>
      <c r="E9" s="4">
        <v>0.1</v>
      </c>
      <c r="G9" s="4">
        <v>5</v>
      </c>
      <c r="H9" s="131" t="str">
        <f>IF(TRIM('Ek.3-A'!E9)&lt;&gt;"","var","yok")</f>
        <v>yok</v>
      </c>
      <c r="I9" s="7" t="str">
        <f>IFERROR(IF('Ek.3-A'!E9="", "", IF(VLOOKUP('Ek.3-A'!E9, Veriler!D:E, 2, 0)=0, "", VLOOKUP('Ek.3-A'!E9, Veriler!D:E, 2, 0)))," ")</f>
        <v/>
      </c>
      <c r="J9" s="7" t="str">
        <f>IF('Ek.3-A'!O9="", "", 'Ek.3-A'!O9)</f>
        <v/>
      </c>
      <c r="K9" s="35">
        <f>'Ek.3-A'!R9</f>
        <v>0</v>
      </c>
      <c r="L9" s="25" t="str">
        <f>'Ek.3-A'!K9</f>
        <v/>
      </c>
      <c r="M9" s="27" t="str">
        <f>'Ek.3-A'!L9</f>
        <v/>
      </c>
      <c r="N9" s="27">
        <f t="shared" si="0"/>
        <v>0</v>
      </c>
      <c r="O9" s="28" t="str">
        <f t="shared" si="1"/>
        <v>H</v>
      </c>
      <c r="P9" s="27">
        <f>IF(O9="E",SUM($N$5:N9),0)</f>
        <v>0</v>
      </c>
      <c r="Q9" s="25">
        <f t="shared" si="2"/>
        <v>0</v>
      </c>
      <c r="R9" s="27"/>
      <c r="S9" s="29"/>
      <c r="T9" s="6" t="s">
        <v>91</v>
      </c>
      <c r="U9" s="29">
        <f>SUM('Ek.3-A'!T157:T170,'Ek.3-A'!T172:T185)</f>
        <v>0</v>
      </c>
      <c r="V9" s="29">
        <f>SUM('Ek.3-A'!U157:U170,'Ek.3-A'!U172:U185)</f>
        <v>0</v>
      </c>
      <c r="W9" s="29">
        <f>SUM(W5:W8)</f>
        <v>0</v>
      </c>
      <c r="X9" s="29">
        <f>SUM(X5:X8)</f>
        <v>0</v>
      </c>
      <c r="Y9" s="29">
        <f>SUM(Y5:Y8)</f>
        <v>0</v>
      </c>
      <c r="Z9" s="29">
        <f>SUM(Z5:Z8)</f>
        <v>0</v>
      </c>
    </row>
    <row r="10" spans="1:28" x14ac:dyDescent="0.25">
      <c r="A10" s="8">
        <v>1.1000000000000001</v>
      </c>
      <c r="B10" s="40" t="s">
        <v>16</v>
      </c>
      <c r="D10" s="85">
        <v>880720000000</v>
      </c>
      <c r="E10" s="4">
        <v>0.1</v>
      </c>
      <c r="G10" s="4">
        <v>6</v>
      </c>
      <c r="H10" s="131" t="str">
        <f>IF(TRIM('Ek.3-A'!E10)&lt;&gt;"","var","yok")</f>
        <v>yok</v>
      </c>
      <c r="I10" s="7" t="str">
        <f>IFERROR(IF('Ek.3-A'!E10="", "", IF(VLOOKUP('Ek.3-A'!E10, Veriler!D:E, 2, 0)=0, "", VLOOKUP('Ek.3-A'!E10, Veriler!D:E, 2, 0)))," ")</f>
        <v/>
      </c>
      <c r="J10" s="7" t="str">
        <f>IF('Ek.3-A'!O10="", "", 'Ek.3-A'!O10)</f>
        <v/>
      </c>
      <c r="K10" s="35">
        <f>'Ek.3-A'!R10</f>
        <v>0</v>
      </c>
      <c r="L10" s="25" t="str">
        <f>'Ek.3-A'!K10</f>
        <v/>
      </c>
      <c r="M10" s="27" t="str">
        <f>'Ek.3-A'!L10</f>
        <v/>
      </c>
      <c r="N10" s="27">
        <f t="shared" si="0"/>
        <v>0</v>
      </c>
      <c r="O10" s="28" t="str">
        <f t="shared" si="1"/>
        <v>H</v>
      </c>
      <c r="P10" s="27">
        <f>IF(O10="E",SUM($N$5:N10),0)</f>
        <v>0</v>
      </c>
      <c r="Q10" s="25">
        <f t="shared" si="2"/>
        <v>0</v>
      </c>
      <c r="R10" s="27"/>
      <c r="S10" s="29"/>
      <c r="T10" s="6" t="s">
        <v>92</v>
      </c>
      <c r="U10" s="29">
        <f>SUM('Ek.3-A'!T195:T208,'Ek.3-A'!T210:T223)</f>
        <v>0</v>
      </c>
      <c r="V10" s="29">
        <f>SUM('Ek.3-A'!U195:U208,'Ek.3-A'!U210:U223)</f>
        <v>0</v>
      </c>
      <c r="W10" s="29"/>
      <c r="X10" s="29"/>
      <c r="Y10" s="29"/>
      <c r="Z10" s="29"/>
    </row>
    <row r="11" spans="1:28" x14ac:dyDescent="0.25">
      <c r="A11" s="8">
        <v>1.1100000000000001</v>
      </c>
      <c r="B11" s="40" t="s">
        <v>16</v>
      </c>
      <c r="D11" s="86">
        <v>880710000000</v>
      </c>
      <c r="E11" s="4">
        <v>0.1</v>
      </c>
      <c r="G11" s="4">
        <v>7</v>
      </c>
      <c r="H11" s="131" t="str">
        <f>IF(TRIM('Ek.3-A'!E11)&lt;&gt;"","var","yok")</f>
        <v>yok</v>
      </c>
      <c r="I11" s="7" t="str">
        <f>IFERROR(IF('Ek.3-A'!E11="", "", IF(VLOOKUP('Ek.3-A'!E11, Veriler!D:E, 2, 0)=0, "", VLOOKUP('Ek.3-A'!E11, Veriler!D:E, 2, 0)))," ")</f>
        <v/>
      </c>
      <c r="J11" s="7" t="str">
        <f>IF('Ek.3-A'!O11="", "", 'Ek.3-A'!O11)</f>
        <v/>
      </c>
      <c r="K11" s="35">
        <f>'Ek.3-A'!R11</f>
        <v>0</v>
      </c>
      <c r="L11" s="25" t="str">
        <f>'Ek.3-A'!K11</f>
        <v/>
      </c>
      <c r="M11" s="27" t="str">
        <f>'Ek.3-A'!L11</f>
        <v/>
      </c>
      <c r="N11" s="27">
        <f t="shared" si="0"/>
        <v>0</v>
      </c>
      <c r="O11" s="28" t="str">
        <f t="shared" si="1"/>
        <v>H</v>
      </c>
      <c r="P11" s="27">
        <f>IF(O11="E",SUM($N$5:N11),0)</f>
        <v>0</v>
      </c>
      <c r="Q11" s="25">
        <f t="shared" si="2"/>
        <v>0</v>
      </c>
      <c r="R11" s="27"/>
      <c r="S11" s="29"/>
      <c r="T11" s="6" t="s">
        <v>93</v>
      </c>
      <c r="U11" s="29">
        <f>SUM('Ek.3-A'!T233:T246,'Ek.3-A'!T248:T261)</f>
        <v>0</v>
      </c>
      <c r="V11" s="29">
        <f>SUM('Ek.3-A'!U233:U246,'Ek.3-A'!U248:U261)</f>
        <v>0</v>
      </c>
      <c r="W11" s="29"/>
      <c r="X11" s="29"/>
      <c r="Y11" s="29"/>
      <c r="Z11" s="29"/>
    </row>
    <row r="12" spans="1:28" x14ac:dyDescent="0.25">
      <c r="A12" s="8">
        <v>1.1200000000000001</v>
      </c>
      <c r="B12" s="40" t="s">
        <v>16</v>
      </c>
      <c r="D12" s="85">
        <v>291712000011</v>
      </c>
      <c r="E12" s="4">
        <v>0.1</v>
      </c>
      <c r="G12" s="4">
        <v>8</v>
      </c>
      <c r="H12" s="131" t="str">
        <f>IF(TRIM('Ek.3-A'!E12)&lt;&gt;"","var","yok")</f>
        <v>yok</v>
      </c>
      <c r="I12" s="7" t="str">
        <f>IFERROR(IF('Ek.3-A'!E12="", "", IF(VLOOKUP('Ek.3-A'!E12, Veriler!D:E, 2, 0)=0, "", VLOOKUP('Ek.3-A'!E12, Veriler!D:E, 2, 0)))," ")</f>
        <v/>
      </c>
      <c r="J12" s="7" t="str">
        <f>IF('Ek.3-A'!O12="", "", 'Ek.3-A'!O12)</f>
        <v/>
      </c>
      <c r="K12" s="35">
        <f>'Ek.3-A'!R12</f>
        <v>0</v>
      </c>
      <c r="L12" s="25" t="str">
        <f>'Ek.3-A'!K12</f>
        <v/>
      </c>
      <c r="M12" s="27" t="str">
        <f>'Ek.3-A'!L12</f>
        <v/>
      </c>
      <c r="N12" s="27">
        <f t="shared" si="0"/>
        <v>0</v>
      </c>
      <c r="O12" s="28" t="str">
        <f t="shared" si="1"/>
        <v>H</v>
      </c>
      <c r="P12" s="27">
        <f>IF(O12="E",SUM($N$5:N12),0)</f>
        <v>0</v>
      </c>
      <c r="Q12" s="25">
        <f t="shared" si="2"/>
        <v>0</v>
      </c>
      <c r="R12" s="27"/>
      <c r="S12" s="29"/>
      <c r="T12" s="6" t="s">
        <v>94</v>
      </c>
      <c r="U12" s="29">
        <f>SUM('Ek.3-A'!T271:T284,'Ek.3-A'!T286:T299)</f>
        <v>0</v>
      </c>
      <c r="V12" s="29">
        <f>SUM('Ek.3-A'!U271:U284,'Ek.3-A'!U286:U299)</f>
        <v>0</v>
      </c>
      <c r="W12" s="29"/>
      <c r="X12" s="29"/>
      <c r="Y12" s="29"/>
      <c r="Z12" s="29"/>
    </row>
    <row r="13" spans="1:28" x14ac:dyDescent="0.25">
      <c r="A13" s="8">
        <v>1.1299999999999999</v>
      </c>
      <c r="B13" s="40" t="s">
        <v>16</v>
      </c>
      <c r="D13" s="86">
        <v>442199990019</v>
      </c>
      <c r="E13" s="4">
        <v>0.1</v>
      </c>
      <c r="G13" s="4">
        <v>9</v>
      </c>
      <c r="H13" s="131" t="str">
        <f>IF(TRIM('Ek.3-A'!E13)&lt;&gt;"","var","yok")</f>
        <v>yok</v>
      </c>
      <c r="I13" s="7" t="str">
        <f>IFERROR(IF('Ek.3-A'!E13="", "", IF(VLOOKUP('Ek.3-A'!E13, Veriler!D:E, 2, 0)=0, "", VLOOKUP('Ek.3-A'!E13, Veriler!D:E, 2, 0)))," ")</f>
        <v/>
      </c>
      <c r="J13" s="7" t="str">
        <f>IF('Ek.3-A'!O13="", "", 'Ek.3-A'!O13)</f>
        <v/>
      </c>
      <c r="K13" s="35">
        <f>'Ek.3-A'!R13</f>
        <v>0</v>
      </c>
      <c r="L13" s="25" t="str">
        <f>'Ek.3-A'!K13</f>
        <v/>
      </c>
      <c r="M13" s="27" t="str">
        <f>'Ek.3-A'!L13</f>
        <v/>
      </c>
      <c r="N13" s="27">
        <f t="shared" si="0"/>
        <v>0</v>
      </c>
      <c r="O13" s="28" t="str">
        <f t="shared" si="1"/>
        <v>H</v>
      </c>
      <c r="P13" s="27">
        <f>IF(O13="E",SUM($N$5:N13),0)</f>
        <v>0</v>
      </c>
      <c r="Q13" s="25">
        <f t="shared" si="2"/>
        <v>0</v>
      </c>
      <c r="R13" s="27"/>
      <c r="S13" s="29"/>
      <c r="T13" s="6" t="s">
        <v>95</v>
      </c>
      <c r="U13" s="29">
        <f>SUM('Ek.3-A'!T309:T322,'Ek.3-A'!T324:T337)</f>
        <v>0</v>
      </c>
      <c r="V13" s="29">
        <f>SUM('Ek.3-A'!U309:U322,'Ek.3-A'!U324:U337)</f>
        <v>0</v>
      </c>
      <c r="W13" s="29"/>
      <c r="X13" s="29"/>
      <c r="Y13" s="29"/>
      <c r="Z13" s="29"/>
    </row>
    <row r="14" spans="1:28" x14ac:dyDescent="0.25">
      <c r="A14" s="8">
        <v>1.1399999999999999</v>
      </c>
      <c r="B14" s="40" t="s">
        <v>16</v>
      </c>
      <c r="D14" s="85">
        <v>291611001000</v>
      </c>
      <c r="E14" s="4">
        <v>0.1</v>
      </c>
      <c r="G14" s="4">
        <v>10</v>
      </c>
      <c r="H14" s="131" t="str">
        <f>IF(TRIM('Ek.3-A'!E14)&lt;&gt;"","var","yok")</f>
        <v>yok</v>
      </c>
      <c r="I14" s="7" t="str">
        <f>IFERROR(IF('Ek.3-A'!E14="", "", IF(VLOOKUP('Ek.3-A'!E14, Veriler!D:E, 2, 0)=0, "", VLOOKUP('Ek.3-A'!E14, Veriler!D:E, 2, 0)))," ")</f>
        <v/>
      </c>
      <c r="J14" s="7" t="str">
        <f>IF('Ek.3-A'!O14="", "", 'Ek.3-A'!O14)</f>
        <v/>
      </c>
      <c r="K14" s="35">
        <f>'Ek.3-A'!R14</f>
        <v>0</v>
      </c>
      <c r="L14" s="25" t="str">
        <f>'Ek.3-A'!K14</f>
        <v/>
      </c>
      <c r="M14" s="27" t="str">
        <f>'Ek.3-A'!L14</f>
        <v/>
      </c>
      <c r="N14" s="27">
        <f t="shared" si="0"/>
        <v>0</v>
      </c>
      <c r="O14" s="28" t="str">
        <f t="shared" si="1"/>
        <v>H</v>
      </c>
      <c r="P14" s="27">
        <f>IF(O14="E",SUM($N$5:N14),0)</f>
        <v>0</v>
      </c>
      <c r="Q14" s="25">
        <f t="shared" si="2"/>
        <v>0</v>
      </c>
      <c r="R14" s="27"/>
      <c r="S14" s="29"/>
      <c r="T14" s="6" t="s">
        <v>96</v>
      </c>
      <c r="U14" s="29">
        <f>SUM('Ek.3-A'!T347:T360,'Ek.3-A'!T362:T375)</f>
        <v>0</v>
      </c>
      <c r="V14" s="29">
        <f>SUM('Ek.3-A'!U347:U360,'Ek.3-A'!U362:U375)</f>
        <v>0</v>
      </c>
      <c r="W14" s="29"/>
      <c r="X14" s="29"/>
      <c r="Y14" s="29"/>
      <c r="Z14" s="29"/>
    </row>
    <row r="15" spans="1:28" x14ac:dyDescent="0.25">
      <c r="A15" s="8">
        <v>1.1499999999999999</v>
      </c>
      <c r="B15" s="40" t="s">
        <v>16</v>
      </c>
      <c r="D15" s="86">
        <v>390330000000</v>
      </c>
      <c r="E15" s="4">
        <v>0.1</v>
      </c>
      <c r="G15" s="4">
        <v>11</v>
      </c>
      <c r="H15" s="131" t="str">
        <f>IF(TRIM('Ek.3-A'!E15)&lt;&gt;"","var","yok")</f>
        <v>yok</v>
      </c>
      <c r="I15" s="7" t="str">
        <f>IFERROR(IF('Ek.3-A'!E15="", "", IF(VLOOKUP('Ek.3-A'!E15, Veriler!D:E, 2, 0)=0, "", VLOOKUP('Ek.3-A'!E15, Veriler!D:E, 2, 0)))," ")</f>
        <v/>
      </c>
      <c r="J15" s="7" t="str">
        <f>IF('Ek.3-A'!O15="", "", 'Ek.3-A'!O15)</f>
        <v/>
      </c>
      <c r="K15" s="35">
        <f>'Ek.3-A'!R15</f>
        <v>0</v>
      </c>
      <c r="L15" s="25" t="str">
        <f>'Ek.3-A'!K15</f>
        <v/>
      </c>
      <c r="M15" s="27" t="str">
        <f>'Ek.3-A'!L15</f>
        <v/>
      </c>
      <c r="N15" s="27">
        <f t="shared" si="0"/>
        <v>0</v>
      </c>
      <c r="O15" s="28" t="str">
        <f t="shared" si="1"/>
        <v>H</v>
      </c>
      <c r="P15" s="27">
        <f>IF(O15="E",SUM($N$5:N15),0)</f>
        <v>0</v>
      </c>
      <c r="Q15" s="25">
        <f t="shared" si="2"/>
        <v>0</v>
      </c>
      <c r="R15" s="27"/>
      <c r="S15" s="29"/>
      <c r="T15" s="6" t="s">
        <v>117</v>
      </c>
      <c r="U15" s="74">
        <f>SUM('Ek.3-A'!T385:T398,'Ek.3-A'!T400:T413)</f>
        <v>0</v>
      </c>
      <c r="V15" s="74">
        <f>SUM('Ek.3-A'!U385:U398,'Ek.3-A'!U400:U413)</f>
        <v>0</v>
      </c>
      <c r="W15" s="29"/>
      <c r="X15" s="29"/>
      <c r="Y15" s="29"/>
      <c r="Z15" s="29"/>
    </row>
    <row r="16" spans="1:28" x14ac:dyDescent="0.25">
      <c r="A16" s="8">
        <v>1.1599999999999999</v>
      </c>
      <c r="B16" s="40" t="s">
        <v>16</v>
      </c>
      <c r="D16" s="85">
        <v>720450001000</v>
      </c>
      <c r="E16" s="4">
        <v>0.1</v>
      </c>
      <c r="G16" s="4">
        <v>12</v>
      </c>
      <c r="H16" s="131" t="str">
        <f>IF(TRIM('Ek.3-A'!E16)&lt;&gt;"","var","yok")</f>
        <v>yok</v>
      </c>
      <c r="I16" s="7" t="str">
        <f>IFERROR(IF('Ek.3-A'!E16="", "", IF(VLOOKUP('Ek.3-A'!E16, Veriler!D:E, 2, 0)=0, "", VLOOKUP('Ek.3-A'!E16, Veriler!D:E, 2, 0)))," ")</f>
        <v/>
      </c>
      <c r="J16" s="7" t="str">
        <f>IF('Ek.3-A'!O16="", "", 'Ek.3-A'!O16)</f>
        <v/>
      </c>
      <c r="K16" s="35">
        <f>'Ek.3-A'!R16</f>
        <v>0</v>
      </c>
      <c r="L16" s="25" t="str">
        <f>'Ek.3-A'!K16</f>
        <v/>
      </c>
      <c r="M16" s="27" t="str">
        <f>'Ek.3-A'!L16</f>
        <v/>
      </c>
      <c r="N16" s="27">
        <f t="shared" si="0"/>
        <v>0</v>
      </c>
      <c r="O16" s="28" t="str">
        <f t="shared" si="1"/>
        <v>H</v>
      </c>
      <c r="P16" s="27">
        <f>IF(O16="E",SUM($N$5:N16),0)</f>
        <v>0</v>
      </c>
      <c r="Q16" s="25">
        <f t="shared" si="2"/>
        <v>0</v>
      </c>
      <c r="R16" s="27"/>
      <c r="S16" s="29"/>
      <c r="T16" s="6" t="s">
        <v>118</v>
      </c>
      <c r="U16" s="29">
        <f>SUM('Ek.3-A'!T423:T436,'Ek.3-A'!T438:T451)</f>
        <v>0</v>
      </c>
      <c r="V16" s="29">
        <f>SUM('Ek.3-A'!U423:U436,'Ek.3-A'!U438:U451)</f>
        <v>0</v>
      </c>
      <c r="W16" s="29"/>
      <c r="X16" s="29"/>
      <c r="Y16" s="29"/>
      <c r="Z16" s="29"/>
    </row>
    <row r="17" spans="1:26" x14ac:dyDescent="0.25">
      <c r="A17" s="8">
        <v>1.17</v>
      </c>
      <c r="B17" s="40" t="s">
        <v>16</v>
      </c>
      <c r="D17" s="86">
        <v>720429000019</v>
      </c>
      <c r="E17" s="4">
        <v>0.1</v>
      </c>
      <c r="G17" s="4">
        <v>13</v>
      </c>
      <c r="H17" s="131" t="str">
        <f>IF(TRIM('Ek.3-A'!E17)&lt;&gt;"","var","yok")</f>
        <v>yok</v>
      </c>
      <c r="I17" s="7" t="str">
        <f>IFERROR(IF('Ek.3-A'!E17="", "", IF(VLOOKUP('Ek.3-A'!E17, Veriler!D:E, 2, 0)=0, "", VLOOKUP('Ek.3-A'!E17, Veriler!D:E, 2, 0)))," ")</f>
        <v/>
      </c>
      <c r="J17" s="7" t="str">
        <f>IF('Ek.3-A'!O17="", "", 'Ek.3-A'!O17)</f>
        <v/>
      </c>
      <c r="K17" s="35">
        <f>'Ek.3-A'!R17</f>
        <v>0</v>
      </c>
      <c r="L17" s="25" t="str">
        <f>'Ek.3-A'!K17</f>
        <v/>
      </c>
      <c r="M17" s="27" t="str">
        <f>'Ek.3-A'!L17</f>
        <v/>
      </c>
      <c r="N17" s="27">
        <f t="shared" si="0"/>
        <v>0</v>
      </c>
      <c r="O17" s="28" t="str">
        <f t="shared" si="1"/>
        <v>H</v>
      </c>
      <c r="P17" s="27">
        <f>IF(O17="E",SUM($N$5:N17),0)</f>
        <v>0</v>
      </c>
      <c r="Q17" s="25">
        <f t="shared" si="2"/>
        <v>0</v>
      </c>
      <c r="R17" s="27"/>
      <c r="S17" s="29"/>
      <c r="T17" s="6" t="s">
        <v>119</v>
      </c>
      <c r="U17" s="29">
        <f>SUM('Ek.3-A'!T461:T474,'Ek.3-A'!T476:T489)</f>
        <v>0</v>
      </c>
      <c r="V17" s="29">
        <f>SUM('Ek.3-A'!U461:U474,'Ek.3-A'!U476:U489)</f>
        <v>0</v>
      </c>
      <c r="W17" s="29"/>
      <c r="X17" s="29"/>
      <c r="Y17" s="29"/>
      <c r="Z17" s="29"/>
    </row>
    <row r="18" spans="1:26" x14ac:dyDescent="0.25">
      <c r="A18" s="8">
        <v>1.18</v>
      </c>
      <c r="B18" s="40" t="s">
        <v>16</v>
      </c>
      <c r="D18" s="85">
        <v>720429000011</v>
      </c>
      <c r="E18" s="4">
        <v>0.1</v>
      </c>
      <c r="G18" s="4">
        <v>14</v>
      </c>
      <c r="H18" s="131" t="str">
        <f>IF(TRIM('Ek.3-A'!E18)&lt;&gt;"","var","yok")</f>
        <v>yok</v>
      </c>
      <c r="I18" s="7" t="str">
        <f>IFERROR(IF('Ek.3-A'!E18="", "", IF(VLOOKUP('Ek.3-A'!E18, Veriler!D:E, 2, 0)=0, "", VLOOKUP('Ek.3-A'!E18, Veriler!D:E, 2, 0)))," ")</f>
        <v/>
      </c>
      <c r="J18" s="7" t="str">
        <f>IF('Ek.3-A'!O18="", "", 'Ek.3-A'!O18)</f>
        <v/>
      </c>
      <c r="K18" s="35">
        <f>'Ek.3-A'!R18</f>
        <v>0</v>
      </c>
      <c r="L18" s="25" t="str">
        <f>'Ek.3-A'!K18</f>
        <v/>
      </c>
      <c r="M18" s="27" t="str">
        <f>'Ek.3-A'!L18</f>
        <v/>
      </c>
      <c r="N18" s="27">
        <f t="shared" si="0"/>
        <v>0</v>
      </c>
      <c r="O18" s="28" t="str">
        <f t="shared" si="1"/>
        <v>H</v>
      </c>
      <c r="P18" s="27">
        <f>IF(O18="E",SUM($N$5:N18),0)</f>
        <v>0</v>
      </c>
      <c r="Q18" s="25">
        <f t="shared" si="2"/>
        <v>0</v>
      </c>
      <c r="R18" s="27"/>
      <c r="S18" s="29"/>
      <c r="T18" s="6" t="s">
        <v>120</v>
      </c>
      <c r="U18" s="29">
        <f>SUM('Ek.3-A'!T499:T512,'Ek.3-A'!T514:T527)</f>
        <v>0</v>
      </c>
      <c r="V18" s="29">
        <f>SUM('Ek.3-A'!U499:U512,'Ek.3-A'!U514:U527)</f>
        <v>0</v>
      </c>
      <c r="W18" s="29"/>
      <c r="X18" s="29"/>
      <c r="Y18" s="29"/>
      <c r="Z18" s="29"/>
    </row>
    <row r="19" spans="1:26" x14ac:dyDescent="0.25">
      <c r="A19" s="8">
        <v>1.19</v>
      </c>
      <c r="B19" s="40" t="s">
        <v>16</v>
      </c>
      <c r="D19" s="86">
        <v>720421900019</v>
      </c>
      <c r="E19" s="4">
        <v>0.1</v>
      </c>
      <c r="H19" s="131"/>
      <c r="I19" s="7" t="s">
        <v>69</v>
      </c>
      <c r="J19" s="7"/>
      <c r="K19" s="7"/>
      <c r="M19" s="26"/>
      <c r="P19" s="27"/>
      <c r="Q19" s="27"/>
      <c r="R19" s="27"/>
      <c r="T19" s="6" t="s">
        <v>121</v>
      </c>
      <c r="U19" s="29">
        <f>SUM('Ek.3-A'!T537:T550,'Ek.3-A'!T552:T565)</f>
        <v>0</v>
      </c>
      <c r="V19" s="29">
        <f>SUM('Ek.3-A'!U537:U550,'Ek.3-A'!U552:U565)</f>
        <v>0</v>
      </c>
      <c r="X19" s="29"/>
      <c r="Y19" s="29"/>
      <c r="Z19" s="29"/>
    </row>
    <row r="20" spans="1:26" x14ac:dyDescent="0.25">
      <c r="A20" s="8">
        <v>1.2</v>
      </c>
      <c r="B20" s="40" t="s">
        <v>16</v>
      </c>
      <c r="D20" s="85">
        <v>720421900011</v>
      </c>
      <c r="E20" s="4">
        <v>0.1</v>
      </c>
      <c r="G20" s="4">
        <v>1</v>
      </c>
      <c r="H20" s="131" t="str">
        <f>IF(TRIM('Ek.3-A'!E20)&lt;&gt;"","var","yok")</f>
        <v>yok</v>
      </c>
      <c r="I20" s="7" t="str">
        <f>IFERROR(IF('Ek.3-A'!E20="", "", IF(VLOOKUP('Ek.3-A'!E20, Veriler!D:E, 2, 0)=0, "", VLOOKUP('Ek.3-A'!E20, Veriler!D:E, 2, 0)))," ")</f>
        <v/>
      </c>
      <c r="J20" s="7" t="str">
        <f>IF('Ek.3-A'!O20="", "", 'Ek.3-A'!O20)</f>
        <v/>
      </c>
      <c r="K20" s="35">
        <f>'Ek.3-A'!R20</f>
        <v>0</v>
      </c>
      <c r="L20" s="25" t="str">
        <f>'Ek.3-A'!K20</f>
        <v/>
      </c>
      <c r="M20" s="27" t="str">
        <f>'Ek.3-A'!L20</f>
        <v/>
      </c>
      <c r="N20" s="27">
        <f>IF(H20="var",0,IF(M20&lt;=0.005,M20,0))</f>
        <v>0</v>
      </c>
      <c r="O20" s="28" t="str">
        <f>IF(M20&lt;=0.005,"E","H")</f>
        <v>H</v>
      </c>
      <c r="P20" s="27">
        <f>IF(O20="E",SUM($N$5:N20),0)</f>
        <v>0</v>
      </c>
      <c r="Q20" s="25">
        <f>IF(P20&lt;=0.1, K20, IF(N20&gt;$F$2, N20*K20, $F$2*K20))</f>
        <v>0</v>
      </c>
      <c r="R20" s="27"/>
      <c r="S20" s="29"/>
      <c r="T20" s="6" t="s">
        <v>122</v>
      </c>
      <c r="U20" s="29">
        <f>SUM('Ek.3-A'!T575:T588,'Ek.3-A'!T590:T603)</f>
        <v>0</v>
      </c>
      <c r="V20" s="29">
        <f>SUM('Ek.3-A'!U575:U588,'Ek.3-A'!U590:U603)</f>
        <v>0</v>
      </c>
      <c r="W20" s="29"/>
      <c r="X20" s="29"/>
      <c r="Y20" s="29"/>
      <c r="Z20" s="29"/>
    </row>
    <row r="21" spans="1:26" x14ac:dyDescent="0.25">
      <c r="A21" s="8">
        <v>1.21</v>
      </c>
      <c r="B21" s="40" t="s">
        <v>16</v>
      </c>
      <c r="D21" s="86">
        <v>720421100019</v>
      </c>
      <c r="E21" s="4">
        <v>0.1</v>
      </c>
      <c r="G21" s="4">
        <v>2</v>
      </c>
      <c r="H21" s="131" t="str">
        <f>IF(TRIM('Ek.3-A'!E21)&lt;&gt;"","var","yok")</f>
        <v>yok</v>
      </c>
      <c r="I21" s="7" t="str">
        <f>IFERROR(IF('Ek.3-A'!E21="", "", IF(VLOOKUP('Ek.3-A'!E21, Veriler!D:E, 2, 0)=0, "", VLOOKUP('Ek.3-A'!E21, Veriler!D:E, 2, 0)))," ")</f>
        <v/>
      </c>
      <c r="J21" s="7" t="str">
        <f>IF('Ek.3-A'!O21="", "", 'Ek.3-A'!O21)</f>
        <v/>
      </c>
      <c r="K21" s="35">
        <f>'Ek.3-A'!R21</f>
        <v>0</v>
      </c>
      <c r="L21" s="25" t="str">
        <f>'Ek.3-A'!K21</f>
        <v/>
      </c>
      <c r="M21" s="27" t="str">
        <f>'Ek.3-A'!L21</f>
        <v/>
      </c>
      <c r="N21" s="27">
        <f t="shared" ref="N21:N33" si="3">IF(H21="var",0,IF(M21&lt;=0.005,M21,0))</f>
        <v>0</v>
      </c>
      <c r="O21" s="28" t="str">
        <f t="shared" ref="O21:O33" si="4">IF(M21&lt;=0.005,"E","H")</f>
        <v>H</v>
      </c>
      <c r="P21" s="27">
        <f>IF(O21="E",SUM($N$5:N21),0)</f>
        <v>0</v>
      </c>
      <c r="Q21" s="25">
        <f t="shared" ref="Q21:Q33" si="5">IF(P21&lt;=0.1, K21, IF(N21&gt;$F$2, N21*K21, $F$2*K21))</f>
        <v>0</v>
      </c>
      <c r="R21" s="27"/>
      <c r="S21" s="29"/>
      <c r="T21" s="6" t="s">
        <v>123</v>
      </c>
      <c r="U21" s="29">
        <f>SUM('Ek.3-A'!T613:T626,'Ek.3-A'!T628:T641)</f>
        <v>0</v>
      </c>
      <c r="V21" s="29">
        <f>SUM('Ek.3-A'!U613:U626,'Ek.3-A'!U628:U641)</f>
        <v>0</v>
      </c>
      <c r="W21" s="29"/>
      <c r="X21" s="29"/>
      <c r="Y21" s="29"/>
      <c r="Z21" s="29"/>
    </row>
    <row r="22" spans="1:26" x14ac:dyDescent="0.25">
      <c r="A22" s="8">
        <v>1.22</v>
      </c>
      <c r="B22" s="40" t="s">
        <v>16</v>
      </c>
      <c r="D22" s="85">
        <v>720421100011</v>
      </c>
      <c r="E22" s="4">
        <v>0.1</v>
      </c>
      <c r="G22" s="4">
        <v>3</v>
      </c>
      <c r="H22" s="131" t="str">
        <f>IF(TRIM('Ek.3-A'!E22)&lt;&gt;"","var","yok")</f>
        <v>yok</v>
      </c>
      <c r="I22" s="7" t="str">
        <f>IFERROR(IF('Ek.3-A'!E22="", "", IF(VLOOKUP('Ek.3-A'!E22, Veriler!D:E, 2, 0)=0, "", VLOOKUP('Ek.3-A'!E22, Veriler!D:E, 2, 0)))," ")</f>
        <v/>
      </c>
      <c r="J22" s="7" t="str">
        <f>IF('Ek.3-A'!O22="", "", 'Ek.3-A'!O22)</f>
        <v/>
      </c>
      <c r="K22" s="35">
        <f>'Ek.3-A'!R22</f>
        <v>0</v>
      </c>
      <c r="L22" s="25" t="str">
        <f>'Ek.3-A'!K22</f>
        <v/>
      </c>
      <c r="M22" s="27" t="str">
        <f>'Ek.3-A'!L22</f>
        <v/>
      </c>
      <c r="N22" s="27">
        <f t="shared" si="3"/>
        <v>0</v>
      </c>
      <c r="O22" s="28" t="str">
        <f t="shared" si="4"/>
        <v>H</v>
      </c>
      <c r="P22" s="27">
        <f>IF(O22="E",SUM($N$5:N22),0)</f>
        <v>0</v>
      </c>
      <c r="Q22" s="25">
        <f t="shared" si="5"/>
        <v>0</v>
      </c>
      <c r="R22" s="27"/>
      <c r="S22" s="29"/>
      <c r="T22" s="6" t="s">
        <v>124</v>
      </c>
      <c r="U22" s="29">
        <f>SUM('Ek.3-A'!T651:T664,'Ek.3-A'!T666:T679)</f>
        <v>0</v>
      </c>
      <c r="V22" s="29">
        <f>SUM('Ek.3-A'!U651:U664,'Ek.3-A'!U666:U679)</f>
        <v>0</v>
      </c>
      <c r="W22" s="29"/>
      <c r="X22" s="29"/>
      <c r="Y22" s="29"/>
      <c r="Z22" s="29"/>
    </row>
    <row r="23" spans="1:26" x14ac:dyDescent="0.25">
      <c r="A23" s="8">
        <v>1.23</v>
      </c>
      <c r="B23" s="40" t="s">
        <v>16</v>
      </c>
      <c r="D23" s="86">
        <v>760511000000</v>
      </c>
      <c r="E23" s="4">
        <v>0.1</v>
      </c>
      <c r="G23" s="4">
        <v>4</v>
      </c>
      <c r="H23" s="131" t="str">
        <f>IF(TRIM('Ek.3-A'!E23)&lt;&gt;"","var","yok")</f>
        <v>yok</v>
      </c>
      <c r="I23" s="7" t="str">
        <f>IFERROR(IF('Ek.3-A'!E23="", "", IF(VLOOKUP('Ek.3-A'!E23, Veriler!D:E, 2, 0)=0, "", VLOOKUP('Ek.3-A'!E23, Veriler!D:E, 2, 0)))," ")</f>
        <v/>
      </c>
      <c r="J23" s="7" t="str">
        <f>IF('Ek.3-A'!O23="", "", 'Ek.3-A'!O23)</f>
        <v/>
      </c>
      <c r="K23" s="35">
        <f>'Ek.3-A'!R23</f>
        <v>0</v>
      </c>
      <c r="L23" s="25" t="str">
        <f>'Ek.3-A'!K23</f>
        <v/>
      </c>
      <c r="M23" s="27" t="str">
        <f>'Ek.3-A'!L23</f>
        <v/>
      </c>
      <c r="N23" s="27">
        <f t="shared" si="3"/>
        <v>0</v>
      </c>
      <c r="O23" s="28" t="str">
        <f t="shared" si="4"/>
        <v>H</v>
      </c>
      <c r="P23" s="27">
        <f>IF(O23="E",SUM($N$5:N23),0)</f>
        <v>0</v>
      </c>
      <c r="Q23" s="25">
        <f t="shared" si="5"/>
        <v>0</v>
      </c>
      <c r="R23" s="27"/>
      <c r="S23" s="29"/>
      <c r="T23" s="6" t="s">
        <v>125</v>
      </c>
      <c r="U23" s="29">
        <f>SUM('Ek.3-A'!T689:T702,'Ek.3-A'!T704:T717)</f>
        <v>0</v>
      </c>
      <c r="V23" s="29">
        <f>SUM('Ek.3-A'!U689:U702,'Ek.3-A'!U704:U717)</f>
        <v>0</v>
      </c>
      <c r="W23" s="29"/>
      <c r="X23" s="29"/>
      <c r="Y23" s="29"/>
      <c r="Z23" s="29"/>
    </row>
    <row r="24" spans="1:26" x14ac:dyDescent="0.25">
      <c r="A24" s="8">
        <v>1.24</v>
      </c>
      <c r="B24" s="40" t="s">
        <v>16</v>
      </c>
      <c r="D24" s="85">
        <v>720110300000</v>
      </c>
      <c r="E24" s="4">
        <v>0.1</v>
      </c>
      <c r="G24" s="4">
        <v>5</v>
      </c>
      <c r="H24" s="131" t="str">
        <f>IF(TRIM('Ek.3-A'!E24)&lt;&gt;"","var","yok")</f>
        <v>yok</v>
      </c>
      <c r="I24" s="7" t="str">
        <f>IFERROR(IF('Ek.3-A'!E24="", "", IF(VLOOKUP('Ek.3-A'!E24, Veriler!D:E, 2, 0)=0, "", VLOOKUP('Ek.3-A'!E24, Veriler!D:E, 2, 0)))," ")</f>
        <v/>
      </c>
      <c r="J24" s="7" t="str">
        <f>IF('Ek.3-A'!O24="", "", 'Ek.3-A'!O24)</f>
        <v/>
      </c>
      <c r="K24" s="35">
        <f>'Ek.3-A'!R24</f>
        <v>0</v>
      </c>
      <c r="L24" s="25" t="str">
        <f>'Ek.3-A'!K24</f>
        <v/>
      </c>
      <c r="M24" s="27" t="str">
        <f>'Ek.3-A'!L24</f>
        <v/>
      </c>
      <c r="N24" s="27">
        <f t="shared" si="3"/>
        <v>0</v>
      </c>
      <c r="O24" s="28" t="str">
        <f t="shared" si="4"/>
        <v>H</v>
      </c>
      <c r="P24" s="27">
        <f>IF(O24="E",SUM($N$5:N24),0)</f>
        <v>0</v>
      </c>
      <c r="Q24" s="25">
        <f t="shared" si="5"/>
        <v>0</v>
      </c>
      <c r="R24" s="27"/>
      <c r="S24" s="29"/>
      <c r="T24" s="6" t="s">
        <v>126</v>
      </c>
      <c r="U24" s="29">
        <f>SUM('Ek.3-A'!T727:T740,'Ek.3-A'!T742:T755)</f>
        <v>0</v>
      </c>
      <c r="V24" s="29">
        <f>SUM('Ek.3-A'!U727:U740,'Ek.3-A'!U742:U755)</f>
        <v>0</v>
      </c>
      <c r="W24" s="29"/>
      <c r="X24" s="29"/>
      <c r="Y24" s="29"/>
      <c r="Z24" s="29"/>
    </row>
    <row r="25" spans="1:26" x14ac:dyDescent="0.25">
      <c r="A25" s="8">
        <v>1.25</v>
      </c>
      <c r="B25" s="40" t="s">
        <v>16</v>
      </c>
      <c r="D25" s="86">
        <v>720110900000</v>
      </c>
      <c r="E25" s="4">
        <v>0.1</v>
      </c>
      <c r="G25" s="4">
        <v>6</v>
      </c>
      <c r="H25" s="131" t="str">
        <f>IF(TRIM('Ek.3-A'!E25)&lt;&gt;"","var","yok")</f>
        <v>yok</v>
      </c>
      <c r="I25" s="7" t="str">
        <f>IFERROR(IF('Ek.3-A'!E25="", "", IF(VLOOKUP('Ek.3-A'!E25, Veriler!D:E, 2, 0)=0, "", VLOOKUP('Ek.3-A'!E25, Veriler!D:E, 2, 0)))," ")</f>
        <v/>
      </c>
      <c r="J25" s="7" t="str">
        <f>IF('Ek.3-A'!O25="", "", 'Ek.3-A'!O25)</f>
        <v/>
      </c>
      <c r="K25" s="35">
        <f>'Ek.3-A'!R25</f>
        <v>0</v>
      </c>
      <c r="L25" s="25" t="str">
        <f>'Ek.3-A'!K25</f>
        <v/>
      </c>
      <c r="M25" s="27" t="str">
        <f>'Ek.3-A'!L25</f>
        <v/>
      </c>
      <c r="N25" s="27">
        <f t="shared" si="3"/>
        <v>0</v>
      </c>
      <c r="O25" s="28" t="str">
        <f t="shared" si="4"/>
        <v>H</v>
      </c>
      <c r="P25" s="27">
        <f>IF(O25="E",SUM($N$5:N25),0)</f>
        <v>0</v>
      </c>
      <c r="Q25" s="25">
        <f t="shared" si="5"/>
        <v>0</v>
      </c>
      <c r="R25" s="27"/>
      <c r="S25" s="29"/>
      <c r="T25" s="6" t="s">
        <v>127</v>
      </c>
      <c r="U25" s="29">
        <f>SUM('Ek.3-A'!T765:T778,'Ek.3-A'!T780:T793)</f>
        <v>0</v>
      </c>
      <c r="V25" s="29">
        <f>SUM('Ek.3-A'!U765:U778,'Ek.3-A'!U780:U793)</f>
        <v>0</v>
      </c>
      <c r="W25" s="29"/>
      <c r="X25" s="29"/>
      <c r="Y25" s="29"/>
      <c r="Z25" s="29"/>
    </row>
    <row r="26" spans="1:26" x14ac:dyDescent="0.25">
      <c r="A26" s="8">
        <v>1.26</v>
      </c>
      <c r="B26" s="40" t="s">
        <v>16</v>
      </c>
      <c r="D26" s="85">
        <v>750300100000</v>
      </c>
      <c r="E26" s="4">
        <v>0.1</v>
      </c>
      <c r="G26" s="4">
        <v>7</v>
      </c>
      <c r="H26" s="131" t="str">
        <f>IF(TRIM('Ek.3-A'!E26)&lt;&gt;"","var","yok")</f>
        <v>yok</v>
      </c>
      <c r="I26" s="7" t="str">
        <f>IFERROR(IF('Ek.3-A'!E26="", "", IF(VLOOKUP('Ek.3-A'!E26, Veriler!D:E, 2, 0)=0, "", VLOOKUP('Ek.3-A'!E26, Veriler!D:E, 2, 0)))," ")</f>
        <v/>
      </c>
      <c r="J26" s="7" t="str">
        <f>IF('Ek.3-A'!O26="", "", 'Ek.3-A'!O26)</f>
        <v/>
      </c>
      <c r="K26" s="35">
        <f>'Ek.3-A'!R26</f>
        <v>0</v>
      </c>
      <c r="L26" s="25" t="str">
        <f>'Ek.3-A'!K26</f>
        <v/>
      </c>
      <c r="M26" s="27" t="str">
        <f>'Ek.3-A'!L26</f>
        <v/>
      </c>
      <c r="N26" s="27">
        <f t="shared" si="3"/>
        <v>0</v>
      </c>
      <c r="O26" s="28" t="str">
        <f t="shared" si="4"/>
        <v>H</v>
      </c>
      <c r="P26" s="27">
        <f>IF(O26="E",SUM($N$5:N26),0)</f>
        <v>0</v>
      </c>
      <c r="Q26" s="25">
        <f t="shared" si="5"/>
        <v>0</v>
      </c>
      <c r="R26" s="27"/>
      <c r="S26" s="29"/>
      <c r="T26" s="6" t="s">
        <v>128</v>
      </c>
      <c r="U26" s="29">
        <f>SUM('Ek.3-A'!T803:T816,'Ek.3-A'!T818:T831)</f>
        <v>0</v>
      </c>
      <c r="V26" s="29">
        <f>SUM('Ek.3-A'!U803:U816,'Ek.3-A'!U818:U831)</f>
        <v>0</v>
      </c>
      <c r="W26" s="29"/>
      <c r="X26" s="29"/>
      <c r="Y26" s="29"/>
      <c r="Z26" s="29"/>
    </row>
    <row r="27" spans="1:26" x14ac:dyDescent="0.25">
      <c r="A27" s="8">
        <v>1.27</v>
      </c>
      <c r="B27" s="40" t="s">
        <v>16</v>
      </c>
      <c r="D27" s="86">
        <v>390110900011</v>
      </c>
      <c r="E27" s="4">
        <v>0.1</v>
      </c>
      <c r="G27" s="4">
        <v>8</v>
      </c>
      <c r="H27" s="131" t="str">
        <f>IF(TRIM('Ek.3-A'!E27)&lt;&gt;"","var","yok")</f>
        <v>yok</v>
      </c>
      <c r="I27" s="7" t="str">
        <f>IFERROR(IF('Ek.3-A'!E27="", "", IF(VLOOKUP('Ek.3-A'!E27, Veriler!D:E, 2, 0)=0, "", VLOOKUP('Ek.3-A'!E27, Veriler!D:E, 2, 0)))," ")</f>
        <v/>
      </c>
      <c r="J27" s="7" t="str">
        <f>IF('Ek.3-A'!O27="", "", 'Ek.3-A'!O27)</f>
        <v/>
      </c>
      <c r="K27" s="35">
        <f>'Ek.3-A'!R27</f>
        <v>0</v>
      </c>
      <c r="L27" s="25" t="str">
        <f>'Ek.3-A'!K27</f>
        <v/>
      </c>
      <c r="M27" s="27" t="str">
        <f>'Ek.3-A'!L27</f>
        <v/>
      </c>
      <c r="N27" s="27">
        <f t="shared" si="3"/>
        <v>0</v>
      </c>
      <c r="O27" s="28" t="str">
        <f t="shared" si="4"/>
        <v>H</v>
      </c>
      <c r="P27" s="27">
        <f>IF(O27="E",SUM($N$5:N27),0)</f>
        <v>0</v>
      </c>
      <c r="Q27" s="25">
        <f t="shared" si="5"/>
        <v>0</v>
      </c>
      <c r="R27" s="27"/>
      <c r="S27" s="29"/>
      <c r="T27" s="6" t="s">
        <v>129</v>
      </c>
      <c r="U27" s="29">
        <f>SUM('Ek.3-A'!T841:T854,'Ek.3-A'!T856:T869)</f>
        <v>0</v>
      </c>
      <c r="V27" s="29">
        <f>SUM('Ek.3-A'!U841:U854,'Ek.3-A'!U856:U869)</f>
        <v>0</v>
      </c>
      <c r="W27" s="29"/>
      <c r="X27" s="29"/>
      <c r="Y27" s="29"/>
      <c r="Z27" s="29"/>
    </row>
    <row r="28" spans="1:26" x14ac:dyDescent="0.25">
      <c r="A28" s="8">
        <v>1.28</v>
      </c>
      <c r="B28" s="40" t="s">
        <v>16</v>
      </c>
      <c r="D28" s="85">
        <v>291830000029</v>
      </c>
      <c r="E28" s="4">
        <v>0.1</v>
      </c>
      <c r="G28" s="4">
        <v>9</v>
      </c>
      <c r="H28" s="131" t="str">
        <f>IF(TRIM('Ek.3-A'!E28)&lt;&gt;"","var","yok")</f>
        <v>yok</v>
      </c>
      <c r="I28" s="7" t="str">
        <f>IFERROR(IF('Ek.3-A'!E28="", "", IF(VLOOKUP('Ek.3-A'!E28, Veriler!D:E, 2, 0)=0, "", VLOOKUP('Ek.3-A'!E28, Veriler!D:E, 2, 0)))," ")</f>
        <v/>
      </c>
      <c r="J28" s="7" t="str">
        <f>IF('Ek.3-A'!O28="", "", 'Ek.3-A'!O28)</f>
        <v/>
      </c>
      <c r="K28" s="35">
        <f>'Ek.3-A'!R28</f>
        <v>0</v>
      </c>
      <c r="L28" s="25" t="str">
        <f>'Ek.3-A'!K28</f>
        <v/>
      </c>
      <c r="M28" s="27" t="str">
        <f>'Ek.3-A'!L28</f>
        <v/>
      </c>
      <c r="N28" s="27">
        <f t="shared" si="3"/>
        <v>0</v>
      </c>
      <c r="O28" s="28" t="str">
        <f t="shared" si="4"/>
        <v>H</v>
      </c>
      <c r="P28" s="27">
        <f>IF(O28="E",SUM($N$5:N28),0)</f>
        <v>0</v>
      </c>
      <c r="Q28" s="25">
        <f t="shared" si="5"/>
        <v>0</v>
      </c>
      <c r="R28" s="27"/>
      <c r="S28" s="29"/>
      <c r="T28" s="6" t="s">
        <v>130</v>
      </c>
      <c r="U28" s="29">
        <f>SUM('Ek.3-A'!T879:T892,'Ek.3-A'!T894:T907)</f>
        <v>0</v>
      </c>
      <c r="V28" s="29">
        <f>SUM('Ek.3-A'!U879:U892,'Ek.3-A'!U894:U907)</f>
        <v>0</v>
      </c>
      <c r="W28" s="29"/>
      <c r="X28" s="29"/>
      <c r="Y28" s="29"/>
      <c r="Z28" s="29"/>
    </row>
    <row r="29" spans="1:26" x14ac:dyDescent="0.25">
      <c r="A29" s="8">
        <v>1.29</v>
      </c>
      <c r="B29" s="40" t="s">
        <v>16</v>
      </c>
      <c r="D29" s="86">
        <v>820900800000</v>
      </c>
      <c r="E29" s="4">
        <v>0.1</v>
      </c>
      <c r="G29" s="4">
        <v>10</v>
      </c>
      <c r="H29" s="131" t="str">
        <f>IF(TRIM('Ek.3-A'!E29)&lt;&gt;"","var","yok")</f>
        <v>yok</v>
      </c>
      <c r="I29" s="7" t="str">
        <f>IFERROR(IF('Ek.3-A'!E29="", "", IF(VLOOKUP('Ek.3-A'!E29, Veriler!D:E, 2, 0)=0, "", VLOOKUP('Ek.3-A'!E29, Veriler!D:E, 2, 0)))," ")</f>
        <v/>
      </c>
      <c r="J29" s="7" t="str">
        <f>IF('Ek.3-A'!O29="", "", 'Ek.3-A'!O29)</f>
        <v/>
      </c>
      <c r="K29" s="35">
        <f>'Ek.3-A'!R29</f>
        <v>0</v>
      </c>
      <c r="L29" s="25" t="str">
        <f>'Ek.3-A'!K29</f>
        <v/>
      </c>
      <c r="M29" s="27" t="str">
        <f>'Ek.3-A'!L29</f>
        <v/>
      </c>
      <c r="N29" s="27">
        <f t="shared" si="3"/>
        <v>0</v>
      </c>
      <c r="O29" s="28" t="str">
        <f t="shared" si="4"/>
        <v>H</v>
      </c>
      <c r="P29" s="27">
        <f>IF(O29="E",SUM($N$5:N29),0)</f>
        <v>0</v>
      </c>
      <c r="Q29" s="25">
        <f t="shared" si="5"/>
        <v>0</v>
      </c>
      <c r="R29" s="27"/>
      <c r="S29" s="29"/>
      <c r="T29" s="6" t="s">
        <v>131</v>
      </c>
      <c r="U29" s="29">
        <f>SUM('Ek.3-A'!T917:T930,'Ek.3-A'!T932:T945)</f>
        <v>0</v>
      </c>
      <c r="V29" s="29">
        <f>SUM('Ek.3-A'!U917:U930,'Ek.3-A'!U932:U945)</f>
        <v>0</v>
      </c>
      <c r="W29" s="29"/>
      <c r="X29" s="29"/>
      <c r="Y29" s="29"/>
      <c r="Z29" s="29"/>
    </row>
    <row r="30" spans="1:26" x14ac:dyDescent="0.25">
      <c r="A30" s="8">
        <v>1.3</v>
      </c>
      <c r="B30" s="40" t="s">
        <v>16</v>
      </c>
      <c r="D30" s="85">
        <v>820900200000</v>
      </c>
      <c r="E30" s="4">
        <v>0.1</v>
      </c>
      <c r="G30" s="4">
        <v>11</v>
      </c>
      <c r="H30" s="131" t="str">
        <f>IF(TRIM('Ek.3-A'!E30)&lt;&gt;"","var","yok")</f>
        <v>yok</v>
      </c>
      <c r="I30" s="7" t="str">
        <f>IFERROR(IF('Ek.3-A'!E30="", "", IF(VLOOKUP('Ek.3-A'!E30, Veriler!D:E, 2, 0)=0, "", VLOOKUP('Ek.3-A'!E30, Veriler!D:E, 2, 0)))," ")</f>
        <v/>
      </c>
      <c r="J30" s="7" t="str">
        <f>IF('Ek.3-A'!O30="", "", 'Ek.3-A'!O30)</f>
        <v/>
      </c>
      <c r="K30" s="35">
        <f>'Ek.3-A'!R30</f>
        <v>0</v>
      </c>
      <c r="L30" s="25" t="str">
        <f>'Ek.3-A'!K30</f>
        <v/>
      </c>
      <c r="M30" s="27" t="str">
        <f>'Ek.3-A'!L30</f>
        <v/>
      </c>
      <c r="N30" s="27">
        <f t="shared" si="3"/>
        <v>0</v>
      </c>
      <c r="O30" s="28" t="str">
        <f t="shared" si="4"/>
        <v>H</v>
      </c>
      <c r="P30" s="27">
        <f>IF(O30="E",SUM($N$5:N30),0)</f>
        <v>0</v>
      </c>
      <c r="Q30" s="25">
        <f t="shared" si="5"/>
        <v>0</v>
      </c>
      <c r="R30" s="27"/>
      <c r="S30" s="29"/>
      <c r="T30" s="73" t="s">
        <v>97</v>
      </c>
      <c r="U30" s="74">
        <f>SUM(U5:U29)</f>
        <v>0</v>
      </c>
      <c r="V30" s="74">
        <f>SUM(V5:V29)</f>
        <v>0</v>
      </c>
      <c r="W30" s="29"/>
      <c r="X30" s="29"/>
      <c r="Y30" s="29"/>
      <c r="Z30" s="29"/>
    </row>
    <row r="31" spans="1:26" x14ac:dyDescent="0.25">
      <c r="A31" s="8">
        <v>1.31</v>
      </c>
      <c r="B31" s="40" t="s">
        <v>16</v>
      </c>
      <c r="D31" s="86">
        <v>850110930000</v>
      </c>
      <c r="E31" s="4">
        <v>0.1</v>
      </c>
      <c r="G31" s="4">
        <v>12</v>
      </c>
      <c r="H31" s="131" t="str">
        <f>IF(TRIM('Ek.3-A'!E31)&lt;&gt;"","var","yok")</f>
        <v>yok</v>
      </c>
      <c r="I31" s="7" t="str">
        <f>IFERROR(IF('Ek.3-A'!E31="", "", IF(VLOOKUP('Ek.3-A'!E31, Veriler!D:E, 2, 0)=0, "", VLOOKUP('Ek.3-A'!E31, Veriler!D:E, 2, 0)))," ")</f>
        <v/>
      </c>
      <c r="J31" s="7" t="str">
        <f>IF('Ek.3-A'!O31="", "", 'Ek.3-A'!O31)</f>
        <v/>
      </c>
      <c r="K31" s="35">
        <f>'Ek.3-A'!R31</f>
        <v>0</v>
      </c>
      <c r="L31" s="25" t="str">
        <f>'Ek.3-A'!K31</f>
        <v/>
      </c>
      <c r="M31" s="27" t="str">
        <f>'Ek.3-A'!L31</f>
        <v/>
      </c>
      <c r="N31" s="27">
        <f t="shared" si="3"/>
        <v>0</v>
      </c>
      <c r="O31" s="28" t="str">
        <f t="shared" si="4"/>
        <v>H</v>
      </c>
      <c r="P31" s="27">
        <f>IF(O31="E",SUM($N$5:N31),0)</f>
        <v>0</v>
      </c>
      <c r="Q31" s="25">
        <f t="shared" si="5"/>
        <v>0</v>
      </c>
      <c r="R31" s="27"/>
      <c r="S31" s="29"/>
      <c r="T31" s="6"/>
      <c r="W31" s="29"/>
      <c r="X31" s="29"/>
      <c r="Y31" s="29"/>
      <c r="Z31" s="29"/>
    </row>
    <row r="32" spans="1:26" x14ac:dyDescent="0.25">
      <c r="A32" s="8">
        <v>1.32</v>
      </c>
      <c r="B32" s="40" t="s">
        <v>16</v>
      </c>
      <c r="D32" s="85">
        <v>260600000000</v>
      </c>
      <c r="E32" s="4">
        <v>0.1</v>
      </c>
      <c r="G32" s="4">
        <v>13</v>
      </c>
      <c r="H32" s="131" t="str">
        <f>IF(TRIM('Ek.3-A'!E32)&lt;&gt;"","var","yok")</f>
        <v>yok</v>
      </c>
      <c r="I32" s="7" t="str">
        <f>IFERROR(IF('Ek.3-A'!E32="", "", IF(VLOOKUP('Ek.3-A'!E32, Veriler!D:E, 2, 0)=0, "", VLOOKUP('Ek.3-A'!E32, Veriler!D:E, 2, 0)))," ")</f>
        <v/>
      </c>
      <c r="J32" s="7" t="str">
        <f>IF('Ek.3-A'!O32="", "", 'Ek.3-A'!O32)</f>
        <v/>
      </c>
      <c r="K32" s="35">
        <f>'Ek.3-A'!R32</f>
        <v>0</v>
      </c>
      <c r="L32" s="25" t="str">
        <f>'Ek.3-A'!K32</f>
        <v/>
      </c>
      <c r="M32" s="27" t="str">
        <f>'Ek.3-A'!L32</f>
        <v/>
      </c>
      <c r="N32" s="27">
        <f t="shared" si="3"/>
        <v>0</v>
      </c>
      <c r="O32" s="28" t="str">
        <f t="shared" si="4"/>
        <v>H</v>
      </c>
      <c r="P32" s="27">
        <f>IF(O32="E",SUM($N$5:N32),0)</f>
        <v>0</v>
      </c>
      <c r="Q32" s="25">
        <f t="shared" si="5"/>
        <v>0</v>
      </c>
      <c r="R32" s="27"/>
      <c r="S32" s="29"/>
      <c r="T32" s="6"/>
      <c r="U32" s="29" t="s">
        <v>109</v>
      </c>
      <c r="V32" s="29" t="e">
        <f>'Ek.3-D'!E7/'Ek.3-D'!E10</f>
        <v>#DIV/0!</v>
      </c>
      <c r="W32" s="29"/>
      <c r="X32" s="29"/>
      <c r="Y32" s="29"/>
      <c r="Z32" s="29"/>
    </row>
    <row r="33" spans="1:26" x14ac:dyDescent="0.25">
      <c r="A33" s="8">
        <v>1.33</v>
      </c>
      <c r="B33" s="40" t="s">
        <v>16</v>
      </c>
      <c r="D33" s="86">
        <v>281830000000</v>
      </c>
      <c r="E33" s="4">
        <v>0.1</v>
      </c>
      <c r="G33" s="4">
        <v>14</v>
      </c>
      <c r="H33" s="131" t="str">
        <f>IF(TRIM('Ek.3-A'!E33)&lt;&gt;"","var","yok")</f>
        <v>yok</v>
      </c>
      <c r="I33" s="7" t="str">
        <f>IFERROR(IF('Ek.3-A'!E33="", "", IF(VLOOKUP('Ek.3-A'!E33, Veriler!D:E, 2, 0)=0, "", VLOOKUP('Ek.3-A'!E33, Veriler!D:E, 2, 0)))," ")</f>
        <v/>
      </c>
      <c r="J33" s="7" t="str">
        <f>IF('Ek.3-A'!O33="", "", 'Ek.3-A'!O33)</f>
        <v/>
      </c>
      <c r="K33" s="35">
        <f>'Ek.3-A'!R33</f>
        <v>0</v>
      </c>
      <c r="L33" s="25" t="str">
        <f>'Ek.3-A'!K33</f>
        <v/>
      </c>
      <c r="M33" s="27" t="str">
        <f>'Ek.3-A'!L33</f>
        <v/>
      </c>
      <c r="N33" s="27">
        <f t="shared" si="3"/>
        <v>0</v>
      </c>
      <c r="O33" s="28" t="str">
        <f t="shared" si="4"/>
        <v>H</v>
      </c>
      <c r="P33" s="27">
        <f>IF(O33="E",SUM($N$5:N33),0)</f>
        <v>0</v>
      </c>
      <c r="Q33" s="25">
        <f t="shared" si="5"/>
        <v>0</v>
      </c>
      <c r="R33" s="27"/>
      <c r="S33" s="29"/>
      <c r="T33" s="6"/>
      <c r="U33" s="29" t="s">
        <v>110</v>
      </c>
      <c r="V33" s="80" t="e">
        <f>V32*100</f>
        <v>#DIV/0!</v>
      </c>
      <c r="W33" s="29"/>
      <c r="X33" s="29"/>
      <c r="Y33" s="29"/>
      <c r="Z33" s="29"/>
    </row>
    <row r="34" spans="1:26" x14ac:dyDescent="0.25">
      <c r="A34" s="8">
        <v>1.34</v>
      </c>
      <c r="B34" s="40" t="s">
        <v>16</v>
      </c>
      <c r="D34" s="85">
        <v>281820000000</v>
      </c>
      <c r="E34" s="4">
        <v>0.1</v>
      </c>
      <c r="P34" s="27"/>
      <c r="Q34" s="30"/>
      <c r="R34" s="30"/>
      <c r="U34" s="29" t="s">
        <v>111</v>
      </c>
      <c r="V34" s="81">
        <f>'Ek.3-D'!F9</f>
        <v>0</v>
      </c>
    </row>
    <row r="35" spans="1:26" x14ac:dyDescent="0.25">
      <c r="A35" s="8">
        <v>1.35</v>
      </c>
      <c r="B35" s="40" t="s">
        <v>16</v>
      </c>
      <c r="D35" s="86">
        <v>760200900000</v>
      </c>
      <c r="E35" s="4">
        <v>0.1</v>
      </c>
      <c r="P35" s="27"/>
      <c r="Q35" s="30"/>
      <c r="R35" s="30"/>
      <c r="U35" s="29" t="s">
        <v>112</v>
      </c>
      <c r="V35" s="29" t="e">
        <f>V33+V34</f>
        <v>#DIV/0!</v>
      </c>
    </row>
    <row r="36" spans="1:26" x14ac:dyDescent="0.25">
      <c r="A36" s="8">
        <v>1.36</v>
      </c>
      <c r="B36" s="40" t="s">
        <v>16</v>
      </c>
      <c r="D36" s="85">
        <v>760200110000</v>
      </c>
      <c r="E36" s="4">
        <v>0.1</v>
      </c>
      <c r="P36" s="27"/>
      <c r="Q36" s="30"/>
      <c r="R36" s="30"/>
    </row>
    <row r="37" spans="1:26" x14ac:dyDescent="0.25">
      <c r="A37" s="8">
        <v>1.37</v>
      </c>
      <c r="B37" s="40" t="s">
        <v>16</v>
      </c>
      <c r="D37" s="86">
        <v>294110000011</v>
      </c>
      <c r="E37" s="4">
        <v>0.1</v>
      </c>
      <c r="P37" s="27"/>
      <c r="Q37" s="30"/>
      <c r="R37" s="30"/>
    </row>
    <row r="38" spans="1:26" x14ac:dyDescent="0.25">
      <c r="A38" s="8">
        <v>1.38</v>
      </c>
      <c r="B38" s="40" t="s">
        <v>16</v>
      </c>
      <c r="D38" s="85">
        <v>310540000011</v>
      </c>
      <c r="E38" s="4">
        <v>0.1</v>
      </c>
      <c r="P38" s="27"/>
      <c r="Q38" s="30"/>
      <c r="R38" s="30"/>
    </row>
    <row r="39" spans="1:26" x14ac:dyDescent="0.25">
      <c r="A39" s="8">
        <v>1.39</v>
      </c>
      <c r="B39" s="40" t="s">
        <v>16</v>
      </c>
      <c r="D39" s="86">
        <v>310221000000</v>
      </c>
      <c r="E39" s="4">
        <v>0.1</v>
      </c>
      <c r="P39" s="27"/>
      <c r="Q39" s="30"/>
      <c r="R39" s="30"/>
    </row>
    <row r="40" spans="1:26" x14ac:dyDescent="0.25">
      <c r="A40" s="8">
        <v>1.4</v>
      </c>
      <c r="B40" s="40" t="s">
        <v>16</v>
      </c>
      <c r="D40" s="85">
        <v>811090000000</v>
      </c>
      <c r="E40" s="4">
        <v>0.1</v>
      </c>
      <c r="P40" s="27"/>
      <c r="Q40" s="30"/>
      <c r="R40" s="30"/>
    </row>
    <row r="41" spans="1:26" x14ac:dyDescent="0.25">
      <c r="A41" s="8">
        <v>1.41</v>
      </c>
      <c r="B41" s="40" t="s">
        <v>16</v>
      </c>
      <c r="D41" s="86">
        <v>540211000000</v>
      </c>
      <c r="E41" s="4">
        <v>0.1</v>
      </c>
      <c r="P41" s="27"/>
      <c r="Q41" s="30"/>
      <c r="R41" s="30"/>
    </row>
    <row r="42" spans="1:26" x14ac:dyDescent="0.25">
      <c r="A42" s="8">
        <v>1.42</v>
      </c>
      <c r="B42" s="40" t="s">
        <v>16</v>
      </c>
      <c r="D42" s="85">
        <v>550311000000</v>
      </c>
      <c r="E42" s="4">
        <v>0.1</v>
      </c>
      <c r="P42" s="27"/>
      <c r="Q42" s="30"/>
      <c r="R42" s="30"/>
    </row>
    <row r="43" spans="1:26" x14ac:dyDescent="0.25">
      <c r="A43" s="8">
        <v>1.43</v>
      </c>
      <c r="B43" s="40" t="s">
        <v>16</v>
      </c>
      <c r="D43" s="86">
        <v>291411000000</v>
      </c>
      <c r="E43" s="4">
        <v>0.1</v>
      </c>
      <c r="G43" s="4">
        <f>G18+1</f>
        <v>15</v>
      </c>
      <c r="H43" s="131" t="str">
        <f>IF(TRIM('Ek.3-A'!E43)&lt;&gt;"","var","yok")</f>
        <v>yok</v>
      </c>
      <c r="I43" s="7" t="str">
        <f>IF('Ek.3-A'!E43="", "", IF(VLOOKUP('Ek.3-A'!E43, Veriler!D:E, 2, 0)=0, "", VLOOKUP('Ek.3-A'!E43, Veriler!D:E, 2, 0)))</f>
        <v/>
      </c>
      <c r="J43" s="7" t="str">
        <f>IF('Ek.3-A'!O43="", "", 'Ek.3-A'!O43)</f>
        <v/>
      </c>
      <c r="K43" s="35">
        <f>'Ek.3-A'!R43</f>
        <v>0</v>
      </c>
      <c r="L43" s="25" t="str">
        <f>'Ek.3-A'!K43</f>
        <v/>
      </c>
      <c r="M43" s="27" t="str">
        <f>'Ek.3-A'!L43</f>
        <v/>
      </c>
      <c r="N43" s="27">
        <f>IF(H43="var",0,IF(M43&lt;=0.005,M43,0))</f>
        <v>0</v>
      </c>
      <c r="O43" s="28" t="str">
        <f>IF(M43&lt;=0.005,"E","H")</f>
        <v>H</v>
      </c>
      <c r="P43" s="27">
        <f>IF(O43="E",SUM($N$5:N43),0)</f>
        <v>0</v>
      </c>
      <c r="Q43" s="25">
        <f>IF(P43&lt;=0.1, K43, IF(N43&gt;$F$2, N43*K43, $F$2*K43))</f>
        <v>0</v>
      </c>
      <c r="R43" s="27"/>
      <c r="S43" s="29"/>
      <c r="T43" s="6"/>
      <c r="V43" s="29"/>
      <c r="W43" s="29"/>
      <c r="X43" s="29"/>
      <c r="Y43" s="29"/>
      <c r="Z43" s="29"/>
    </row>
    <row r="44" spans="1:26" x14ac:dyDescent="0.25">
      <c r="A44" s="8">
        <v>1.44</v>
      </c>
      <c r="B44" s="40" t="s">
        <v>16</v>
      </c>
      <c r="D44" s="85">
        <v>851110009000</v>
      </c>
      <c r="E44" s="4">
        <v>0.1</v>
      </c>
      <c r="G44" s="4">
        <f>G43+1</f>
        <v>16</v>
      </c>
      <c r="H44" s="131" t="str">
        <f>IF(TRIM('Ek.3-A'!E44)&lt;&gt;"","var","yok")</f>
        <v>yok</v>
      </c>
      <c r="I44" s="7" t="str">
        <f>IF('Ek.3-A'!E44="", "", IF(VLOOKUP('Ek.3-A'!E44, Veriler!D:E, 2, 0)=0, "", VLOOKUP('Ek.3-A'!E44, Veriler!D:E, 2, 0)))</f>
        <v/>
      </c>
      <c r="J44" s="7" t="str">
        <f>IF('Ek.3-A'!O44="", "", 'Ek.3-A'!O44)</f>
        <v/>
      </c>
      <c r="K44" s="35">
        <f>'Ek.3-A'!R44</f>
        <v>0</v>
      </c>
      <c r="L44" s="25" t="str">
        <f>'Ek.3-A'!K44</f>
        <v/>
      </c>
      <c r="M44" s="27" t="str">
        <f>'Ek.3-A'!L44</f>
        <v/>
      </c>
      <c r="N44" s="27">
        <f t="shared" ref="N44:N56" si="6">IF(H44="var",0,IF(M44&lt;=0.005,M44,0))</f>
        <v>0</v>
      </c>
      <c r="O44" s="28" t="str">
        <f t="shared" ref="O44:O56" si="7">IF(M44&lt;=0.005,"E","H")</f>
        <v>H</v>
      </c>
      <c r="P44" s="27">
        <f>IF(O44="E",SUM($N$5:N44),0)</f>
        <v>0</v>
      </c>
      <c r="Q44" s="25">
        <f t="shared" ref="Q44:Q56" si="8">IF(P44&lt;=0.1, K44, IF(N44&gt;$F$2, N44*K44, $F$2*K44))</f>
        <v>0</v>
      </c>
      <c r="R44" s="27"/>
      <c r="S44" s="29"/>
      <c r="T44" s="6"/>
      <c r="V44" s="29"/>
      <c r="W44" s="29"/>
      <c r="X44" s="29"/>
      <c r="Y44" s="29"/>
      <c r="Z44" s="29"/>
    </row>
    <row r="45" spans="1:26" x14ac:dyDescent="0.25">
      <c r="A45" s="8">
        <v>1.45</v>
      </c>
      <c r="B45" s="40" t="s">
        <v>16</v>
      </c>
      <c r="D45" s="86">
        <v>740400910000</v>
      </c>
      <c r="E45" s="4">
        <v>0.1</v>
      </c>
      <c r="G45" s="4">
        <f>G44+1</f>
        <v>17</v>
      </c>
      <c r="H45" s="131" t="str">
        <f>IF(TRIM('Ek.3-A'!E45)&lt;&gt;"","var","yok")</f>
        <v>yok</v>
      </c>
      <c r="I45" s="7" t="str">
        <f>IF('Ek.3-A'!E45="", "", IF(VLOOKUP('Ek.3-A'!E45, Veriler!D:E, 2, 0)=0, "", VLOOKUP('Ek.3-A'!E45, Veriler!D:E, 2, 0)))</f>
        <v/>
      </c>
      <c r="J45" s="7" t="str">
        <f>IF('Ek.3-A'!O45="", "", 'Ek.3-A'!O45)</f>
        <v/>
      </c>
      <c r="K45" s="35">
        <f>'Ek.3-A'!R45</f>
        <v>0</v>
      </c>
      <c r="L45" s="25" t="str">
        <f>'Ek.3-A'!K45</f>
        <v/>
      </c>
      <c r="M45" s="27" t="str">
        <f>'Ek.3-A'!L45</f>
        <v/>
      </c>
      <c r="N45" s="27">
        <f t="shared" si="6"/>
        <v>0</v>
      </c>
      <c r="O45" s="28" t="str">
        <f t="shared" si="7"/>
        <v>H</v>
      </c>
      <c r="P45" s="27">
        <f>IF(O45="E",SUM($N$5:N45),0)</f>
        <v>0</v>
      </c>
      <c r="Q45" s="25">
        <f t="shared" si="8"/>
        <v>0</v>
      </c>
      <c r="R45" s="27"/>
      <c r="S45" s="29"/>
      <c r="T45" s="6"/>
      <c r="V45" s="29"/>
      <c r="W45" s="29"/>
      <c r="X45" s="29"/>
      <c r="Y45" s="29"/>
      <c r="Z45" s="29"/>
    </row>
    <row r="46" spans="1:26" x14ac:dyDescent="0.25">
      <c r="A46" s="8">
        <v>1.46</v>
      </c>
      <c r="B46" s="40" t="s">
        <v>16</v>
      </c>
      <c r="D46" s="85">
        <v>853669300000</v>
      </c>
      <c r="E46" s="4">
        <v>0.1</v>
      </c>
      <c r="G46" s="4">
        <f t="shared" ref="G46:G56" si="9">G45+1</f>
        <v>18</v>
      </c>
      <c r="H46" s="131" t="str">
        <f>IF(TRIM('Ek.3-A'!E46)&lt;&gt;"","var","yok")</f>
        <v>yok</v>
      </c>
      <c r="I46" s="7" t="str">
        <f>IF('Ek.3-A'!E46="", "", IF(VLOOKUP('Ek.3-A'!E46, Veriler!D:E, 2, 0)=0, "", VLOOKUP('Ek.3-A'!E46, Veriler!D:E, 2, 0)))</f>
        <v/>
      </c>
      <c r="J46" s="7" t="str">
        <f>IF('Ek.3-A'!O46="", "", 'Ek.3-A'!O46)</f>
        <v/>
      </c>
      <c r="K46" s="35">
        <f>'Ek.3-A'!R46</f>
        <v>0</v>
      </c>
      <c r="L46" s="25" t="str">
        <f>'Ek.3-A'!K46</f>
        <v/>
      </c>
      <c r="M46" s="27" t="str">
        <f>'Ek.3-A'!L46</f>
        <v/>
      </c>
      <c r="N46" s="27">
        <f t="shared" si="6"/>
        <v>0</v>
      </c>
      <c r="O46" s="28" t="str">
        <f t="shared" si="7"/>
        <v>H</v>
      </c>
      <c r="P46" s="27">
        <f>IF(O46="E",SUM($N$5:N46),0)</f>
        <v>0</v>
      </c>
      <c r="Q46" s="25">
        <f t="shared" si="8"/>
        <v>0</v>
      </c>
      <c r="R46" s="27"/>
      <c r="S46" s="29"/>
      <c r="T46" s="6"/>
      <c r="V46" s="29"/>
      <c r="W46" s="29"/>
      <c r="X46" s="29"/>
      <c r="Y46" s="29"/>
      <c r="Z46" s="29"/>
    </row>
    <row r="47" spans="1:26" x14ac:dyDescent="0.25">
      <c r="A47" s="8">
        <v>1.47</v>
      </c>
      <c r="B47" s="40" t="s">
        <v>16</v>
      </c>
      <c r="D47" s="86">
        <v>480255251000</v>
      </c>
      <c r="E47" s="4">
        <v>0.1</v>
      </c>
      <c r="G47" s="4">
        <f t="shared" si="9"/>
        <v>19</v>
      </c>
      <c r="H47" s="131" t="str">
        <f>IF(TRIM('Ek.3-A'!E47)&lt;&gt;"","var","yok")</f>
        <v>yok</v>
      </c>
      <c r="I47" s="7" t="str">
        <f>IF('Ek.3-A'!E47="", "", IF(VLOOKUP('Ek.3-A'!E47, Veriler!D:E, 2, 0)=0, "", VLOOKUP('Ek.3-A'!E47, Veriler!D:E, 2, 0)))</f>
        <v/>
      </c>
      <c r="J47" s="7" t="str">
        <f>IF('Ek.3-A'!O47="", "", 'Ek.3-A'!O47)</f>
        <v/>
      </c>
      <c r="K47" s="35">
        <f>'Ek.3-A'!R47</f>
        <v>0</v>
      </c>
      <c r="L47" s="25" t="str">
        <f>'Ek.3-A'!K47</f>
        <v/>
      </c>
      <c r="M47" s="27" t="str">
        <f>'Ek.3-A'!L47</f>
        <v/>
      </c>
      <c r="N47" s="27">
        <f t="shared" si="6"/>
        <v>0</v>
      </c>
      <c r="O47" s="28" t="str">
        <f t="shared" si="7"/>
        <v>H</v>
      </c>
      <c r="P47" s="27">
        <f>IF(O47="E",SUM($N$5:N47),0)</f>
        <v>0</v>
      </c>
      <c r="Q47" s="25">
        <f t="shared" si="8"/>
        <v>0</v>
      </c>
      <c r="R47" s="27"/>
      <c r="S47" s="29"/>
      <c r="T47" s="6"/>
      <c r="V47" s="29"/>
      <c r="W47" s="29"/>
      <c r="X47" s="29"/>
      <c r="Y47" s="29"/>
      <c r="Z47" s="29"/>
    </row>
    <row r="48" spans="1:26" x14ac:dyDescent="0.25">
      <c r="A48" s="8">
        <v>1.48</v>
      </c>
      <c r="B48" s="40" t="s">
        <v>16</v>
      </c>
      <c r="D48" s="85">
        <v>480255901000</v>
      </c>
      <c r="E48" s="4">
        <v>0.1</v>
      </c>
      <c r="G48" s="4">
        <f t="shared" si="9"/>
        <v>20</v>
      </c>
      <c r="H48" s="131" t="str">
        <f>IF(TRIM('Ek.3-A'!E48)&lt;&gt;"","var","yok")</f>
        <v>yok</v>
      </c>
      <c r="I48" s="7" t="str">
        <f>IF('Ek.3-A'!E48="", "", IF(VLOOKUP('Ek.3-A'!E48, Veriler!D:E, 2, 0)=0, "", VLOOKUP('Ek.3-A'!E48, Veriler!D:E, 2, 0)))</f>
        <v/>
      </c>
      <c r="J48" s="7" t="str">
        <f>IF('Ek.3-A'!O48="", "", 'Ek.3-A'!O48)</f>
        <v/>
      </c>
      <c r="K48" s="35">
        <f>'Ek.3-A'!R48</f>
        <v>0</v>
      </c>
      <c r="L48" s="25" t="str">
        <f>'Ek.3-A'!K48</f>
        <v/>
      </c>
      <c r="M48" s="27" t="str">
        <f>'Ek.3-A'!L48</f>
        <v/>
      </c>
      <c r="N48" s="27">
        <f t="shared" si="6"/>
        <v>0</v>
      </c>
      <c r="O48" s="28" t="str">
        <f t="shared" si="7"/>
        <v>H</v>
      </c>
      <c r="P48" s="27">
        <f>IF(O48="E",SUM($N$5:N48),0)</f>
        <v>0</v>
      </c>
      <c r="Q48" s="25">
        <f t="shared" si="8"/>
        <v>0</v>
      </c>
      <c r="R48" s="27"/>
      <c r="S48" s="29"/>
      <c r="T48" s="6"/>
      <c r="V48" s="29"/>
      <c r="W48" s="29"/>
      <c r="X48" s="29"/>
      <c r="Y48" s="29"/>
      <c r="Z48" s="29"/>
    </row>
    <row r="49" spans="1:26" x14ac:dyDescent="0.25">
      <c r="A49" s="8">
        <v>1.49</v>
      </c>
      <c r="B49" s="40" t="s">
        <v>16</v>
      </c>
      <c r="D49" s="86">
        <v>480257001000</v>
      </c>
      <c r="E49" s="4">
        <v>0.1</v>
      </c>
      <c r="G49" s="4">
        <f t="shared" si="9"/>
        <v>21</v>
      </c>
      <c r="H49" s="131" t="str">
        <f>IF(TRIM('Ek.3-A'!E49)&lt;&gt;"","var","yok")</f>
        <v>yok</v>
      </c>
      <c r="I49" s="7" t="str">
        <f>IF('Ek.3-A'!E49="", "", IF(VLOOKUP('Ek.3-A'!E49, Veriler!D:E, 2, 0)=0, "", VLOOKUP('Ek.3-A'!E49, Veriler!D:E, 2, 0)))</f>
        <v/>
      </c>
      <c r="J49" s="7" t="str">
        <f>IF('Ek.3-A'!O49="", "", 'Ek.3-A'!O49)</f>
        <v/>
      </c>
      <c r="K49" s="35">
        <f>'Ek.3-A'!R49</f>
        <v>0</v>
      </c>
      <c r="L49" s="25" t="str">
        <f>'Ek.3-A'!K49</f>
        <v/>
      </c>
      <c r="M49" s="27" t="str">
        <f>'Ek.3-A'!L49</f>
        <v/>
      </c>
      <c r="N49" s="27">
        <f t="shared" si="6"/>
        <v>0</v>
      </c>
      <c r="O49" s="28" t="str">
        <f t="shared" si="7"/>
        <v>H</v>
      </c>
      <c r="P49" s="27">
        <f>IF(O49="E",SUM($N$5:N49),0)</f>
        <v>0</v>
      </c>
      <c r="Q49" s="25">
        <f t="shared" si="8"/>
        <v>0</v>
      </c>
      <c r="R49" s="27"/>
      <c r="S49" s="29"/>
      <c r="T49" s="6"/>
      <c r="V49" s="29"/>
      <c r="W49" s="29"/>
      <c r="X49" s="29"/>
      <c r="Y49" s="29"/>
      <c r="Z49" s="29"/>
    </row>
    <row r="50" spans="1:26" x14ac:dyDescent="0.25">
      <c r="A50" s="8">
        <v>1.5</v>
      </c>
      <c r="B50" s="40" t="s">
        <v>16</v>
      </c>
      <c r="D50" s="85">
        <v>470710000000</v>
      </c>
      <c r="E50" s="4">
        <v>0.1</v>
      </c>
      <c r="G50" s="4">
        <f t="shared" si="9"/>
        <v>22</v>
      </c>
      <c r="H50" s="131" t="str">
        <f>IF(TRIM('Ek.3-A'!E50)&lt;&gt;"","var","yok")</f>
        <v>yok</v>
      </c>
      <c r="I50" s="7" t="str">
        <f>IF('Ek.3-A'!E50="", "", IF(VLOOKUP('Ek.3-A'!E50, Veriler!D:E, 2, 0)=0, "", VLOOKUP('Ek.3-A'!E50, Veriler!D:E, 2, 0)))</f>
        <v/>
      </c>
      <c r="J50" s="7" t="str">
        <f>IF('Ek.3-A'!O50="", "", 'Ek.3-A'!O50)</f>
        <v/>
      </c>
      <c r="K50" s="35">
        <f>'Ek.3-A'!R50</f>
        <v>0</v>
      </c>
      <c r="L50" s="25" t="str">
        <f>'Ek.3-A'!K50</f>
        <v/>
      </c>
      <c r="M50" s="27" t="str">
        <f>'Ek.3-A'!L50</f>
        <v/>
      </c>
      <c r="N50" s="27">
        <f t="shared" si="6"/>
        <v>0</v>
      </c>
      <c r="O50" s="28" t="str">
        <f t="shared" si="7"/>
        <v>H</v>
      </c>
      <c r="P50" s="27">
        <f>IF(O50="E",SUM($N$5:N50),0)</f>
        <v>0</v>
      </c>
      <c r="Q50" s="25">
        <f t="shared" si="8"/>
        <v>0</v>
      </c>
      <c r="R50" s="27"/>
      <c r="S50" s="29"/>
      <c r="T50" s="6"/>
      <c r="V50" s="29"/>
      <c r="W50" s="29"/>
      <c r="X50" s="29"/>
      <c r="Y50" s="29"/>
      <c r="Z50" s="29"/>
    </row>
    <row r="51" spans="1:26" x14ac:dyDescent="0.25">
      <c r="A51" s="8">
        <v>1.51</v>
      </c>
      <c r="B51" s="40" t="s">
        <v>16</v>
      </c>
      <c r="D51" s="86">
        <v>470720000000</v>
      </c>
      <c r="E51" s="4">
        <v>0.1</v>
      </c>
      <c r="G51" s="4">
        <f t="shared" si="9"/>
        <v>23</v>
      </c>
      <c r="H51" s="131" t="str">
        <f>IF(TRIM('Ek.3-A'!E51)&lt;&gt;"","var","yok")</f>
        <v>yok</v>
      </c>
      <c r="I51" s="7" t="str">
        <f>IF('Ek.3-A'!E51="", "", IF(VLOOKUP('Ek.3-A'!E51, Veriler!D:E, 2, 0)=0, "", VLOOKUP('Ek.3-A'!E51, Veriler!D:E, 2, 0)))</f>
        <v/>
      </c>
      <c r="J51" s="7" t="str">
        <f>IF('Ek.3-A'!O51="", "", 'Ek.3-A'!O51)</f>
        <v/>
      </c>
      <c r="K51" s="35">
        <f>'Ek.3-A'!R51</f>
        <v>0</v>
      </c>
      <c r="L51" s="25" t="str">
        <f>'Ek.3-A'!K51</f>
        <v/>
      </c>
      <c r="M51" s="27" t="str">
        <f>'Ek.3-A'!L51</f>
        <v/>
      </c>
      <c r="N51" s="27">
        <f t="shared" si="6"/>
        <v>0</v>
      </c>
      <c r="O51" s="28" t="str">
        <f t="shared" si="7"/>
        <v>H</v>
      </c>
      <c r="P51" s="27">
        <f>IF(O51="E",SUM($N$5:N51),0)</f>
        <v>0</v>
      </c>
      <c r="Q51" s="25">
        <f t="shared" si="8"/>
        <v>0</v>
      </c>
      <c r="R51" s="27"/>
      <c r="S51" s="29"/>
      <c r="T51" s="6"/>
      <c r="V51" s="29"/>
      <c r="W51" s="29"/>
      <c r="X51" s="29"/>
      <c r="Y51" s="29"/>
      <c r="Z51" s="29"/>
    </row>
    <row r="52" spans="1:26" x14ac:dyDescent="0.25">
      <c r="A52" s="8">
        <v>1.52</v>
      </c>
      <c r="B52" s="40" t="s">
        <v>16</v>
      </c>
      <c r="D52" s="85">
        <v>848280000000</v>
      </c>
      <c r="E52" s="4">
        <v>0.1</v>
      </c>
      <c r="G52" s="4">
        <f t="shared" si="9"/>
        <v>24</v>
      </c>
      <c r="H52" s="131" t="str">
        <f>IF(TRIM('Ek.3-A'!E52)&lt;&gt;"","var","yok")</f>
        <v>yok</v>
      </c>
      <c r="I52" s="7" t="str">
        <f>IF('Ek.3-A'!E52="", "", IF(VLOOKUP('Ek.3-A'!E52, Veriler!D:E, 2, 0)=0, "", VLOOKUP('Ek.3-A'!E52, Veriler!D:E, 2, 0)))</f>
        <v/>
      </c>
      <c r="J52" s="7" t="str">
        <f>IF('Ek.3-A'!O52="", "", 'Ek.3-A'!O52)</f>
        <v/>
      </c>
      <c r="K52" s="35">
        <f>'Ek.3-A'!R52</f>
        <v>0</v>
      </c>
      <c r="L52" s="25" t="str">
        <f>'Ek.3-A'!K52</f>
        <v/>
      </c>
      <c r="M52" s="27" t="str">
        <f>'Ek.3-A'!L52</f>
        <v/>
      </c>
      <c r="N52" s="27">
        <f t="shared" si="6"/>
        <v>0</v>
      </c>
      <c r="O52" s="28" t="str">
        <f t="shared" si="7"/>
        <v>H</v>
      </c>
      <c r="P52" s="27">
        <f>IF(O52="E",SUM($N$5:N52),0)</f>
        <v>0</v>
      </c>
      <c r="Q52" s="25">
        <f t="shared" si="8"/>
        <v>0</v>
      </c>
      <c r="R52" s="27"/>
      <c r="S52" s="29"/>
      <c r="T52" s="6"/>
      <c r="V52" s="29"/>
      <c r="W52" s="29"/>
      <c r="X52" s="29"/>
      <c r="Y52" s="29"/>
      <c r="Z52" s="29"/>
    </row>
    <row r="53" spans="1:26" x14ac:dyDescent="0.25">
      <c r="A53" s="8">
        <v>1.53</v>
      </c>
      <c r="B53" s="40" t="s">
        <v>16</v>
      </c>
      <c r="D53" s="86">
        <v>481039000000</v>
      </c>
      <c r="E53" s="4">
        <v>0.1</v>
      </c>
      <c r="G53" s="4">
        <f t="shared" si="9"/>
        <v>25</v>
      </c>
      <c r="H53" s="131" t="str">
        <f>IF(TRIM('Ek.3-A'!E53)&lt;&gt;"","var","yok")</f>
        <v>yok</v>
      </c>
      <c r="I53" s="7" t="str">
        <f>IF('Ek.3-A'!E53="", "", IF(VLOOKUP('Ek.3-A'!E53, Veriler!D:E, 2, 0)=0, "", VLOOKUP('Ek.3-A'!E53, Veriler!D:E, 2, 0)))</f>
        <v/>
      </c>
      <c r="J53" s="7" t="str">
        <f>IF('Ek.3-A'!O53="", "", 'Ek.3-A'!O53)</f>
        <v/>
      </c>
      <c r="K53" s="35">
        <f>'Ek.3-A'!R53</f>
        <v>0</v>
      </c>
      <c r="L53" s="25" t="str">
        <f>'Ek.3-A'!K53</f>
        <v/>
      </c>
      <c r="M53" s="27" t="str">
        <f>'Ek.3-A'!L53</f>
        <v/>
      </c>
      <c r="N53" s="27">
        <f t="shared" si="6"/>
        <v>0</v>
      </c>
      <c r="O53" s="28" t="str">
        <f t="shared" si="7"/>
        <v>H</v>
      </c>
      <c r="P53" s="27">
        <f>IF(O53="E",SUM($N$5:N53),0)</f>
        <v>0</v>
      </c>
      <c r="Q53" s="25">
        <f t="shared" si="8"/>
        <v>0</v>
      </c>
      <c r="R53" s="27"/>
      <c r="S53" s="29"/>
      <c r="T53" s="6"/>
      <c r="V53" s="29"/>
      <c r="W53" s="29"/>
      <c r="X53" s="29"/>
      <c r="Y53" s="29"/>
      <c r="Z53" s="29"/>
    </row>
    <row r="54" spans="1:26" x14ac:dyDescent="0.25">
      <c r="A54" s="8">
        <v>1.54</v>
      </c>
      <c r="B54" s="40" t="s">
        <v>16</v>
      </c>
      <c r="D54" s="85">
        <v>480411110000</v>
      </c>
      <c r="E54" s="4">
        <v>0.1</v>
      </c>
      <c r="G54" s="4">
        <f t="shared" si="9"/>
        <v>26</v>
      </c>
      <c r="H54" s="131" t="str">
        <f>IF(TRIM('Ek.3-A'!E54)&lt;&gt;"","var","yok")</f>
        <v>yok</v>
      </c>
      <c r="I54" s="7" t="str">
        <f>IF('Ek.3-A'!E54="", "", IF(VLOOKUP('Ek.3-A'!E54, Veriler!D:E, 2, 0)=0, "", VLOOKUP('Ek.3-A'!E54, Veriler!D:E, 2, 0)))</f>
        <v/>
      </c>
      <c r="J54" s="7" t="str">
        <f>IF('Ek.3-A'!O54="", "", 'Ek.3-A'!O54)</f>
        <v/>
      </c>
      <c r="K54" s="35">
        <f>'Ek.3-A'!R54</f>
        <v>0</v>
      </c>
      <c r="L54" s="25" t="str">
        <f>'Ek.3-A'!K54</f>
        <v/>
      </c>
      <c r="M54" s="27" t="str">
        <f>'Ek.3-A'!L54</f>
        <v/>
      </c>
      <c r="N54" s="27">
        <f t="shared" si="6"/>
        <v>0</v>
      </c>
      <c r="O54" s="28" t="str">
        <f t="shared" si="7"/>
        <v>H</v>
      </c>
      <c r="P54" s="27">
        <f>IF(O54="E",SUM($N$5:N54),0)</f>
        <v>0</v>
      </c>
      <c r="Q54" s="25">
        <f t="shared" si="8"/>
        <v>0</v>
      </c>
      <c r="R54" s="27"/>
      <c r="S54" s="29"/>
      <c r="T54" s="6"/>
      <c r="V54" s="29"/>
      <c r="W54" s="29"/>
      <c r="X54" s="29"/>
      <c r="Y54" s="29"/>
      <c r="Z54" s="29"/>
    </row>
    <row r="55" spans="1:26" x14ac:dyDescent="0.25">
      <c r="A55" s="8">
        <v>1.55</v>
      </c>
      <c r="B55" s="40" t="s">
        <v>16</v>
      </c>
      <c r="D55" s="86">
        <v>480411190000</v>
      </c>
      <c r="E55" s="4">
        <v>0.1</v>
      </c>
      <c r="G55" s="4">
        <f t="shared" si="9"/>
        <v>27</v>
      </c>
      <c r="H55" s="131" t="str">
        <f>IF(TRIM('Ek.3-A'!E55)&lt;&gt;"","var","yok")</f>
        <v>yok</v>
      </c>
      <c r="I55" s="7" t="str">
        <f>IF('Ek.3-A'!E55="", "", IF(VLOOKUP('Ek.3-A'!E55, Veriler!D:E, 2, 0)=0, "", VLOOKUP('Ek.3-A'!E55, Veriler!D:E, 2, 0)))</f>
        <v/>
      </c>
      <c r="J55" s="7" t="str">
        <f>IF('Ek.3-A'!O55="", "", 'Ek.3-A'!O55)</f>
        <v/>
      </c>
      <c r="K55" s="35">
        <f>'Ek.3-A'!R55</f>
        <v>0</v>
      </c>
      <c r="L55" s="25" t="str">
        <f>'Ek.3-A'!K55</f>
        <v/>
      </c>
      <c r="M55" s="27" t="str">
        <f>'Ek.3-A'!L55</f>
        <v/>
      </c>
      <c r="N55" s="27">
        <f t="shared" si="6"/>
        <v>0</v>
      </c>
      <c r="O55" s="28" t="str">
        <f t="shared" si="7"/>
        <v>H</v>
      </c>
      <c r="P55" s="27">
        <f>IF(O55="E",SUM($N$5:N55),0)</f>
        <v>0</v>
      </c>
      <c r="Q55" s="25">
        <f t="shared" si="8"/>
        <v>0</v>
      </c>
      <c r="R55" s="27"/>
      <c r="S55" s="29"/>
      <c r="T55" s="6"/>
      <c r="V55" s="29"/>
      <c r="W55" s="29"/>
      <c r="X55" s="29"/>
      <c r="Y55" s="29"/>
      <c r="Z55" s="29"/>
    </row>
    <row r="56" spans="1:26" x14ac:dyDescent="0.25">
      <c r="A56" s="8">
        <v>1.56</v>
      </c>
      <c r="B56" s="40" t="s">
        <v>16</v>
      </c>
      <c r="D56" s="85">
        <v>854919100000</v>
      </c>
      <c r="E56" s="4">
        <v>0.1</v>
      </c>
      <c r="G56" s="4">
        <f t="shared" si="9"/>
        <v>28</v>
      </c>
      <c r="H56" s="131" t="str">
        <f>IF(TRIM('Ek.3-A'!E56)&lt;&gt;"","var","yok")</f>
        <v>yok</v>
      </c>
      <c r="I56" s="7" t="str">
        <f>IF('Ek.3-A'!E56="", "", IF(VLOOKUP('Ek.3-A'!E56, Veriler!D:E, 2, 0)=0, "", VLOOKUP('Ek.3-A'!E56, Veriler!D:E, 2, 0)))</f>
        <v/>
      </c>
      <c r="J56" s="7" t="str">
        <f>IF('Ek.3-A'!O56="", "", 'Ek.3-A'!O56)</f>
        <v/>
      </c>
      <c r="K56" s="35">
        <f>'Ek.3-A'!R56</f>
        <v>0</v>
      </c>
      <c r="L56" s="25" t="str">
        <f>'Ek.3-A'!K56</f>
        <v/>
      </c>
      <c r="M56" s="27" t="str">
        <f>'Ek.3-A'!L56</f>
        <v/>
      </c>
      <c r="N56" s="27">
        <f t="shared" si="6"/>
        <v>0</v>
      </c>
      <c r="O56" s="28" t="str">
        <f t="shared" si="7"/>
        <v>H</v>
      </c>
      <c r="P56" s="27">
        <f>IF(O56="E",SUM($N$5:N56),0)</f>
        <v>0</v>
      </c>
      <c r="Q56" s="25">
        <f t="shared" si="8"/>
        <v>0</v>
      </c>
      <c r="R56" s="27"/>
      <c r="S56" s="29"/>
      <c r="T56" s="6"/>
      <c r="V56" s="29"/>
      <c r="W56" s="29"/>
      <c r="X56" s="29"/>
      <c r="Y56" s="29"/>
      <c r="Z56" s="29"/>
    </row>
    <row r="57" spans="1:26" x14ac:dyDescent="0.25">
      <c r="A57" s="8">
        <v>1.57</v>
      </c>
      <c r="B57" s="40" t="s">
        <v>16</v>
      </c>
      <c r="D57" s="86">
        <v>270112900000</v>
      </c>
      <c r="E57" s="4">
        <v>0.1</v>
      </c>
      <c r="H57" s="131"/>
      <c r="I57" s="7" t="s">
        <v>69</v>
      </c>
      <c r="J57" s="7"/>
      <c r="K57" s="7"/>
      <c r="M57" s="26"/>
      <c r="P57" s="27"/>
      <c r="Q57" s="30"/>
      <c r="R57" s="27"/>
      <c r="X57" s="29"/>
      <c r="Y57" s="29"/>
      <c r="Z57" s="29"/>
    </row>
    <row r="58" spans="1:26" x14ac:dyDescent="0.25">
      <c r="A58" s="8">
        <v>1.58</v>
      </c>
      <c r="B58" s="40" t="s">
        <v>16</v>
      </c>
      <c r="D58" s="85">
        <v>270112100000</v>
      </c>
      <c r="E58" s="4">
        <v>0.1</v>
      </c>
      <c r="G58" s="4">
        <f>G33+1</f>
        <v>15</v>
      </c>
      <c r="H58" s="131" t="str">
        <f>IF(TRIM('Ek.3-A'!E58)&lt;&gt;"","var","yok")</f>
        <v>yok</v>
      </c>
      <c r="I58" s="7" t="str">
        <f>IF('Ek.3-A'!E58="", "", IF(VLOOKUP('Ek.3-A'!E58, Veriler!D:E, 2, 0)=0, "", VLOOKUP('Ek.3-A'!E58, Veriler!D:E, 2, 0)))</f>
        <v/>
      </c>
      <c r="J58" s="7" t="str">
        <f>IF('Ek.3-A'!O58="", "", 'Ek.3-A'!O58)</f>
        <v/>
      </c>
      <c r="K58" s="35">
        <f>'Ek.3-A'!R58</f>
        <v>0</v>
      </c>
      <c r="L58" s="25" t="str">
        <f>'Ek.3-A'!K58</f>
        <v/>
      </c>
      <c r="M58" s="27" t="str">
        <f>'Ek.3-A'!L58</f>
        <v/>
      </c>
      <c r="N58" s="27">
        <f>IF(H58="var",0,IF(M58&lt;=0.005,M58,0))</f>
        <v>0</v>
      </c>
      <c r="O58" s="28" t="str">
        <f>IF(M58&lt;=0.005,"E","H")</f>
        <v>H</v>
      </c>
      <c r="P58" s="27">
        <f>IF(O58="E",SUM($N$5:N58),0)</f>
        <v>0</v>
      </c>
      <c r="Q58" s="25">
        <f>IF(P58&lt;=0.1, K58, IF(N58&gt;$F$2, N58*K58, $F$2*K58))</f>
        <v>0</v>
      </c>
      <c r="R58" s="27"/>
      <c r="S58" s="29"/>
      <c r="T58" s="6"/>
      <c r="V58" s="29"/>
      <c r="W58" s="29"/>
      <c r="X58" s="29"/>
      <c r="Y58" s="29"/>
      <c r="Z58" s="29"/>
    </row>
    <row r="59" spans="1:26" x14ac:dyDescent="0.25">
      <c r="A59" s="8">
        <v>1.59</v>
      </c>
      <c r="B59" s="40" t="s">
        <v>16</v>
      </c>
      <c r="D59" s="86">
        <v>848110990000</v>
      </c>
      <c r="E59" s="4">
        <v>0.1</v>
      </c>
      <c r="G59" s="4">
        <f>G58+1</f>
        <v>16</v>
      </c>
      <c r="H59" s="131" t="str">
        <f>IF(TRIM('Ek.3-A'!E59)&lt;&gt;"","var","yok")</f>
        <v>yok</v>
      </c>
      <c r="I59" s="7" t="str">
        <f>IF('Ek.3-A'!E59="", "", IF(VLOOKUP('Ek.3-A'!E59, Veriler!D:E, 2, 0)=0, "", VLOOKUP('Ek.3-A'!E59, Veriler!D:E, 2, 0)))</f>
        <v/>
      </c>
      <c r="J59" s="7" t="str">
        <f>IF('Ek.3-A'!O59="", "", 'Ek.3-A'!O59)</f>
        <v/>
      </c>
      <c r="K59" s="35">
        <f>'Ek.3-A'!R59</f>
        <v>0</v>
      </c>
      <c r="L59" s="25" t="str">
        <f>'Ek.3-A'!K59</f>
        <v/>
      </c>
      <c r="M59" s="27" t="str">
        <f>'Ek.3-A'!L59</f>
        <v/>
      </c>
      <c r="N59" s="27">
        <f t="shared" ref="N59:N71" si="10">IF(H59="var",0,IF(M59&lt;=0.005,M59,0))</f>
        <v>0</v>
      </c>
      <c r="O59" s="28" t="str">
        <f t="shared" ref="O59:O71" si="11">IF(M59&lt;=0.005,"E","H")</f>
        <v>H</v>
      </c>
      <c r="P59" s="27">
        <f>IF(O59="E",SUM($N$5:N59),0)</f>
        <v>0</v>
      </c>
      <c r="Q59" s="25">
        <f t="shared" ref="Q59:Q71" si="12">IF(P59&lt;=0.1, K59, IF(N59&gt;$F$2, N59*K59, $F$2*K59))</f>
        <v>0</v>
      </c>
      <c r="R59" s="27"/>
      <c r="S59" s="29"/>
      <c r="T59" s="6"/>
      <c r="V59" s="29"/>
      <c r="W59" s="29"/>
      <c r="X59" s="29"/>
      <c r="Y59" s="29"/>
      <c r="Z59" s="29"/>
    </row>
    <row r="60" spans="1:26" x14ac:dyDescent="0.25">
      <c r="A60" s="8">
        <v>1.6</v>
      </c>
      <c r="B60" s="40" t="s">
        <v>16</v>
      </c>
      <c r="D60" s="85">
        <v>848180730000</v>
      </c>
      <c r="E60" s="4">
        <v>0.1</v>
      </c>
      <c r="G60" s="4">
        <f t="shared" ref="G60:G71" si="13">G59+1</f>
        <v>17</v>
      </c>
      <c r="H60" s="131" t="str">
        <f>IF(TRIM('Ek.3-A'!E60)&lt;&gt;"","var","yok")</f>
        <v>yok</v>
      </c>
      <c r="I60" s="7" t="str">
        <f>IF('Ek.3-A'!E60="", "", IF(VLOOKUP('Ek.3-A'!E60, Veriler!D:E, 2, 0)=0, "", VLOOKUP('Ek.3-A'!E60, Veriler!D:E, 2, 0)))</f>
        <v/>
      </c>
      <c r="J60" s="7" t="str">
        <f>IF('Ek.3-A'!O60="", "", 'Ek.3-A'!O60)</f>
        <v/>
      </c>
      <c r="K60" s="35">
        <f>'Ek.3-A'!R60</f>
        <v>0</v>
      </c>
      <c r="L60" s="25" t="str">
        <f>'Ek.3-A'!K60</f>
        <v/>
      </c>
      <c r="M60" s="27" t="str">
        <f>'Ek.3-A'!L60</f>
        <v/>
      </c>
      <c r="N60" s="27">
        <f t="shared" si="10"/>
        <v>0</v>
      </c>
      <c r="O60" s="28" t="str">
        <f t="shared" si="11"/>
        <v>H</v>
      </c>
      <c r="P60" s="27">
        <f>IF(O60="E",SUM($N$5:N60),0)</f>
        <v>0</v>
      </c>
      <c r="Q60" s="25">
        <f t="shared" si="12"/>
        <v>0</v>
      </c>
      <c r="R60" s="27"/>
      <c r="S60" s="29"/>
      <c r="T60" s="6"/>
      <c r="V60" s="29"/>
      <c r="W60" s="29"/>
      <c r="X60" s="29"/>
      <c r="Y60" s="29"/>
      <c r="Z60" s="29"/>
    </row>
    <row r="61" spans="1:26" x14ac:dyDescent="0.25">
      <c r="A61" s="8">
        <v>1.61</v>
      </c>
      <c r="B61" s="40" t="s">
        <v>16</v>
      </c>
      <c r="D61" s="86">
        <v>848140900000</v>
      </c>
      <c r="E61" s="4">
        <v>0.1</v>
      </c>
      <c r="G61" s="4">
        <f t="shared" si="13"/>
        <v>18</v>
      </c>
      <c r="H61" s="131" t="str">
        <f>IF(TRIM('Ek.3-A'!E61)&lt;&gt;"","var","yok")</f>
        <v>yok</v>
      </c>
      <c r="I61" s="7" t="str">
        <f>IF('Ek.3-A'!E61="", "", IF(VLOOKUP('Ek.3-A'!E61, Veriler!D:E, 2, 0)=0, "", VLOOKUP('Ek.3-A'!E61, Veriler!D:E, 2, 0)))</f>
        <v/>
      </c>
      <c r="J61" s="7" t="str">
        <f>IF('Ek.3-A'!O61="", "", 'Ek.3-A'!O61)</f>
        <v/>
      </c>
      <c r="K61" s="35">
        <f>'Ek.3-A'!R61</f>
        <v>0</v>
      </c>
      <c r="L61" s="25" t="str">
        <f>'Ek.3-A'!K61</f>
        <v/>
      </c>
      <c r="M61" s="27" t="str">
        <f>'Ek.3-A'!L61</f>
        <v/>
      </c>
      <c r="N61" s="27">
        <f t="shared" si="10"/>
        <v>0</v>
      </c>
      <c r="O61" s="28" t="str">
        <f t="shared" si="11"/>
        <v>H</v>
      </c>
      <c r="P61" s="27">
        <f>IF(O61="E",SUM($N$5:N61),0)</f>
        <v>0</v>
      </c>
      <c r="Q61" s="25">
        <f t="shared" si="12"/>
        <v>0</v>
      </c>
      <c r="R61" s="27"/>
      <c r="S61" s="29"/>
      <c r="T61" s="6"/>
      <c r="V61" s="29"/>
      <c r="W61" s="29"/>
      <c r="X61" s="29"/>
      <c r="Y61" s="29"/>
      <c r="Z61" s="29"/>
    </row>
    <row r="62" spans="1:26" x14ac:dyDescent="0.25">
      <c r="A62" s="8">
        <v>1.62</v>
      </c>
      <c r="B62" s="40" t="s">
        <v>16</v>
      </c>
      <c r="D62" s="85">
        <v>848180790000</v>
      </c>
      <c r="E62" s="4">
        <v>0.1</v>
      </c>
      <c r="G62" s="4">
        <f t="shared" si="13"/>
        <v>19</v>
      </c>
      <c r="H62" s="131" t="str">
        <f>IF(TRIM('Ek.3-A'!E62)&lt;&gt;"","var","yok")</f>
        <v>yok</v>
      </c>
      <c r="I62" s="7" t="str">
        <f>IF('Ek.3-A'!E62="", "", IF(VLOOKUP('Ek.3-A'!E62, Veriler!D:E, 2, 0)=0, "", VLOOKUP('Ek.3-A'!E62, Veriler!D:E, 2, 0)))</f>
        <v/>
      </c>
      <c r="J62" s="7" t="str">
        <f>IF('Ek.3-A'!O62="", "", 'Ek.3-A'!O62)</f>
        <v/>
      </c>
      <c r="K62" s="35">
        <f>'Ek.3-A'!R62</f>
        <v>0</v>
      </c>
      <c r="L62" s="25" t="str">
        <f>'Ek.3-A'!K62</f>
        <v/>
      </c>
      <c r="M62" s="27" t="str">
        <f>'Ek.3-A'!L62</f>
        <v/>
      </c>
      <c r="N62" s="27">
        <f t="shared" si="10"/>
        <v>0</v>
      </c>
      <c r="O62" s="28" t="str">
        <f t="shared" si="11"/>
        <v>H</v>
      </c>
      <c r="P62" s="27">
        <f>IF(O62="E",SUM($N$5:N62),0)</f>
        <v>0</v>
      </c>
      <c r="Q62" s="25">
        <f t="shared" si="12"/>
        <v>0</v>
      </c>
      <c r="R62" s="27"/>
      <c r="S62" s="29"/>
      <c r="T62" s="6"/>
      <c r="V62" s="29"/>
      <c r="W62" s="29"/>
      <c r="X62" s="29"/>
      <c r="Y62" s="29"/>
      <c r="Z62" s="29"/>
    </row>
    <row r="63" spans="1:26" x14ac:dyDescent="0.25">
      <c r="A63" s="8">
        <v>1.63</v>
      </c>
      <c r="B63" s="40" t="s">
        <v>16</v>
      </c>
      <c r="D63" s="86">
        <v>848120900000</v>
      </c>
      <c r="E63" s="4">
        <v>0.1</v>
      </c>
      <c r="G63" s="4">
        <f t="shared" si="13"/>
        <v>20</v>
      </c>
      <c r="H63" s="131" t="str">
        <f>IF(TRIM('Ek.3-A'!E63)&lt;&gt;"","var","yok")</f>
        <v>yok</v>
      </c>
      <c r="I63" s="7" t="str">
        <f>IF('Ek.3-A'!E63="", "", IF(VLOOKUP('Ek.3-A'!E63, Veriler!D:E, 2, 0)=0, "", VLOOKUP('Ek.3-A'!E63, Veriler!D:E, 2, 0)))</f>
        <v/>
      </c>
      <c r="J63" s="7" t="str">
        <f>IF('Ek.3-A'!O63="", "", 'Ek.3-A'!O63)</f>
        <v/>
      </c>
      <c r="K63" s="35">
        <f>'Ek.3-A'!R63</f>
        <v>0</v>
      </c>
      <c r="L63" s="25" t="str">
        <f>'Ek.3-A'!K63</f>
        <v/>
      </c>
      <c r="M63" s="27" t="str">
        <f>'Ek.3-A'!L63</f>
        <v/>
      </c>
      <c r="N63" s="27">
        <f t="shared" si="10"/>
        <v>0</v>
      </c>
      <c r="O63" s="28" t="str">
        <f t="shared" si="11"/>
        <v>H</v>
      </c>
      <c r="P63" s="27">
        <f>IF(O63="E",SUM($N$5:N63),0)</f>
        <v>0</v>
      </c>
      <c r="Q63" s="25">
        <f t="shared" si="12"/>
        <v>0</v>
      </c>
      <c r="R63" s="27"/>
      <c r="S63" s="29"/>
      <c r="T63" s="6"/>
      <c r="V63" s="29"/>
      <c r="W63" s="29"/>
      <c r="X63" s="29"/>
      <c r="Y63" s="29"/>
      <c r="Z63" s="29"/>
    </row>
    <row r="64" spans="1:26" x14ac:dyDescent="0.25">
      <c r="A64" s="8">
        <v>1.64</v>
      </c>
      <c r="B64" s="40" t="s">
        <v>16</v>
      </c>
      <c r="D64" s="85">
        <v>848180590000</v>
      </c>
      <c r="E64" s="4">
        <v>0.1</v>
      </c>
      <c r="G64" s="4">
        <f t="shared" si="13"/>
        <v>21</v>
      </c>
      <c r="H64" s="131" t="str">
        <f>IF(TRIM('Ek.3-A'!E64)&lt;&gt;"","var","yok")</f>
        <v>yok</v>
      </c>
      <c r="I64" s="7" t="str">
        <f>IF('Ek.3-A'!E64="", "", IF(VLOOKUP('Ek.3-A'!E64, Veriler!D:E, 2, 0)=0, "", VLOOKUP('Ek.3-A'!E64, Veriler!D:E, 2, 0)))</f>
        <v/>
      </c>
      <c r="J64" s="7" t="str">
        <f>IF('Ek.3-A'!O64="", "", 'Ek.3-A'!O64)</f>
        <v/>
      </c>
      <c r="K64" s="35">
        <f>'Ek.3-A'!R64</f>
        <v>0</v>
      </c>
      <c r="L64" s="25" t="str">
        <f>'Ek.3-A'!K64</f>
        <v/>
      </c>
      <c r="M64" s="27" t="str">
        <f>'Ek.3-A'!L64</f>
        <v/>
      </c>
      <c r="N64" s="27">
        <f t="shared" si="10"/>
        <v>0</v>
      </c>
      <c r="O64" s="28" t="str">
        <f t="shared" si="11"/>
        <v>H</v>
      </c>
      <c r="P64" s="27">
        <f>IF(O64="E",SUM($N$5:N64),0)</f>
        <v>0</v>
      </c>
      <c r="Q64" s="25">
        <f t="shared" si="12"/>
        <v>0</v>
      </c>
      <c r="R64" s="27"/>
      <c r="S64" s="29"/>
      <c r="T64" s="6"/>
      <c r="V64" s="29"/>
      <c r="W64" s="29"/>
      <c r="X64" s="29"/>
      <c r="Y64" s="29"/>
      <c r="Z64" s="29"/>
    </row>
    <row r="65" spans="1:26" x14ac:dyDescent="0.25">
      <c r="A65" s="8">
        <v>1.65</v>
      </c>
      <c r="B65" s="40" t="s">
        <v>16</v>
      </c>
      <c r="D65" s="86">
        <v>400220000000</v>
      </c>
      <c r="E65" s="4">
        <v>0.1</v>
      </c>
      <c r="G65" s="4">
        <f t="shared" si="13"/>
        <v>22</v>
      </c>
      <c r="H65" s="131" t="str">
        <f>IF(TRIM('Ek.3-A'!E65)&lt;&gt;"","var","yok")</f>
        <v>yok</v>
      </c>
      <c r="I65" s="7" t="str">
        <f>IF('Ek.3-A'!E65="", "", IF(VLOOKUP('Ek.3-A'!E65, Veriler!D:E, 2, 0)=0, "", VLOOKUP('Ek.3-A'!E65, Veriler!D:E, 2, 0)))</f>
        <v/>
      </c>
      <c r="J65" s="7" t="str">
        <f>IF('Ek.3-A'!O65="", "", 'Ek.3-A'!O65)</f>
        <v/>
      </c>
      <c r="K65" s="35">
        <f>'Ek.3-A'!R65</f>
        <v>0</v>
      </c>
      <c r="L65" s="25" t="str">
        <f>'Ek.3-A'!K65</f>
        <v/>
      </c>
      <c r="M65" s="27" t="str">
        <f>'Ek.3-A'!L65</f>
        <v/>
      </c>
      <c r="N65" s="27">
        <f t="shared" si="10"/>
        <v>0</v>
      </c>
      <c r="O65" s="28" t="str">
        <f t="shared" si="11"/>
        <v>H</v>
      </c>
      <c r="P65" s="27">
        <f>IF(O65="E",SUM($N$5:N65),0)</f>
        <v>0</v>
      </c>
      <c r="Q65" s="25">
        <f t="shared" si="12"/>
        <v>0</v>
      </c>
      <c r="R65" s="27"/>
      <c r="S65" s="29"/>
      <c r="T65" s="6"/>
      <c r="V65" s="29"/>
      <c r="W65" s="29"/>
      <c r="X65" s="29"/>
      <c r="Y65" s="29"/>
      <c r="Z65" s="29"/>
    </row>
    <row r="66" spans="1:26" x14ac:dyDescent="0.25">
      <c r="A66" s="8">
        <v>1.66</v>
      </c>
      <c r="B66" s="40" t="s">
        <v>16</v>
      </c>
      <c r="D66" s="85">
        <v>291612000013</v>
      </c>
      <c r="E66" s="4">
        <v>0.1</v>
      </c>
      <c r="G66" s="4">
        <f t="shared" si="13"/>
        <v>23</v>
      </c>
      <c r="H66" s="131" t="str">
        <f>IF(TRIM('Ek.3-A'!E66)&lt;&gt;"","var","yok")</f>
        <v>yok</v>
      </c>
      <c r="I66" s="7" t="str">
        <f>IF('Ek.3-A'!E66="", "", IF(VLOOKUP('Ek.3-A'!E66, Veriler!D:E, 2, 0)=0, "", VLOOKUP('Ek.3-A'!E66, Veriler!D:E, 2, 0)))</f>
        <v/>
      </c>
      <c r="J66" s="7" t="str">
        <f>IF('Ek.3-A'!O66="", "", 'Ek.3-A'!O66)</f>
        <v/>
      </c>
      <c r="K66" s="35">
        <f>'Ek.3-A'!R66</f>
        <v>0</v>
      </c>
      <c r="L66" s="25" t="str">
        <f>'Ek.3-A'!K66</f>
        <v/>
      </c>
      <c r="M66" s="27" t="str">
        <f>'Ek.3-A'!L66</f>
        <v/>
      </c>
      <c r="N66" s="27">
        <f t="shared" si="10"/>
        <v>0</v>
      </c>
      <c r="O66" s="28" t="str">
        <f t="shared" si="11"/>
        <v>H</v>
      </c>
      <c r="P66" s="27">
        <f>IF(O66="E",SUM($N$5:N66),0)</f>
        <v>0</v>
      </c>
      <c r="Q66" s="25">
        <f t="shared" si="12"/>
        <v>0</v>
      </c>
      <c r="R66" s="27"/>
      <c r="S66" s="29"/>
      <c r="T66" s="6"/>
      <c r="V66" s="29"/>
      <c r="W66" s="29"/>
      <c r="X66" s="29"/>
      <c r="Y66" s="29"/>
      <c r="Z66" s="29"/>
    </row>
    <row r="67" spans="1:26" x14ac:dyDescent="0.25">
      <c r="A67" s="8">
        <v>1.67</v>
      </c>
      <c r="B67" s="40" t="s">
        <v>16</v>
      </c>
      <c r="D67" s="86">
        <v>701912000000</v>
      </c>
      <c r="E67" s="4">
        <v>0.1</v>
      </c>
      <c r="G67" s="4">
        <f t="shared" si="13"/>
        <v>24</v>
      </c>
      <c r="H67" s="131" t="str">
        <f>IF(TRIM('Ek.3-A'!E67)&lt;&gt;"","var","yok")</f>
        <v>yok</v>
      </c>
      <c r="I67" s="7" t="str">
        <f>IF('Ek.3-A'!E67="", "", IF(VLOOKUP('Ek.3-A'!E67, Veriler!D:E, 2, 0)=0, "", VLOOKUP('Ek.3-A'!E67, Veriler!D:E, 2, 0)))</f>
        <v/>
      </c>
      <c r="J67" s="7" t="str">
        <f>IF('Ek.3-A'!O67="", "", 'Ek.3-A'!O67)</f>
        <v/>
      </c>
      <c r="K67" s="35">
        <f>'Ek.3-A'!R67</f>
        <v>0</v>
      </c>
      <c r="L67" s="25" t="str">
        <f>'Ek.3-A'!K67</f>
        <v/>
      </c>
      <c r="M67" s="27" t="str">
        <f>'Ek.3-A'!L67</f>
        <v/>
      </c>
      <c r="N67" s="27">
        <f t="shared" si="10"/>
        <v>0</v>
      </c>
      <c r="O67" s="28" t="str">
        <f t="shared" si="11"/>
        <v>H</v>
      </c>
      <c r="P67" s="27">
        <f>IF(O67="E",SUM($N$5:N67),0)</f>
        <v>0</v>
      </c>
      <c r="Q67" s="25">
        <f t="shared" si="12"/>
        <v>0</v>
      </c>
      <c r="R67" s="27"/>
      <c r="S67" s="29"/>
      <c r="T67" s="6"/>
      <c r="V67" s="29"/>
      <c r="W67" s="29"/>
      <c r="X67" s="29"/>
      <c r="Y67" s="29"/>
      <c r="Z67" s="29"/>
    </row>
    <row r="68" spans="1:26" x14ac:dyDescent="0.25">
      <c r="A68" s="8">
        <v>1.68</v>
      </c>
      <c r="B68" s="40" t="s">
        <v>16</v>
      </c>
      <c r="D68" s="85">
        <v>790200000000</v>
      </c>
      <c r="E68" s="4">
        <v>0.1</v>
      </c>
      <c r="G68" s="4">
        <f t="shared" si="13"/>
        <v>25</v>
      </c>
      <c r="H68" s="131" t="str">
        <f>IF(TRIM('Ek.3-A'!E68)&lt;&gt;"","var","yok")</f>
        <v>yok</v>
      </c>
      <c r="I68" s="7" t="str">
        <f>IF('Ek.3-A'!E68="", "", IF(VLOOKUP('Ek.3-A'!E68, Veriler!D:E, 2, 0)=0, "", VLOOKUP('Ek.3-A'!E68, Veriler!D:E, 2, 0)))</f>
        <v/>
      </c>
      <c r="J68" s="7" t="str">
        <f>IF('Ek.3-A'!O68="", "", 'Ek.3-A'!O68)</f>
        <v/>
      </c>
      <c r="K68" s="35">
        <f>'Ek.3-A'!R68</f>
        <v>0</v>
      </c>
      <c r="L68" s="25" t="str">
        <f>'Ek.3-A'!K68</f>
        <v/>
      </c>
      <c r="M68" s="27" t="str">
        <f>'Ek.3-A'!L68</f>
        <v/>
      </c>
      <c r="N68" s="27">
        <f t="shared" si="10"/>
        <v>0</v>
      </c>
      <c r="O68" s="28" t="str">
        <f t="shared" si="11"/>
        <v>H</v>
      </c>
      <c r="P68" s="27">
        <f>IF(O68="E",SUM($N$5:N68),0)</f>
        <v>0</v>
      </c>
      <c r="Q68" s="25">
        <f t="shared" si="12"/>
        <v>0</v>
      </c>
      <c r="R68" s="27"/>
      <c r="S68" s="29"/>
      <c r="T68" s="6"/>
      <c r="V68" s="29"/>
      <c r="W68" s="29"/>
      <c r="X68" s="29"/>
      <c r="Y68" s="29"/>
      <c r="Z68" s="29"/>
    </row>
    <row r="69" spans="1:26" x14ac:dyDescent="0.25">
      <c r="A69" s="8">
        <v>1.69</v>
      </c>
      <c r="B69" s="40" t="s">
        <v>16</v>
      </c>
      <c r="D69" s="86">
        <v>850152901000</v>
      </c>
      <c r="E69" s="4">
        <v>0.1</v>
      </c>
      <c r="G69" s="4">
        <f t="shared" si="13"/>
        <v>26</v>
      </c>
      <c r="H69" s="131" t="str">
        <f>IF(TRIM('Ek.3-A'!E69)&lt;&gt;"","var","yok")</f>
        <v>yok</v>
      </c>
      <c r="I69" s="7" t="str">
        <f>IF('Ek.3-A'!E69="", "", IF(VLOOKUP('Ek.3-A'!E69, Veriler!D:E, 2, 0)=0, "", VLOOKUP('Ek.3-A'!E69, Veriler!D:E, 2, 0)))</f>
        <v/>
      </c>
      <c r="J69" s="7" t="str">
        <f>IF('Ek.3-A'!O69="", "", 'Ek.3-A'!O69)</f>
        <v/>
      </c>
      <c r="K69" s="35">
        <f>'Ek.3-A'!R69</f>
        <v>0</v>
      </c>
      <c r="L69" s="25" t="str">
        <f>'Ek.3-A'!K69</f>
        <v/>
      </c>
      <c r="M69" s="27" t="str">
        <f>'Ek.3-A'!L69</f>
        <v/>
      </c>
      <c r="N69" s="27">
        <f t="shared" si="10"/>
        <v>0</v>
      </c>
      <c r="O69" s="28" t="str">
        <f t="shared" si="11"/>
        <v>H</v>
      </c>
      <c r="P69" s="27">
        <f>IF(O69="E",SUM($N$5:N69),0)</f>
        <v>0</v>
      </c>
      <c r="Q69" s="25">
        <f t="shared" si="12"/>
        <v>0</v>
      </c>
      <c r="R69" s="27"/>
      <c r="S69" s="29"/>
      <c r="T69" s="6"/>
      <c r="V69" s="29"/>
      <c r="W69" s="29"/>
      <c r="X69" s="29"/>
      <c r="Y69" s="29"/>
      <c r="Z69" s="29"/>
    </row>
    <row r="70" spans="1:26" x14ac:dyDescent="0.25">
      <c r="A70" s="8">
        <v>1.7</v>
      </c>
      <c r="B70" s="40" t="s">
        <v>16</v>
      </c>
      <c r="D70" s="85">
        <v>850151001000</v>
      </c>
      <c r="E70" s="4">
        <v>0.1</v>
      </c>
      <c r="G70" s="4">
        <f t="shared" si="13"/>
        <v>27</v>
      </c>
      <c r="H70" s="131" t="str">
        <f>IF(TRIM('Ek.3-A'!E70)&lt;&gt;"","var","yok")</f>
        <v>yok</v>
      </c>
      <c r="I70" s="7" t="str">
        <f>IF('Ek.3-A'!E70="", "", IF(VLOOKUP('Ek.3-A'!E70, Veriler!D:E, 2, 0)=0, "", VLOOKUP('Ek.3-A'!E70, Veriler!D:E, 2, 0)))</f>
        <v/>
      </c>
      <c r="J70" s="7" t="str">
        <f>IF('Ek.3-A'!O70="", "", 'Ek.3-A'!O70)</f>
        <v/>
      </c>
      <c r="K70" s="35">
        <f>'Ek.3-A'!R70</f>
        <v>0</v>
      </c>
      <c r="L70" s="25" t="str">
        <f>'Ek.3-A'!K70</f>
        <v/>
      </c>
      <c r="M70" s="27" t="str">
        <f>'Ek.3-A'!L70</f>
        <v/>
      </c>
      <c r="N70" s="27">
        <f t="shared" si="10"/>
        <v>0</v>
      </c>
      <c r="O70" s="28" t="str">
        <f t="shared" si="11"/>
        <v>H</v>
      </c>
      <c r="P70" s="27">
        <f>IF(O70="E",SUM($N$5:N70),0)</f>
        <v>0</v>
      </c>
      <c r="Q70" s="25">
        <f t="shared" si="12"/>
        <v>0</v>
      </c>
      <c r="R70" s="27"/>
      <c r="S70" s="29"/>
      <c r="T70" s="6"/>
      <c r="V70" s="29"/>
      <c r="W70" s="29"/>
      <c r="X70" s="29"/>
      <c r="Y70" s="29"/>
      <c r="Z70" s="29"/>
    </row>
    <row r="71" spans="1:26" x14ac:dyDescent="0.25">
      <c r="A71" s="8">
        <v>1.71</v>
      </c>
      <c r="B71" s="40" t="s">
        <v>16</v>
      </c>
      <c r="D71" s="86">
        <v>850153811000</v>
      </c>
      <c r="E71" s="4">
        <v>0.1</v>
      </c>
      <c r="G71" s="4">
        <f t="shared" si="13"/>
        <v>28</v>
      </c>
      <c r="H71" s="131" t="str">
        <f>IF(TRIM('Ek.3-A'!E71)&lt;&gt;"","var","yok")</f>
        <v>yok</v>
      </c>
      <c r="I71" s="7" t="str">
        <f>IF('Ek.3-A'!E71="", "", IF(VLOOKUP('Ek.3-A'!E71, Veriler!D:E, 2, 0)=0, "", VLOOKUP('Ek.3-A'!E71, Veriler!D:E, 2, 0)))</f>
        <v/>
      </c>
      <c r="J71" s="7" t="str">
        <f>IF('Ek.3-A'!O71="", "", 'Ek.3-A'!O71)</f>
        <v/>
      </c>
      <c r="K71" s="35">
        <f>'Ek.3-A'!R71</f>
        <v>0</v>
      </c>
      <c r="L71" s="25" t="str">
        <f>'Ek.3-A'!K71</f>
        <v/>
      </c>
      <c r="M71" s="27" t="str">
        <f>'Ek.3-A'!L71</f>
        <v/>
      </c>
      <c r="N71" s="27">
        <f t="shared" si="10"/>
        <v>0</v>
      </c>
      <c r="O71" s="28" t="str">
        <f t="shared" si="11"/>
        <v>H</v>
      </c>
      <c r="P71" s="27">
        <f>IF(O71="E",SUM($N$5:N71),0)</f>
        <v>0</v>
      </c>
      <c r="Q71" s="25">
        <f t="shared" si="12"/>
        <v>0</v>
      </c>
      <c r="R71" s="27"/>
      <c r="S71" s="29"/>
      <c r="T71" s="6"/>
      <c r="V71" s="29"/>
      <c r="W71" s="29"/>
      <c r="X71" s="29"/>
      <c r="Y71" s="29"/>
      <c r="Z71" s="29"/>
    </row>
    <row r="72" spans="1:26" x14ac:dyDescent="0.25">
      <c r="A72" s="8">
        <v>1.72</v>
      </c>
      <c r="B72" s="40" t="s">
        <v>16</v>
      </c>
      <c r="D72" s="85">
        <v>481092900000</v>
      </c>
      <c r="E72" s="4">
        <v>0.1</v>
      </c>
      <c r="P72" s="27"/>
      <c r="Q72" s="30"/>
      <c r="R72" s="30"/>
    </row>
    <row r="73" spans="1:26" x14ac:dyDescent="0.25">
      <c r="A73" s="8">
        <v>1.73</v>
      </c>
      <c r="B73" s="40" t="s">
        <v>16</v>
      </c>
      <c r="D73" s="86">
        <v>481092100000</v>
      </c>
      <c r="E73" s="4">
        <v>0.1</v>
      </c>
      <c r="P73" s="27"/>
      <c r="Q73" s="30"/>
      <c r="R73" s="30"/>
    </row>
    <row r="74" spans="1:26" x14ac:dyDescent="0.25">
      <c r="A74" s="8">
        <v>1.74</v>
      </c>
      <c r="B74" s="40" t="s">
        <v>16</v>
      </c>
      <c r="D74" s="85">
        <v>481092300000</v>
      </c>
      <c r="E74" s="4">
        <v>0.1</v>
      </c>
      <c r="P74" s="27"/>
      <c r="Q74" s="30"/>
      <c r="R74" s="30"/>
    </row>
    <row r="75" spans="1:26" x14ac:dyDescent="0.25">
      <c r="A75" s="8">
        <v>1.75</v>
      </c>
      <c r="B75" s="40" t="s">
        <v>16</v>
      </c>
      <c r="D75" s="86">
        <v>854239110000</v>
      </c>
      <c r="E75" s="4">
        <v>0.1</v>
      </c>
      <c r="P75" s="27"/>
      <c r="Q75" s="30"/>
      <c r="R75" s="30"/>
    </row>
    <row r="76" spans="1:26" x14ac:dyDescent="0.25">
      <c r="A76" s="8">
        <v>1.76</v>
      </c>
      <c r="B76" s="40" t="s">
        <v>16</v>
      </c>
      <c r="D76" s="85">
        <v>320411000000</v>
      </c>
      <c r="E76" s="4">
        <v>0.1</v>
      </c>
      <c r="P76" s="27"/>
      <c r="Q76" s="30"/>
      <c r="R76" s="30"/>
    </row>
    <row r="77" spans="1:26" x14ac:dyDescent="0.25">
      <c r="A77" s="8">
        <v>1.77</v>
      </c>
      <c r="B77" s="40" t="s">
        <v>16</v>
      </c>
      <c r="D77" s="86">
        <v>271019470018</v>
      </c>
      <c r="E77" s="4">
        <v>0.1</v>
      </c>
      <c r="P77" s="27"/>
      <c r="Q77" s="30"/>
      <c r="R77" s="30"/>
    </row>
    <row r="78" spans="1:26" x14ac:dyDescent="0.25">
      <c r="A78" s="8">
        <v>1.78</v>
      </c>
      <c r="B78" s="40" t="s">
        <v>16</v>
      </c>
      <c r="D78" s="85">
        <v>271019480011</v>
      </c>
      <c r="E78" s="4">
        <v>0.1</v>
      </c>
      <c r="P78" s="27"/>
      <c r="Q78" s="30"/>
      <c r="R78" s="30"/>
    </row>
    <row r="79" spans="1:26" x14ac:dyDescent="0.25">
      <c r="A79" s="8">
        <v>1.79</v>
      </c>
      <c r="B79" s="40" t="s">
        <v>16</v>
      </c>
      <c r="D79" s="86">
        <v>480255909912</v>
      </c>
      <c r="E79" s="4">
        <v>0.1</v>
      </c>
      <c r="P79" s="27"/>
      <c r="Q79" s="30"/>
      <c r="R79" s="30"/>
    </row>
    <row r="80" spans="1:26" x14ac:dyDescent="0.25">
      <c r="A80" s="8">
        <v>1.8</v>
      </c>
      <c r="B80" s="40" t="s">
        <v>16</v>
      </c>
      <c r="D80" s="85">
        <v>730419300012</v>
      </c>
      <c r="E80" s="4">
        <v>0.1</v>
      </c>
      <c r="P80" s="27"/>
      <c r="Q80" s="30"/>
      <c r="R80" s="30"/>
    </row>
    <row r="81" spans="1:26" x14ac:dyDescent="0.25">
      <c r="A81" s="8">
        <v>1.81</v>
      </c>
      <c r="B81" s="40" t="s">
        <v>16</v>
      </c>
      <c r="D81" s="86">
        <v>730429901000</v>
      </c>
      <c r="E81" s="4">
        <v>0.1</v>
      </c>
      <c r="G81" s="4">
        <f>G56+1</f>
        <v>29</v>
      </c>
      <c r="H81" s="131" t="str">
        <f>IF(TRIM('Ek.3-A'!E81)&lt;&gt;"","var","yok")</f>
        <v>yok</v>
      </c>
      <c r="I81" s="7" t="str">
        <f>IF('Ek.3-A'!E81="", "", IF(VLOOKUP('Ek.3-A'!E81, Veriler!D:E, 2, 0)=0, "", VLOOKUP('Ek.3-A'!E81, Veriler!D:E, 2, 0)))</f>
        <v/>
      </c>
      <c r="J81" s="7" t="str">
        <f>IF('Ek.3-A'!O81="", "", 'Ek.3-A'!O81)</f>
        <v/>
      </c>
      <c r="K81" s="35">
        <f>'Ek.3-A'!R81</f>
        <v>0</v>
      </c>
      <c r="L81" s="25" t="str">
        <f>'Ek.3-A'!K81</f>
        <v/>
      </c>
      <c r="M81" s="27" t="str">
        <f>'Ek.3-A'!L81</f>
        <v/>
      </c>
      <c r="N81" s="27">
        <f>IF(H81="var",0,IF(M81&lt;=0.005,M81,0))</f>
        <v>0</v>
      </c>
      <c r="O81" s="28" t="str">
        <f>IF(M81&lt;=0.005,"E","H")</f>
        <v>H</v>
      </c>
      <c r="P81" s="27">
        <f>IF(O81="E",SUM($N$5:N81),0)</f>
        <v>0</v>
      </c>
      <c r="Q81" s="25">
        <f>IF(P81&lt;=0.1, K81, IF(N81&gt;$F$2, N81*K81, $F$2*K81))</f>
        <v>0</v>
      </c>
      <c r="R81" s="27"/>
      <c r="S81" s="29"/>
      <c r="T81" s="6"/>
      <c r="V81" s="29"/>
      <c r="W81" s="29"/>
      <c r="X81" s="29"/>
      <c r="Y81" s="29"/>
      <c r="Z81" s="29"/>
    </row>
    <row r="82" spans="1:26" x14ac:dyDescent="0.25">
      <c r="A82" s="8">
        <v>1.82</v>
      </c>
      <c r="B82" s="40" t="s">
        <v>16</v>
      </c>
      <c r="D82" s="85">
        <v>730429301011</v>
      </c>
      <c r="E82" s="4">
        <v>0.1</v>
      </c>
      <c r="G82" s="4">
        <f>G81+1</f>
        <v>30</v>
      </c>
      <c r="H82" s="131" t="str">
        <f>IF(TRIM('Ek.3-A'!E82)&lt;&gt;"","var","yok")</f>
        <v>yok</v>
      </c>
      <c r="I82" s="7" t="str">
        <f>IF('Ek.3-A'!E82="", "", IF(VLOOKUP('Ek.3-A'!E82, Veriler!D:E, 2, 0)=0, "", VLOOKUP('Ek.3-A'!E82, Veriler!D:E, 2, 0)))</f>
        <v/>
      </c>
      <c r="J82" s="7" t="str">
        <f>IF('Ek.3-A'!O82="", "", 'Ek.3-A'!O82)</f>
        <v/>
      </c>
      <c r="K82" s="35">
        <f>'Ek.3-A'!R82</f>
        <v>0</v>
      </c>
      <c r="L82" s="25" t="str">
        <f>'Ek.3-A'!K82</f>
        <v/>
      </c>
      <c r="M82" s="27" t="str">
        <f>'Ek.3-A'!L82</f>
        <v/>
      </c>
      <c r="N82" s="27">
        <f t="shared" ref="N82:N94" si="14">IF(H82="var",0,IF(M82&lt;=0.005,M82,0))</f>
        <v>0</v>
      </c>
      <c r="O82" s="28" t="str">
        <f t="shared" ref="O82:O94" si="15">IF(M82&lt;=0.005,"E","H")</f>
        <v>H</v>
      </c>
      <c r="P82" s="27">
        <f>IF(O82="E",SUM($N$5:N82),0)</f>
        <v>0</v>
      </c>
      <c r="Q82" s="25">
        <f t="shared" ref="Q82:Q94" si="16">IF(P82&lt;=0.1, K82, IF(N82&gt;$F$2, N82*K82, $F$2*K82))</f>
        <v>0</v>
      </c>
      <c r="R82" s="27"/>
      <c r="S82" s="29"/>
      <c r="T82" s="6"/>
      <c r="V82" s="29"/>
      <c r="W82" s="29"/>
      <c r="X82" s="29"/>
      <c r="Y82" s="29"/>
      <c r="Z82" s="29"/>
    </row>
    <row r="83" spans="1:26" x14ac:dyDescent="0.25">
      <c r="A83" s="8">
        <v>1.83</v>
      </c>
      <c r="B83" s="40" t="s">
        <v>16</v>
      </c>
      <c r="D83" s="86">
        <v>730429301012</v>
      </c>
      <c r="E83" s="4">
        <v>0.1</v>
      </c>
      <c r="G83" s="4">
        <f>G82+1</f>
        <v>31</v>
      </c>
      <c r="H83" s="131" t="str">
        <f>IF(TRIM('Ek.3-A'!E83)&lt;&gt;"","var","yok")</f>
        <v>yok</v>
      </c>
      <c r="I83" s="7" t="str">
        <f>IF('Ek.3-A'!E83="", "", IF(VLOOKUP('Ek.3-A'!E83, Veriler!D:E, 2, 0)=0, "", VLOOKUP('Ek.3-A'!E83, Veriler!D:E, 2, 0)))</f>
        <v/>
      </c>
      <c r="J83" s="7" t="str">
        <f>IF('Ek.3-A'!O83="", "", 'Ek.3-A'!O83)</f>
        <v/>
      </c>
      <c r="K83" s="35">
        <f>'Ek.3-A'!R83</f>
        <v>0</v>
      </c>
      <c r="L83" s="25" t="str">
        <f>'Ek.3-A'!K83</f>
        <v/>
      </c>
      <c r="M83" s="27" t="str">
        <f>'Ek.3-A'!L83</f>
        <v/>
      </c>
      <c r="N83" s="27">
        <f t="shared" si="14"/>
        <v>0</v>
      </c>
      <c r="O83" s="28" t="str">
        <f t="shared" si="15"/>
        <v>H</v>
      </c>
      <c r="P83" s="27">
        <f>IF(O83="E",SUM($N$5:N83),0)</f>
        <v>0</v>
      </c>
      <c r="Q83" s="25">
        <f t="shared" si="16"/>
        <v>0</v>
      </c>
      <c r="R83" s="27"/>
      <c r="S83" s="29"/>
      <c r="T83" s="6"/>
      <c r="V83" s="29"/>
      <c r="W83" s="29"/>
      <c r="X83" s="29"/>
      <c r="Y83" s="29"/>
      <c r="Z83" s="29"/>
    </row>
    <row r="84" spans="1:26" x14ac:dyDescent="0.25">
      <c r="A84" s="8">
        <v>1.84</v>
      </c>
      <c r="B84" s="40" t="s">
        <v>16</v>
      </c>
      <c r="D84" s="85">
        <v>730429101000</v>
      </c>
      <c r="E84" s="4">
        <v>0.1</v>
      </c>
      <c r="G84" s="4">
        <f t="shared" ref="G84:G94" si="17">G83+1</f>
        <v>32</v>
      </c>
      <c r="H84" s="131" t="str">
        <f>IF(TRIM('Ek.3-A'!E84)&lt;&gt;"","var","yok")</f>
        <v>yok</v>
      </c>
      <c r="I84" s="7" t="str">
        <f>IF('Ek.3-A'!E84="", "", IF(VLOOKUP('Ek.3-A'!E84, Veriler!D:E, 2, 0)=0, "", VLOOKUP('Ek.3-A'!E84, Veriler!D:E, 2, 0)))</f>
        <v/>
      </c>
      <c r="J84" s="7" t="str">
        <f>IF('Ek.3-A'!O84="", "", 'Ek.3-A'!O84)</f>
        <v/>
      </c>
      <c r="K84" s="35">
        <f>'Ek.3-A'!R84</f>
        <v>0</v>
      </c>
      <c r="L84" s="25" t="str">
        <f>'Ek.3-A'!K84</f>
        <v/>
      </c>
      <c r="M84" s="27" t="str">
        <f>'Ek.3-A'!L84</f>
        <v/>
      </c>
      <c r="N84" s="27">
        <f t="shared" si="14"/>
        <v>0</v>
      </c>
      <c r="O84" s="28" t="str">
        <f t="shared" si="15"/>
        <v>H</v>
      </c>
      <c r="P84" s="27">
        <f>IF(O84="E",SUM($N$5:N84),0)</f>
        <v>0</v>
      </c>
      <c r="Q84" s="25">
        <f t="shared" si="16"/>
        <v>0</v>
      </c>
      <c r="R84" s="27"/>
      <c r="S84" s="29"/>
      <c r="T84" s="6"/>
      <c r="V84" s="29"/>
      <c r="W84" s="29"/>
      <c r="X84" s="29"/>
      <c r="Y84" s="29"/>
      <c r="Z84" s="29"/>
    </row>
    <row r="85" spans="1:26" x14ac:dyDescent="0.25">
      <c r="A85" s="8">
        <v>1.85</v>
      </c>
      <c r="B85" s="40" t="s">
        <v>16</v>
      </c>
      <c r="D85" s="86">
        <v>720310000000</v>
      </c>
      <c r="E85" s="4">
        <v>0.1</v>
      </c>
      <c r="G85" s="4">
        <f t="shared" si="17"/>
        <v>33</v>
      </c>
      <c r="H85" s="131" t="str">
        <f>IF(TRIM('Ek.3-A'!E85)&lt;&gt;"","var","yok")</f>
        <v>yok</v>
      </c>
      <c r="I85" s="7" t="str">
        <f>IF('Ek.3-A'!E85="", "", IF(VLOOKUP('Ek.3-A'!E85, Veriler!D:E, 2, 0)=0, "", VLOOKUP('Ek.3-A'!E85, Veriler!D:E, 2, 0)))</f>
        <v/>
      </c>
      <c r="J85" s="7" t="str">
        <f>IF('Ek.3-A'!O85="", "", 'Ek.3-A'!O85)</f>
        <v/>
      </c>
      <c r="K85" s="35">
        <f>'Ek.3-A'!R85</f>
        <v>0</v>
      </c>
      <c r="L85" s="25" t="str">
        <f>'Ek.3-A'!K85</f>
        <v/>
      </c>
      <c r="M85" s="27" t="str">
        <f>'Ek.3-A'!L85</f>
        <v/>
      </c>
      <c r="N85" s="27">
        <f t="shared" si="14"/>
        <v>0</v>
      </c>
      <c r="O85" s="28" t="str">
        <f t="shared" si="15"/>
        <v>H</v>
      </c>
      <c r="P85" s="27">
        <f>IF(O85="E",SUM($N$5:N85),0)</f>
        <v>0</v>
      </c>
      <c r="Q85" s="25">
        <f t="shared" si="16"/>
        <v>0</v>
      </c>
      <c r="R85" s="27"/>
      <c r="S85" s="29"/>
      <c r="T85" s="6"/>
      <c r="V85" s="29"/>
      <c r="W85" s="29"/>
      <c r="X85" s="29"/>
      <c r="Y85" s="29"/>
      <c r="Z85" s="29"/>
    </row>
    <row r="86" spans="1:26" x14ac:dyDescent="0.25">
      <c r="A86" s="8">
        <v>1.86</v>
      </c>
      <c r="B86" s="40" t="s">
        <v>16</v>
      </c>
      <c r="D86" s="85">
        <v>260111000000</v>
      </c>
      <c r="E86" s="4">
        <v>0.1</v>
      </c>
      <c r="G86" s="4">
        <f t="shared" si="17"/>
        <v>34</v>
      </c>
      <c r="H86" s="131" t="str">
        <f>IF(TRIM('Ek.3-A'!E86)&lt;&gt;"","var","yok")</f>
        <v>yok</v>
      </c>
      <c r="I86" s="7" t="str">
        <f>IF('Ek.3-A'!E86="", "", IF(VLOOKUP('Ek.3-A'!E86, Veriler!D:E, 2, 0)=0, "", VLOOKUP('Ek.3-A'!E86, Veriler!D:E, 2, 0)))</f>
        <v/>
      </c>
      <c r="J86" s="7" t="str">
        <f>IF('Ek.3-A'!O86="", "", 'Ek.3-A'!O86)</f>
        <v/>
      </c>
      <c r="K86" s="35">
        <f>'Ek.3-A'!R86</f>
        <v>0</v>
      </c>
      <c r="L86" s="25" t="str">
        <f>'Ek.3-A'!K86</f>
        <v/>
      </c>
      <c r="M86" s="27" t="str">
        <f>'Ek.3-A'!L86</f>
        <v/>
      </c>
      <c r="N86" s="27">
        <f t="shared" si="14"/>
        <v>0</v>
      </c>
      <c r="O86" s="28" t="str">
        <f t="shared" si="15"/>
        <v>H</v>
      </c>
      <c r="P86" s="27">
        <f>IF(O86="E",SUM($N$5:N86),0)</f>
        <v>0</v>
      </c>
      <c r="Q86" s="25">
        <f t="shared" si="16"/>
        <v>0</v>
      </c>
      <c r="R86" s="27"/>
      <c r="S86" s="29"/>
      <c r="T86" s="6"/>
      <c r="V86" s="29"/>
      <c r="W86" s="29"/>
      <c r="X86" s="29"/>
      <c r="Y86" s="29"/>
      <c r="Z86" s="29"/>
    </row>
    <row r="87" spans="1:26" x14ac:dyDescent="0.25">
      <c r="A87" s="8">
        <v>1.87</v>
      </c>
      <c r="B87" s="40" t="s">
        <v>16</v>
      </c>
      <c r="D87" s="86">
        <v>720449900011</v>
      </c>
      <c r="E87" s="4">
        <v>0.1</v>
      </c>
      <c r="G87" s="4">
        <f t="shared" si="17"/>
        <v>35</v>
      </c>
      <c r="H87" s="131" t="str">
        <f>IF(TRIM('Ek.3-A'!E87)&lt;&gt;"","var","yok")</f>
        <v>yok</v>
      </c>
      <c r="I87" s="7" t="str">
        <f>IF('Ek.3-A'!E87="", "", IF(VLOOKUP('Ek.3-A'!E87, Veriler!D:E, 2, 0)=0, "", VLOOKUP('Ek.3-A'!E87, Veriler!D:E, 2, 0)))</f>
        <v/>
      </c>
      <c r="J87" s="7" t="str">
        <f>IF('Ek.3-A'!O87="", "", 'Ek.3-A'!O87)</f>
        <v/>
      </c>
      <c r="K87" s="35">
        <f>'Ek.3-A'!R87</f>
        <v>0</v>
      </c>
      <c r="L87" s="25" t="str">
        <f>'Ek.3-A'!K87</f>
        <v/>
      </c>
      <c r="M87" s="27" t="str">
        <f>'Ek.3-A'!L87</f>
        <v/>
      </c>
      <c r="N87" s="27">
        <f t="shared" si="14"/>
        <v>0</v>
      </c>
      <c r="O87" s="28" t="str">
        <f t="shared" si="15"/>
        <v>H</v>
      </c>
      <c r="P87" s="27">
        <f>IF(O87="E",SUM($N$5:N87),0)</f>
        <v>0</v>
      </c>
      <c r="Q87" s="25">
        <f t="shared" si="16"/>
        <v>0</v>
      </c>
      <c r="R87" s="27"/>
      <c r="S87" s="29"/>
      <c r="T87" s="6"/>
      <c r="V87" s="29"/>
      <c r="W87" s="29"/>
      <c r="X87" s="29"/>
      <c r="Y87" s="29"/>
      <c r="Z87" s="29"/>
    </row>
    <row r="88" spans="1:26" x14ac:dyDescent="0.25">
      <c r="A88" s="8">
        <v>1.88</v>
      </c>
      <c r="B88" s="40" t="s">
        <v>16</v>
      </c>
      <c r="D88" s="85">
        <v>720449900019</v>
      </c>
      <c r="E88" s="4">
        <v>0.1</v>
      </c>
      <c r="G88" s="4">
        <f t="shared" si="17"/>
        <v>36</v>
      </c>
      <c r="H88" s="131" t="str">
        <f>IF(TRIM('Ek.3-A'!E88)&lt;&gt;"","var","yok")</f>
        <v>yok</v>
      </c>
      <c r="I88" s="7" t="str">
        <f>IF('Ek.3-A'!E88="", "", IF(VLOOKUP('Ek.3-A'!E88, Veriler!D:E, 2, 0)=0, "", VLOOKUP('Ek.3-A'!E88, Veriler!D:E, 2, 0)))</f>
        <v/>
      </c>
      <c r="J88" s="7" t="str">
        <f>IF('Ek.3-A'!O88="", "", 'Ek.3-A'!O88)</f>
        <v/>
      </c>
      <c r="K88" s="35">
        <f>'Ek.3-A'!R88</f>
        <v>0</v>
      </c>
      <c r="L88" s="25" t="str">
        <f>'Ek.3-A'!K88</f>
        <v/>
      </c>
      <c r="M88" s="27" t="str">
        <f>'Ek.3-A'!L88</f>
        <v/>
      </c>
      <c r="N88" s="27">
        <f t="shared" si="14"/>
        <v>0</v>
      </c>
      <c r="O88" s="28" t="str">
        <f t="shared" si="15"/>
        <v>H</v>
      </c>
      <c r="P88" s="27">
        <f>IF(O88="E",SUM($N$5:N88),0)</f>
        <v>0</v>
      </c>
      <c r="Q88" s="25">
        <f t="shared" si="16"/>
        <v>0</v>
      </c>
      <c r="R88" s="27"/>
      <c r="S88" s="29"/>
      <c r="T88" s="6"/>
      <c r="V88" s="29"/>
      <c r="W88" s="29"/>
      <c r="X88" s="29"/>
      <c r="Y88" s="29"/>
      <c r="Z88" s="29"/>
    </row>
    <row r="89" spans="1:26" x14ac:dyDescent="0.25">
      <c r="A89" s="8">
        <v>1.89</v>
      </c>
      <c r="B89" s="40" t="s">
        <v>16</v>
      </c>
      <c r="D89" s="86">
        <v>720449300000</v>
      </c>
      <c r="E89" s="4">
        <v>0.1</v>
      </c>
      <c r="G89" s="4">
        <f t="shared" si="17"/>
        <v>37</v>
      </c>
      <c r="H89" s="131" t="str">
        <f>IF(TRIM('Ek.3-A'!E89)&lt;&gt;"","var","yok")</f>
        <v>yok</v>
      </c>
      <c r="I89" s="7" t="str">
        <f>IF('Ek.3-A'!E89="", "", IF(VLOOKUP('Ek.3-A'!E89, Veriler!D:E, 2, 0)=0, "", VLOOKUP('Ek.3-A'!E89, Veriler!D:E, 2, 0)))</f>
        <v/>
      </c>
      <c r="J89" s="7" t="str">
        <f>IF('Ek.3-A'!O89="", "", 'Ek.3-A'!O89)</f>
        <v/>
      </c>
      <c r="K89" s="35">
        <f>'Ek.3-A'!R89</f>
        <v>0</v>
      </c>
      <c r="L89" s="25" t="str">
        <f>'Ek.3-A'!K89</f>
        <v/>
      </c>
      <c r="M89" s="27" t="str">
        <f>'Ek.3-A'!L89</f>
        <v/>
      </c>
      <c r="N89" s="27">
        <f t="shared" si="14"/>
        <v>0</v>
      </c>
      <c r="O89" s="28" t="str">
        <f t="shared" si="15"/>
        <v>H</v>
      </c>
      <c r="P89" s="27">
        <f>IF(O89="E",SUM($N$5:N89),0)</f>
        <v>0</v>
      </c>
      <c r="Q89" s="25">
        <f t="shared" si="16"/>
        <v>0</v>
      </c>
      <c r="R89" s="27"/>
      <c r="S89" s="29"/>
      <c r="T89" s="6"/>
      <c r="V89" s="29"/>
      <c r="W89" s="29"/>
      <c r="X89" s="29"/>
      <c r="Y89" s="29"/>
      <c r="Z89" s="29"/>
    </row>
    <row r="90" spans="1:26" x14ac:dyDescent="0.25">
      <c r="A90" s="8">
        <v>1.9</v>
      </c>
      <c r="B90" s="40" t="s">
        <v>16</v>
      </c>
      <c r="D90" s="85">
        <v>720449100000</v>
      </c>
      <c r="E90" s="4">
        <v>0.1</v>
      </c>
      <c r="G90" s="4">
        <f t="shared" si="17"/>
        <v>38</v>
      </c>
      <c r="H90" s="131" t="str">
        <f>IF(TRIM('Ek.3-A'!E90)&lt;&gt;"","var","yok")</f>
        <v>yok</v>
      </c>
      <c r="I90" s="7" t="str">
        <f>IF('Ek.3-A'!E90="", "", IF(VLOOKUP('Ek.3-A'!E90, Veriler!D:E, 2, 0)=0, "", VLOOKUP('Ek.3-A'!E90, Veriler!D:E, 2, 0)))</f>
        <v/>
      </c>
      <c r="J90" s="7" t="str">
        <f>IF('Ek.3-A'!O90="", "", 'Ek.3-A'!O90)</f>
        <v/>
      </c>
      <c r="K90" s="35">
        <f>'Ek.3-A'!R90</f>
        <v>0</v>
      </c>
      <c r="L90" s="25" t="str">
        <f>'Ek.3-A'!K90</f>
        <v/>
      </c>
      <c r="M90" s="27" t="str">
        <f>'Ek.3-A'!L90</f>
        <v/>
      </c>
      <c r="N90" s="27">
        <f t="shared" si="14"/>
        <v>0</v>
      </c>
      <c r="O90" s="28" t="str">
        <f t="shared" si="15"/>
        <v>H</v>
      </c>
      <c r="P90" s="27">
        <f>IF(O90="E",SUM($N$5:N90),0)</f>
        <v>0</v>
      </c>
      <c r="Q90" s="25">
        <f t="shared" si="16"/>
        <v>0</v>
      </c>
      <c r="R90" s="27"/>
      <c r="S90" s="29"/>
      <c r="T90" s="6"/>
      <c r="V90" s="29"/>
      <c r="W90" s="29"/>
      <c r="X90" s="29"/>
      <c r="Y90" s="29"/>
      <c r="Z90" s="29"/>
    </row>
    <row r="91" spans="1:26" x14ac:dyDescent="0.25">
      <c r="A91" s="8">
        <v>1.91</v>
      </c>
      <c r="B91" s="40" t="s">
        <v>16</v>
      </c>
      <c r="D91" s="86">
        <v>720441990000</v>
      </c>
      <c r="E91" s="4">
        <v>0.1</v>
      </c>
      <c r="G91" s="4">
        <f t="shared" si="17"/>
        <v>39</v>
      </c>
      <c r="H91" s="131" t="str">
        <f>IF(TRIM('Ek.3-A'!E91)&lt;&gt;"","var","yok")</f>
        <v>yok</v>
      </c>
      <c r="I91" s="7" t="str">
        <f>IF('Ek.3-A'!E91="", "", IF(VLOOKUP('Ek.3-A'!E91, Veriler!D:E, 2, 0)=0, "", VLOOKUP('Ek.3-A'!E91, Veriler!D:E, 2, 0)))</f>
        <v/>
      </c>
      <c r="J91" s="7" t="str">
        <f>IF('Ek.3-A'!O91="", "", 'Ek.3-A'!O91)</f>
        <v/>
      </c>
      <c r="K91" s="35">
        <f>'Ek.3-A'!R91</f>
        <v>0</v>
      </c>
      <c r="L91" s="25" t="str">
        <f>'Ek.3-A'!K91</f>
        <v/>
      </c>
      <c r="M91" s="27" t="str">
        <f>'Ek.3-A'!L91</f>
        <v/>
      </c>
      <c r="N91" s="27">
        <f t="shared" si="14"/>
        <v>0</v>
      </c>
      <c r="O91" s="28" t="str">
        <f t="shared" si="15"/>
        <v>H</v>
      </c>
      <c r="P91" s="27">
        <f>IF(O91="E",SUM($N$5:N91),0)</f>
        <v>0</v>
      </c>
      <c r="Q91" s="25">
        <f t="shared" si="16"/>
        <v>0</v>
      </c>
      <c r="R91" s="27"/>
      <c r="S91" s="29"/>
      <c r="T91" s="6"/>
      <c r="V91" s="29"/>
      <c r="W91" s="29"/>
      <c r="X91" s="29"/>
      <c r="Y91" s="29"/>
      <c r="Z91" s="29"/>
    </row>
    <row r="92" spans="1:26" x14ac:dyDescent="0.25">
      <c r="A92" s="8">
        <v>1.92</v>
      </c>
      <c r="B92" s="40" t="s">
        <v>16</v>
      </c>
      <c r="D92" s="85">
        <v>720450009000</v>
      </c>
      <c r="E92" s="4">
        <v>0.1</v>
      </c>
      <c r="G92" s="4">
        <f t="shared" si="17"/>
        <v>40</v>
      </c>
      <c r="H92" s="131" t="str">
        <f>IF(TRIM('Ek.3-A'!E92)&lt;&gt;"","var","yok")</f>
        <v>yok</v>
      </c>
      <c r="I92" s="7" t="str">
        <f>IF('Ek.3-A'!E92="", "", IF(VLOOKUP('Ek.3-A'!E92, Veriler!D:E, 2, 0)=0, "", VLOOKUP('Ek.3-A'!E92, Veriler!D:E, 2, 0)))</f>
        <v/>
      </c>
      <c r="J92" s="7" t="str">
        <f>IF('Ek.3-A'!O92="", "", 'Ek.3-A'!O92)</f>
        <v/>
      </c>
      <c r="K92" s="35">
        <f>'Ek.3-A'!R92</f>
        <v>0</v>
      </c>
      <c r="L92" s="25" t="str">
        <f>'Ek.3-A'!K92</f>
        <v/>
      </c>
      <c r="M92" s="27" t="str">
        <f>'Ek.3-A'!L92</f>
        <v/>
      </c>
      <c r="N92" s="27">
        <f t="shared" si="14"/>
        <v>0</v>
      </c>
      <c r="O92" s="28" t="str">
        <f t="shared" si="15"/>
        <v>H</v>
      </c>
      <c r="P92" s="27">
        <f>IF(O92="E",SUM($N$5:N92),0)</f>
        <v>0</v>
      </c>
      <c r="Q92" s="25">
        <f t="shared" si="16"/>
        <v>0</v>
      </c>
      <c r="R92" s="27"/>
      <c r="S92" s="29"/>
      <c r="T92" s="6"/>
      <c r="V92" s="29"/>
      <c r="W92" s="29"/>
      <c r="X92" s="29"/>
      <c r="Y92" s="29"/>
      <c r="Z92" s="29"/>
    </row>
    <row r="93" spans="1:26" x14ac:dyDescent="0.25">
      <c r="A93" s="8">
        <v>1.93</v>
      </c>
      <c r="B93" s="40" t="s">
        <v>16</v>
      </c>
      <c r="D93" s="86">
        <v>720851209019</v>
      </c>
      <c r="E93" s="4">
        <v>0.1</v>
      </c>
      <c r="G93" s="4">
        <f t="shared" si="17"/>
        <v>41</v>
      </c>
      <c r="H93" s="131" t="str">
        <f>IF(TRIM('Ek.3-A'!E93)&lt;&gt;"","var","yok")</f>
        <v>yok</v>
      </c>
      <c r="I93" s="7" t="str">
        <f>IF('Ek.3-A'!E93="", "", IF(VLOOKUP('Ek.3-A'!E93, Veriler!D:E, 2, 0)=0, "", VLOOKUP('Ek.3-A'!E93, Veriler!D:E, 2, 0)))</f>
        <v/>
      </c>
      <c r="J93" s="7" t="str">
        <f>IF('Ek.3-A'!O93="", "", 'Ek.3-A'!O93)</f>
        <v/>
      </c>
      <c r="K93" s="35">
        <f>'Ek.3-A'!R93</f>
        <v>0</v>
      </c>
      <c r="L93" s="25" t="str">
        <f>'Ek.3-A'!K93</f>
        <v/>
      </c>
      <c r="M93" s="27" t="str">
        <f>'Ek.3-A'!L93</f>
        <v/>
      </c>
      <c r="N93" s="27">
        <f t="shared" si="14"/>
        <v>0</v>
      </c>
      <c r="O93" s="28" t="str">
        <f t="shared" si="15"/>
        <v>H</v>
      </c>
      <c r="P93" s="27">
        <f>IF(O93="E",SUM($N$5:N93),0)</f>
        <v>0</v>
      </c>
      <c r="Q93" s="25">
        <f t="shared" si="16"/>
        <v>0</v>
      </c>
      <c r="R93" s="27"/>
      <c r="S93" s="29"/>
      <c r="T93" s="6"/>
      <c r="V93" s="29"/>
      <c r="W93" s="29"/>
      <c r="X93" s="29"/>
      <c r="Y93" s="29"/>
      <c r="Z93" s="29"/>
    </row>
    <row r="94" spans="1:26" x14ac:dyDescent="0.25">
      <c r="A94" s="8">
        <v>1.94</v>
      </c>
      <c r="B94" s="40" t="s">
        <v>16</v>
      </c>
      <c r="D94" s="85">
        <v>721633909000</v>
      </c>
      <c r="E94" s="4">
        <v>0.1</v>
      </c>
      <c r="G94" s="4">
        <f t="shared" si="17"/>
        <v>42</v>
      </c>
      <c r="H94" s="131" t="str">
        <f>IF(TRIM('Ek.3-A'!E94)&lt;&gt;"","var","yok")</f>
        <v>yok</v>
      </c>
      <c r="I94" s="7" t="str">
        <f>IF('Ek.3-A'!E94="", "", IF(VLOOKUP('Ek.3-A'!E94, Veriler!D:E, 2, 0)=0, "", VLOOKUP('Ek.3-A'!E94, Veriler!D:E, 2, 0)))</f>
        <v/>
      </c>
      <c r="J94" s="7" t="str">
        <f>IF('Ek.3-A'!O94="", "", 'Ek.3-A'!O94)</f>
        <v/>
      </c>
      <c r="K94" s="35">
        <f>'Ek.3-A'!R94</f>
        <v>0</v>
      </c>
      <c r="L94" s="25" t="str">
        <f>'Ek.3-A'!K94</f>
        <v/>
      </c>
      <c r="M94" s="27" t="str">
        <f>'Ek.3-A'!L94</f>
        <v/>
      </c>
      <c r="N94" s="27">
        <f t="shared" si="14"/>
        <v>0</v>
      </c>
      <c r="O94" s="28" t="str">
        <f t="shared" si="15"/>
        <v>H</v>
      </c>
      <c r="P94" s="27">
        <f>IF(O94="E",SUM($N$5:N94),0)</f>
        <v>0</v>
      </c>
      <c r="Q94" s="25">
        <f t="shared" si="16"/>
        <v>0</v>
      </c>
      <c r="R94" s="27"/>
      <c r="S94" s="29"/>
      <c r="T94" s="6"/>
      <c r="V94" s="29"/>
      <c r="W94" s="29"/>
      <c r="X94" s="29"/>
      <c r="Y94" s="29"/>
      <c r="Z94" s="29"/>
    </row>
    <row r="95" spans="1:26" x14ac:dyDescent="0.25">
      <c r="A95" s="8">
        <v>1.95</v>
      </c>
      <c r="B95" s="40" t="s">
        <v>16</v>
      </c>
      <c r="D95" s="86">
        <v>720720809019</v>
      </c>
      <c r="E95" s="4">
        <v>0.1</v>
      </c>
      <c r="H95" s="131"/>
      <c r="I95" s="7" t="s">
        <v>69</v>
      </c>
      <c r="J95" s="7"/>
      <c r="K95" s="7"/>
      <c r="M95" s="26"/>
      <c r="P95" s="27"/>
      <c r="Q95" s="30"/>
      <c r="R95" s="27"/>
      <c r="X95" s="29"/>
      <c r="Y95" s="29"/>
      <c r="Z95" s="29"/>
    </row>
    <row r="96" spans="1:26" x14ac:dyDescent="0.25">
      <c r="A96" s="8">
        <v>1.96</v>
      </c>
      <c r="B96" s="40" t="s">
        <v>16</v>
      </c>
      <c r="D96" s="85">
        <v>720836009000</v>
      </c>
      <c r="E96" s="4">
        <v>0.1</v>
      </c>
      <c r="G96" s="4">
        <f>G71+1</f>
        <v>29</v>
      </c>
      <c r="H96" s="131" t="str">
        <f>IF(TRIM('Ek.3-A'!E96)&lt;&gt;"","var","yok")</f>
        <v>yok</v>
      </c>
      <c r="I96" s="7" t="str">
        <f>IF('Ek.3-A'!E96="", "", IF(VLOOKUP('Ek.3-A'!E96, Veriler!D:E, 2, 0)=0, "", VLOOKUP('Ek.3-A'!E96, Veriler!D:E, 2, 0)))</f>
        <v/>
      </c>
      <c r="J96" s="7" t="str">
        <f>IF('Ek.3-A'!O96="", "", 'Ek.3-A'!O96)</f>
        <v/>
      </c>
      <c r="K96" s="35">
        <f>'Ek.3-A'!R96</f>
        <v>0</v>
      </c>
      <c r="L96" s="25" t="str">
        <f>'Ek.3-A'!K96</f>
        <v/>
      </c>
      <c r="M96" s="27" t="str">
        <f>'Ek.3-A'!L96</f>
        <v/>
      </c>
      <c r="N96" s="27">
        <f>IF(H96="var",0,IF(M96&lt;=0.005,M96,0))</f>
        <v>0</v>
      </c>
      <c r="O96" s="28" t="str">
        <f>IF(M96&lt;=0.005,"E","H")</f>
        <v>H</v>
      </c>
      <c r="P96" s="27">
        <f>IF(O96="E",SUM($N$5:N96),0)</f>
        <v>0</v>
      </c>
      <c r="Q96" s="25">
        <f>IF(P96&lt;=0.1, K96, IF(N96&gt;$F$2, N96*K96, $F$2*K96))</f>
        <v>0</v>
      </c>
      <c r="R96" s="27"/>
      <c r="S96" s="29"/>
      <c r="T96" s="6"/>
      <c r="V96" s="29"/>
      <c r="W96" s="29"/>
      <c r="X96" s="29"/>
      <c r="Y96" s="29"/>
      <c r="Z96" s="29"/>
    </row>
    <row r="97" spans="1:26" x14ac:dyDescent="0.25">
      <c r="A97" s="8">
        <v>1.97</v>
      </c>
      <c r="B97" s="40" t="s">
        <v>16</v>
      </c>
      <c r="D97" s="86">
        <v>720851919000</v>
      </c>
      <c r="E97" s="4">
        <v>0.1</v>
      </c>
      <c r="G97" s="4">
        <f>G96+1</f>
        <v>30</v>
      </c>
      <c r="H97" s="131" t="str">
        <f>IF(TRIM('Ek.3-A'!E97)&lt;&gt;"","var","yok")</f>
        <v>yok</v>
      </c>
      <c r="I97" s="7" t="str">
        <f>IF('Ek.3-A'!E97="", "", IF(VLOOKUP('Ek.3-A'!E97, Veriler!D:E, 2, 0)=0, "", VLOOKUP('Ek.3-A'!E97, Veriler!D:E, 2, 0)))</f>
        <v/>
      </c>
      <c r="J97" s="7" t="str">
        <f>IF('Ek.3-A'!O97="", "", 'Ek.3-A'!O97)</f>
        <v/>
      </c>
      <c r="K97" s="35">
        <f>'Ek.3-A'!R97</f>
        <v>0</v>
      </c>
      <c r="L97" s="25" t="str">
        <f>'Ek.3-A'!K97</f>
        <v/>
      </c>
      <c r="M97" s="27" t="str">
        <f>'Ek.3-A'!L97</f>
        <v/>
      </c>
      <c r="N97" s="27">
        <f t="shared" ref="N97:N109" si="18">IF(H97="var",0,IF(M97&lt;=0.005,M97,0))</f>
        <v>0</v>
      </c>
      <c r="O97" s="28" t="str">
        <f t="shared" ref="O97:O109" si="19">IF(M97&lt;=0.005,"E","H")</f>
        <v>H</v>
      </c>
      <c r="P97" s="27">
        <f>IF(O97="E",SUM($N$5:N97),0)</f>
        <v>0</v>
      </c>
      <c r="Q97" s="25">
        <f t="shared" ref="Q97:Q109" si="20">IF(P97&lt;=0.1, K97, IF(N97&gt;$F$2, N97*K97, $F$2*K97))</f>
        <v>0</v>
      </c>
      <c r="R97" s="27"/>
      <c r="S97" s="29"/>
      <c r="T97" s="6"/>
      <c r="V97" s="29"/>
      <c r="W97" s="29"/>
      <c r="X97" s="29"/>
      <c r="Y97" s="29"/>
      <c r="Z97" s="29"/>
    </row>
    <row r="98" spans="1:26" x14ac:dyDescent="0.25">
      <c r="A98" s="8">
        <v>1.98</v>
      </c>
      <c r="B98" s="40" t="s">
        <v>16</v>
      </c>
      <c r="D98" s="85">
        <v>720852919000</v>
      </c>
      <c r="E98" s="4">
        <v>0.1</v>
      </c>
      <c r="G98" s="4">
        <f t="shared" ref="G98:G109" si="21">G97+1</f>
        <v>31</v>
      </c>
      <c r="H98" s="131" t="str">
        <f>IF(TRIM('Ek.3-A'!E98)&lt;&gt;"","var","yok")</f>
        <v>yok</v>
      </c>
      <c r="I98" s="7" t="str">
        <f>IF('Ek.3-A'!E98="", "", IF(VLOOKUP('Ek.3-A'!E98, Veriler!D:E, 2, 0)=0, "", VLOOKUP('Ek.3-A'!E98, Veriler!D:E, 2, 0)))</f>
        <v/>
      </c>
      <c r="J98" s="7" t="str">
        <f>IF('Ek.3-A'!O98="", "", 'Ek.3-A'!O98)</f>
        <v/>
      </c>
      <c r="K98" s="35">
        <f>'Ek.3-A'!R98</f>
        <v>0</v>
      </c>
      <c r="L98" s="25" t="str">
        <f>'Ek.3-A'!K98</f>
        <v/>
      </c>
      <c r="M98" s="27" t="str">
        <f>'Ek.3-A'!L98</f>
        <v/>
      </c>
      <c r="N98" s="27">
        <f t="shared" si="18"/>
        <v>0</v>
      </c>
      <c r="O98" s="28" t="str">
        <f t="shared" si="19"/>
        <v>H</v>
      </c>
      <c r="P98" s="27">
        <f>IF(O98="E",SUM($N$5:N98),0)</f>
        <v>0</v>
      </c>
      <c r="Q98" s="25">
        <f t="shared" si="20"/>
        <v>0</v>
      </c>
      <c r="R98" s="27"/>
      <c r="S98" s="29"/>
      <c r="T98" s="6"/>
      <c r="V98" s="29"/>
      <c r="W98" s="29"/>
      <c r="X98" s="29"/>
      <c r="Y98" s="29"/>
      <c r="Z98" s="29"/>
    </row>
    <row r="99" spans="1:26" x14ac:dyDescent="0.25">
      <c r="A99" s="8">
        <v>1.99</v>
      </c>
      <c r="B99" s="40" t="s">
        <v>16</v>
      </c>
      <c r="D99" s="86">
        <v>721070809011</v>
      </c>
      <c r="E99" s="4">
        <v>0.1</v>
      </c>
      <c r="G99" s="4">
        <f t="shared" si="21"/>
        <v>32</v>
      </c>
      <c r="H99" s="131" t="str">
        <f>IF(TRIM('Ek.3-A'!E99)&lt;&gt;"","var","yok")</f>
        <v>yok</v>
      </c>
      <c r="I99" s="7" t="str">
        <f>IF('Ek.3-A'!E99="", "", IF(VLOOKUP('Ek.3-A'!E99, Veriler!D:E, 2, 0)=0, "", VLOOKUP('Ek.3-A'!E99, Veriler!D:E, 2, 0)))</f>
        <v/>
      </c>
      <c r="J99" s="7" t="str">
        <f>IF('Ek.3-A'!O99="", "", 'Ek.3-A'!O99)</f>
        <v/>
      </c>
      <c r="K99" s="35">
        <f>'Ek.3-A'!R99</f>
        <v>0</v>
      </c>
      <c r="L99" s="25" t="str">
        <f>'Ek.3-A'!K99</f>
        <v/>
      </c>
      <c r="M99" s="27" t="str">
        <f>'Ek.3-A'!L99</f>
        <v/>
      </c>
      <c r="N99" s="27">
        <f t="shared" si="18"/>
        <v>0</v>
      </c>
      <c r="O99" s="28" t="str">
        <f t="shared" si="19"/>
        <v>H</v>
      </c>
      <c r="P99" s="27">
        <f>IF(O99="E",SUM($N$5:N99),0)</f>
        <v>0</v>
      </c>
      <c r="Q99" s="25">
        <f t="shared" si="20"/>
        <v>0</v>
      </c>
      <c r="R99" s="27"/>
      <c r="S99" s="29"/>
      <c r="T99" s="6"/>
      <c r="V99" s="29"/>
      <c r="W99" s="29"/>
      <c r="X99" s="29"/>
      <c r="Y99" s="29"/>
      <c r="Z99" s="29"/>
    </row>
    <row r="100" spans="1:26" x14ac:dyDescent="0.25">
      <c r="A100" s="8">
        <v>2</v>
      </c>
      <c r="B100" s="40" t="s">
        <v>16</v>
      </c>
      <c r="D100" s="85">
        <v>720837009019</v>
      </c>
      <c r="E100" s="4">
        <v>0.1</v>
      </c>
      <c r="G100" s="4">
        <f t="shared" si="21"/>
        <v>33</v>
      </c>
      <c r="H100" s="131" t="str">
        <f>IF(TRIM('Ek.3-A'!E100)&lt;&gt;"","var","yok")</f>
        <v>yok</v>
      </c>
      <c r="I100" s="7" t="str">
        <f>IF('Ek.3-A'!E100="", "", IF(VLOOKUP('Ek.3-A'!E100, Veriler!D:E, 2, 0)=0, "", VLOOKUP('Ek.3-A'!E100, Veriler!D:E, 2, 0)))</f>
        <v/>
      </c>
      <c r="J100" s="7" t="str">
        <f>IF('Ek.3-A'!O100="", "", 'Ek.3-A'!O100)</f>
        <v/>
      </c>
      <c r="K100" s="35">
        <f>'Ek.3-A'!R100</f>
        <v>0</v>
      </c>
      <c r="L100" s="25" t="str">
        <f>'Ek.3-A'!K100</f>
        <v/>
      </c>
      <c r="M100" s="27" t="str">
        <f>'Ek.3-A'!L100</f>
        <v/>
      </c>
      <c r="N100" s="27">
        <f t="shared" si="18"/>
        <v>0</v>
      </c>
      <c r="O100" s="28" t="str">
        <f t="shared" si="19"/>
        <v>H</v>
      </c>
      <c r="P100" s="27">
        <f>IF(O100="E",SUM($N$5:N100),0)</f>
        <v>0</v>
      </c>
      <c r="Q100" s="25">
        <f t="shared" si="20"/>
        <v>0</v>
      </c>
      <c r="R100" s="27"/>
      <c r="S100" s="29"/>
      <c r="T100" s="6"/>
      <c r="V100" s="29"/>
      <c r="W100" s="29"/>
      <c r="X100" s="29"/>
      <c r="Y100" s="29"/>
      <c r="Z100" s="29"/>
    </row>
    <row r="101" spans="1:26" x14ac:dyDescent="0.25">
      <c r="A101" s="8">
        <v>2.0099999999999998</v>
      </c>
      <c r="B101" s="40" t="s">
        <v>16</v>
      </c>
      <c r="D101" s="86">
        <v>720839009019</v>
      </c>
      <c r="E101" s="4">
        <v>0.1</v>
      </c>
      <c r="G101" s="4">
        <f t="shared" si="21"/>
        <v>34</v>
      </c>
      <c r="H101" s="131" t="str">
        <f>IF(TRIM('Ek.3-A'!E101)&lt;&gt;"","var","yok")</f>
        <v>yok</v>
      </c>
      <c r="I101" s="7" t="str">
        <f>IF('Ek.3-A'!E101="", "", IF(VLOOKUP('Ek.3-A'!E101, Veriler!D:E, 2, 0)=0, "", VLOOKUP('Ek.3-A'!E101, Veriler!D:E, 2, 0)))</f>
        <v/>
      </c>
      <c r="J101" s="7" t="str">
        <f>IF('Ek.3-A'!O101="", "", 'Ek.3-A'!O101)</f>
        <v/>
      </c>
      <c r="K101" s="35">
        <f>'Ek.3-A'!R101</f>
        <v>0</v>
      </c>
      <c r="L101" s="25" t="str">
        <f>'Ek.3-A'!K101</f>
        <v/>
      </c>
      <c r="M101" s="27" t="str">
        <f>'Ek.3-A'!L101</f>
        <v/>
      </c>
      <c r="N101" s="27">
        <f t="shared" si="18"/>
        <v>0</v>
      </c>
      <c r="O101" s="28" t="str">
        <f t="shared" si="19"/>
        <v>H</v>
      </c>
      <c r="P101" s="27">
        <f>IF(O101="E",SUM($N$5:N101),0)</f>
        <v>0</v>
      </c>
      <c r="Q101" s="25">
        <f t="shared" si="20"/>
        <v>0</v>
      </c>
      <c r="R101" s="27"/>
      <c r="S101" s="29"/>
      <c r="T101" s="6"/>
      <c r="V101" s="29"/>
      <c r="W101" s="29"/>
      <c r="X101" s="29"/>
      <c r="Y101" s="29"/>
      <c r="Z101" s="29"/>
    </row>
    <row r="102" spans="1:26" x14ac:dyDescent="0.25">
      <c r="A102" s="8">
        <v>2.02</v>
      </c>
      <c r="B102" s="40" t="s">
        <v>16</v>
      </c>
      <c r="D102" s="85">
        <v>720838009019</v>
      </c>
      <c r="E102" s="4">
        <v>0.1</v>
      </c>
      <c r="G102" s="4">
        <f t="shared" si="21"/>
        <v>35</v>
      </c>
      <c r="H102" s="131" t="str">
        <f>IF(TRIM('Ek.3-A'!E102)&lt;&gt;"","var","yok")</f>
        <v>yok</v>
      </c>
      <c r="I102" s="7" t="str">
        <f>IF('Ek.3-A'!E102="", "", IF(VLOOKUP('Ek.3-A'!E102, Veriler!D:E, 2, 0)=0, "", VLOOKUP('Ek.3-A'!E102, Veriler!D:E, 2, 0)))</f>
        <v/>
      </c>
      <c r="J102" s="7" t="str">
        <f>IF('Ek.3-A'!O102="", "", 'Ek.3-A'!O102)</f>
        <v/>
      </c>
      <c r="K102" s="35">
        <f>'Ek.3-A'!R102</f>
        <v>0</v>
      </c>
      <c r="L102" s="25" t="str">
        <f>'Ek.3-A'!K102</f>
        <v/>
      </c>
      <c r="M102" s="27" t="str">
        <f>'Ek.3-A'!L102</f>
        <v/>
      </c>
      <c r="N102" s="27">
        <f t="shared" si="18"/>
        <v>0</v>
      </c>
      <c r="O102" s="28" t="str">
        <f t="shared" si="19"/>
        <v>H</v>
      </c>
      <c r="P102" s="27">
        <f>IF(O102="E",SUM($N$5:N102),0)</f>
        <v>0</v>
      </c>
      <c r="Q102" s="25">
        <f t="shared" si="20"/>
        <v>0</v>
      </c>
      <c r="R102" s="27"/>
      <c r="S102" s="29"/>
      <c r="T102" s="6"/>
      <c r="V102" s="29"/>
      <c r="W102" s="29"/>
      <c r="X102" s="29"/>
      <c r="Y102" s="29"/>
      <c r="Z102" s="29"/>
    </row>
    <row r="103" spans="1:26" x14ac:dyDescent="0.25">
      <c r="A103" s="8">
        <v>2.0299999999999998</v>
      </c>
      <c r="B103" s="40" t="s">
        <v>16</v>
      </c>
      <c r="D103" s="86">
        <v>721012200011</v>
      </c>
      <c r="E103" s="4">
        <v>0.1</v>
      </c>
      <c r="G103" s="4">
        <f t="shared" si="21"/>
        <v>36</v>
      </c>
      <c r="H103" s="131" t="str">
        <f>IF(TRIM('Ek.3-A'!E103)&lt;&gt;"","var","yok")</f>
        <v>yok</v>
      </c>
      <c r="I103" s="7" t="str">
        <f>IF('Ek.3-A'!E103="", "", IF(VLOOKUP('Ek.3-A'!E103, Veriler!D:E, 2, 0)=0, "", VLOOKUP('Ek.3-A'!E103, Veriler!D:E, 2, 0)))</f>
        <v/>
      </c>
      <c r="J103" s="7" t="str">
        <f>IF('Ek.3-A'!O103="", "", 'Ek.3-A'!O103)</f>
        <v/>
      </c>
      <c r="K103" s="35">
        <f>'Ek.3-A'!R103</f>
        <v>0</v>
      </c>
      <c r="L103" s="25" t="str">
        <f>'Ek.3-A'!K103</f>
        <v/>
      </c>
      <c r="M103" s="27" t="str">
        <f>'Ek.3-A'!L103</f>
        <v/>
      </c>
      <c r="N103" s="27">
        <f t="shared" si="18"/>
        <v>0</v>
      </c>
      <c r="O103" s="28" t="str">
        <f t="shared" si="19"/>
        <v>H</v>
      </c>
      <c r="P103" s="27">
        <f>IF(O103="E",SUM($N$5:N103),0)</f>
        <v>0</v>
      </c>
      <c r="Q103" s="25">
        <f t="shared" si="20"/>
        <v>0</v>
      </c>
      <c r="R103" s="27"/>
      <c r="S103" s="29"/>
      <c r="T103" s="6"/>
      <c r="V103" s="29"/>
      <c r="W103" s="29"/>
      <c r="X103" s="29"/>
      <c r="Y103" s="29"/>
      <c r="Z103" s="29"/>
    </row>
    <row r="104" spans="1:26" x14ac:dyDescent="0.25">
      <c r="A104" s="8">
        <v>2.04</v>
      </c>
      <c r="B104" s="40" t="s">
        <v>16</v>
      </c>
      <c r="D104" s="85">
        <v>721391200000</v>
      </c>
      <c r="E104" s="4">
        <v>0.1</v>
      </c>
      <c r="G104" s="4">
        <f t="shared" si="21"/>
        <v>37</v>
      </c>
      <c r="H104" s="131" t="str">
        <f>IF(TRIM('Ek.3-A'!E104)&lt;&gt;"","var","yok")</f>
        <v>yok</v>
      </c>
      <c r="I104" s="7" t="str">
        <f>IF('Ek.3-A'!E104="", "", IF(VLOOKUP('Ek.3-A'!E104, Veriler!D:E, 2, 0)=0, "", VLOOKUP('Ek.3-A'!E104, Veriler!D:E, 2, 0)))</f>
        <v/>
      </c>
      <c r="J104" s="7" t="str">
        <f>IF('Ek.3-A'!O104="", "", 'Ek.3-A'!O104)</f>
        <v/>
      </c>
      <c r="K104" s="35">
        <f>'Ek.3-A'!R104</f>
        <v>0</v>
      </c>
      <c r="L104" s="25" t="str">
        <f>'Ek.3-A'!K104</f>
        <v/>
      </c>
      <c r="M104" s="27" t="str">
        <f>'Ek.3-A'!L104</f>
        <v/>
      </c>
      <c r="N104" s="27">
        <f t="shared" si="18"/>
        <v>0</v>
      </c>
      <c r="O104" s="28" t="str">
        <f t="shared" si="19"/>
        <v>H</v>
      </c>
      <c r="P104" s="27">
        <f>IF(O104="E",SUM($N$5:N104),0)</f>
        <v>0</v>
      </c>
      <c r="Q104" s="25">
        <f t="shared" si="20"/>
        <v>0</v>
      </c>
      <c r="R104" s="27"/>
      <c r="S104" s="29"/>
      <c r="T104" s="6"/>
      <c r="V104" s="29"/>
      <c r="W104" s="29"/>
      <c r="X104" s="29"/>
      <c r="Y104" s="29"/>
      <c r="Z104" s="29"/>
    </row>
    <row r="105" spans="1:26" x14ac:dyDescent="0.25">
      <c r="A105" s="8">
        <v>2.0499999999999998</v>
      </c>
      <c r="B105" s="40" t="s">
        <v>16</v>
      </c>
      <c r="D105" s="86">
        <v>721391490013</v>
      </c>
      <c r="E105" s="4">
        <v>0.1</v>
      </c>
      <c r="G105" s="4">
        <f t="shared" si="21"/>
        <v>38</v>
      </c>
      <c r="H105" s="131" t="str">
        <f>IF(TRIM('Ek.3-A'!E105)&lt;&gt;"","var","yok")</f>
        <v>yok</v>
      </c>
      <c r="I105" s="7" t="str">
        <f>IF('Ek.3-A'!E105="", "", IF(VLOOKUP('Ek.3-A'!E105, Veriler!D:E, 2, 0)=0, "", VLOOKUP('Ek.3-A'!E105, Veriler!D:E, 2, 0)))</f>
        <v/>
      </c>
      <c r="J105" s="7" t="str">
        <f>IF('Ek.3-A'!O105="", "", 'Ek.3-A'!O105)</f>
        <v/>
      </c>
      <c r="K105" s="35">
        <f>'Ek.3-A'!R105</f>
        <v>0</v>
      </c>
      <c r="L105" s="25" t="str">
        <f>'Ek.3-A'!K105</f>
        <v/>
      </c>
      <c r="M105" s="27" t="str">
        <f>'Ek.3-A'!L105</f>
        <v/>
      </c>
      <c r="N105" s="27">
        <f t="shared" si="18"/>
        <v>0</v>
      </c>
      <c r="O105" s="28" t="str">
        <f t="shared" si="19"/>
        <v>H</v>
      </c>
      <c r="P105" s="27">
        <f>IF(O105="E",SUM($N$5:N105),0)</f>
        <v>0</v>
      </c>
      <c r="Q105" s="25">
        <f t="shared" si="20"/>
        <v>0</v>
      </c>
      <c r="R105" s="27"/>
      <c r="S105" s="29"/>
      <c r="T105" s="6"/>
      <c r="V105" s="29"/>
      <c r="W105" s="29"/>
      <c r="X105" s="29"/>
      <c r="Y105" s="29"/>
      <c r="Z105" s="29"/>
    </row>
    <row r="106" spans="1:26" x14ac:dyDescent="0.25">
      <c r="A106" s="8">
        <v>2.06</v>
      </c>
      <c r="B106" s="40" t="s">
        <v>16</v>
      </c>
      <c r="D106" s="85">
        <v>721391410013</v>
      </c>
      <c r="E106" s="4">
        <v>0.1</v>
      </c>
      <c r="G106" s="4">
        <f t="shared" si="21"/>
        <v>39</v>
      </c>
      <c r="H106" s="131" t="str">
        <f>IF(TRIM('Ek.3-A'!E106)&lt;&gt;"","var","yok")</f>
        <v>yok</v>
      </c>
      <c r="I106" s="7" t="str">
        <f>IF('Ek.3-A'!E106="", "", IF(VLOOKUP('Ek.3-A'!E106, Veriler!D:E, 2, 0)=0, "", VLOOKUP('Ek.3-A'!E106, Veriler!D:E, 2, 0)))</f>
        <v/>
      </c>
      <c r="J106" s="7" t="str">
        <f>IF('Ek.3-A'!O106="", "", 'Ek.3-A'!O106)</f>
        <v/>
      </c>
      <c r="K106" s="35">
        <f>'Ek.3-A'!R106</f>
        <v>0</v>
      </c>
      <c r="L106" s="25" t="str">
        <f>'Ek.3-A'!K106</f>
        <v/>
      </c>
      <c r="M106" s="27" t="str">
        <f>'Ek.3-A'!L106</f>
        <v/>
      </c>
      <c r="N106" s="27">
        <f t="shared" si="18"/>
        <v>0</v>
      </c>
      <c r="O106" s="28" t="str">
        <f t="shared" si="19"/>
        <v>H</v>
      </c>
      <c r="P106" s="27">
        <f>IF(O106="E",SUM($N$5:N106),0)</f>
        <v>0</v>
      </c>
      <c r="Q106" s="25">
        <f t="shared" si="20"/>
        <v>0</v>
      </c>
      <c r="R106" s="27"/>
      <c r="S106" s="29"/>
      <c r="T106" s="6"/>
      <c r="V106" s="29"/>
      <c r="W106" s="29"/>
      <c r="X106" s="29"/>
      <c r="Y106" s="29"/>
      <c r="Z106" s="29"/>
    </row>
    <row r="107" spans="1:26" x14ac:dyDescent="0.25">
      <c r="A107" s="8">
        <v>2.0699999999999998</v>
      </c>
      <c r="B107" s="40" t="s">
        <v>16</v>
      </c>
      <c r="D107" s="86">
        <v>720852999000</v>
      </c>
      <c r="E107" s="4">
        <v>0.1</v>
      </c>
      <c r="G107" s="4">
        <f t="shared" si="21"/>
        <v>40</v>
      </c>
      <c r="H107" s="131" t="str">
        <f>IF(TRIM('Ek.3-A'!E107)&lt;&gt;"","var","yok")</f>
        <v>yok</v>
      </c>
      <c r="I107" s="7" t="str">
        <f>IF('Ek.3-A'!E107="", "", IF(VLOOKUP('Ek.3-A'!E107, Veriler!D:E, 2, 0)=0, "", VLOOKUP('Ek.3-A'!E107, Veriler!D:E, 2, 0)))</f>
        <v/>
      </c>
      <c r="J107" s="7" t="str">
        <f>IF('Ek.3-A'!O107="", "", 'Ek.3-A'!O107)</f>
        <v/>
      </c>
      <c r="K107" s="35">
        <f>'Ek.3-A'!R107</f>
        <v>0</v>
      </c>
      <c r="L107" s="25" t="str">
        <f>'Ek.3-A'!K107</f>
        <v/>
      </c>
      <c r="M107" s="27" t="str">
        <f>'Ek.3-A'!L107</f>
        <v/>
      </c>
      <c r="N107" s="27">
        <f t="shared" si="18"/>
        <v>0</v>
      </c>
      <c r="O107" s="28" t="str">
        <f t="shared" si="19"/>
        <v>H</v>
      </c>
      <c r="P107" s="27">
        <f>IF(O107="E",SUM($N$5:N107),0)</f>
        <v>0</v>
      </c>
      <c r="Q107" s="25">
        <f t="shared" si="20"/>
        <v>0</v>
      </c>
      <c r="R107" s="27"/>
      <c r="S107" s="29"/>
      <c r="T107" s="6"/>
      <c r="V107" s="29"/>
      <c r="W107" s="29"/>
      <c r="X107" s="29"/>
      <c r="Y107" s="29"/>
      <c r="Z107" s="29"/>
    </row>
    <row r="108" spans="1:26" x14ac:dyDescent="0.25">
      <c r="A108" s="8">
        <v>2.08</v>
      </c>
      <c r="B108" s="40" t="s">
        <v>16</v>
      </c>
      <c r="D108" s="85">
        <v>720826009000</v>
      </c>
      <c r="E108" s="4">
        <v>0.1</v>
      </c>
      <c r="G108" s="4">
        <f t="shared" si="21"/>
        <v>41</v>
      </c>
      <c r="H108" s="131" t="str">
        <f>IF(TRIM('Ek.3-A'!E108)&lt;&gt;"","var","yok")</f>
        <v>yok</v>
      </c>
      <c r="I108" s="7" t="str">
        <f>IF('Ek.3-A'!E108="", "", IF(VLOOKUP('Ek.3-A'!E108, Veriler!D:E, 2, 0)=0, "", VLOOKUP('Ek.3-A'!E108, Veriler!D:E, 2, 0)))</f>
        <v/>
      </c>
      <c r="J108" s="7" t="str">
        <f>IF('Ek.3-A'!O108="", "", 'Ek.3-A'!O108)</f>
        <v/>
      </c>
      <c r="K108" s="35">
        <f>'Ek.3-A'!R108</f>
        <v>0</v>
      </c>
      <c r="L108" s="25" t="str">
        <f>'Ek.3-A'!K108</f>
        <v/>
      </c>
      <c r="M108" s="27" t="str">
        <f>'Ek.3-A'!L108</f>
        <v/>
      </c>
      <c r="N108" s="27">
        <f t="shared" si="18"/>
        <v>0</v>
      </c>
      <c r="O108" s="28" t="str">
        <f t="shared" si="19"/>
        <v>H</v>
      </c>
      <c r="P108" s="27">
        <f>IF(O108="E",SUM($N$5:N108),0)</f>
        <v>0</v>
      </c>
      <c r="Q108" s="25">
        <f t="shared" si="20"/>
        <v>0</v>
      </c>
      <c r="R108" s="27"/>
      <c r="S108" s="29"/>
      <c r="T108" s="6"/>
      <c r="V108" s="29"/>
      <c r="W108" s="29"/>
      <c r="X108" s="29"/>
      <c r="Y108" s="29"/>
      <c r="Z108" s="29"/>
    </row>
    <row r="109" spans="1:26" x14ac:dyDescent="0.25">
      <c r="A109" s="8">
        <v>2.09</v>
      </c>
      <c r="B109" s="40" t="s">
        <v>16</v>
      </c>
      <c r="D109" s="86">
        <v>720827009000</v>
      </c>
      <c r="E109" s="4">
        <v>0.1</v>
      </c>
      <c r="G109" s="4">
        <f t="shared" si="21"/>
        <v>42</v>
      </c>
      <c r="H109" s="131" t="str">
        <f>IF(TRIM('Ek.3-A'!E109)&lt;&gt;"","var","yok")</f>
        <v>yok</v>
      </c>
      <c r="I109" s="7" t="str">
        <f>IF('Ek.3-A'!E109="", "", IF(VLOOKUP('Ek.3-A'!E109, Veriler!D:E, 2, 0)=0, "", VLOOKUP('Ek.3-A'!E109, Veriler!D:E, 2, 0)))</f>
        <v/>
      </c>
      <c r="J109" s="7" t="str">
        <f>IF('Ek.3-A'!O109="", "", 'Ek.3-A'!O109)</f>
        <v/>
      </c>
      <c r="K109" s="35">
        <f>'Ek.3-A'!R109</f>
        <v>0</v>
      </c>
      <c r="L109" s="25" t="str">
        <f>'Ek.3-A'!K109</f>
        <v/>
      </c>
      <c r="M109" s="27" t="str">
        <f>'Ek.3-A'!L109</f>
        <v/>
      </c>
      <c r="N109" s="27">
        <f t="shared" si="18"/>
        <v>0</v>
      </c>
      <c r="O109" s="28" t="str">
        <f t="shared" si="19"/>
        <v>H</v>
      </c>
      <c r="P109" s="27">
        <f>IF(O109="E",SUM($N$5:N109),0)</f>
        <v>0</v>
      </c>
      <c r="Q109" s="25">
        <f t="shared" si="20"/>
        <v>0</v>
      </c>
      <c r="R109" s="27"/>
      <c r="S109" s="29"/>
      <c r="T109" s="6"/>
      <c r="V109" s="29"/>
      <c r="W109" s="29"/>
      <c r="X109" s="29"/>
      <c r="Y109" s="29"/>
      <c r="Z109" s="29"/>
    </row>
    <row r="110" spans="1:26" x14ac:dyDescent="0.25">
      <c r="A110" s="8">
        <v>2.1</v>
      </c>
      <c r="B110" s="40" t="s">
        <v>16</v>
      </c>
      <c r="D110" s="85">
        <v>731210410000</v>
      </c>
      <c r="E110" s="4">
        <v>0.1</v>
      </c>
      <c r="P110" s="27"/>
      <c r="Q110" s="30"/>
      <c r="R110" s="30"/>
    </row>
    <row r="111" spans="1:26" x14ac:dyDescent="0.25">
      <c r="A111" s="8">
        <v>2.11</v>
      </c>
      <c r="B111" s="40" t="s">
        <v>16</v>
      </c>
      <c r="D111" s="86">
        <v>730439839000</v>
      </c>
      <c r="E111" s="4">
        <v>0.1</v>
      </c>
      <c r="P111" s="27"/>
      <c r="Q111" s="30"/>
      <c r="R111" s="30"/>
    </row>
    <row r="112" spans="1:26" x14ac:dyDescent="0.25">
      <c r="A112" s="8">
        <v>2.12</v>
      </c>
      <c r="B112" s="40" t="s">
        <v>16</v>
      </c>
      <c r="D112" s="85">
        <v>730439829000</v>
      </c>
      <c r="E112" s="4">
        <v>0.1</v>
      </c>
      <c r="P112" s="27"/>
      <c r="Q112" s="30"/>
      <c r="R112" s="30"/>
    </row>
    <row r="113" spans="1:26" x14ac:dyDescent="0.25">
      <c r="A113" s="8">
        <v>2.13</v>
      </c>
      <c r="B113" s="40" t="s">
        <v>16</v>
      </c>
      <c r="D113" s="86">
        <v>730431209000</v>
      </c>
      <c r="E113" s="4">
        <v>0.1</v>
      </c>
      <c r="P113" s="27"/>
      <c r="Q113" s="30"/>
      <c r="R113" s="30"/>
    </row>
    <row r="114" spans="1:26" x14ac:dyDescent="0.25">
      <c r="A114" s="8">
        <v>2.14</v>
      </c>
      <c r="B114" s="40" t="s">
        <v>16</v>
      </c>
      <c r="D114" s="85">
        <v>840810810000</v>
      </c>
      <c r="E114" s="4">
        <v>0.1</v>
      </c>
      <c r="P114" s="27"/>
      <c r="Q114" s="30"/>
      <c r="R114" s="30"/>
    </row>
    <row r="115" spans="1:26" x14ac:dyDescent="0.25">
      <c r="A115" s="8">
        <v>2.15</v>
      </c>
      <c r="B115" s="40" t="s">
        <v>16</v>
      </c>
      <c r="D115" s="86">
        <v>840721100000</v>
      </c>
      <c r="E115" s="4">
        <v>0.1</v>
      </c>
      <c r="P115" s="27"/>
      <c r="Q115" s="30"/>
      <c r="R115" s="30"/>
    </row>
    <row r="116" spans="1:26" x14ac:dyDescent="0.25">
      <c r="A116" s="8">
        <v>2.16</v>
      </c>
      <c r="B116" s="40" t="s">
        <v>16</v>
      </c>
      <c r="D116" s="85">
        <v>840721910000</v>
      </c>
      <c r="E116" s="4">
        <v>0.1</v>
      </c>
      <c r="P116" s="27"/>
      <c r="Q116" s="30"/>
      <c r="R116" s="30"/>
    </row>
    <row r="117" spans="1:26" x14ac:dyDescent="0.25">
      <c r="A117" s="8">
        <v>2.17</v>
      </c>
      <c r="B117" s="40" t="s">
        <v>16</v>
      </c>
      <c r="D117" s="86">
        <v>840721990000</v>
      </c>
      <c r="E117" s="4">
        <v>0.1</v>
      </c>
      <c r="P117" s="27"/>
      <c r="Q117" s="30"/>
      <c r="R117" s="30"/>
    </row>
    <row r="118" spans="1:26" x14ac:dyDescent="0.25">
      <c r="A118" s="8">
        <v>2.1800000000000002</v>
      </c>
      <c r="B118" s="40" t="s">
        <v>16</v>
      </c>
      <c r="D118" s="85">
        <v>840810890000</v>
      </c>
      <c r="E118" s="4">
        <v>0.1</v>
      </c>
      <c r="P118" s="27"/>
      <c r="Q118" s="30"/>
      <c r="R118" s="30"/>
    </row>
    <row r="119" spans="1:26" x14ac:dyDescent="0.25">
      <c r="A119" s="8">
        <v>2.19</v>
      </c>
      <c r="B119" s="40" t="s">
        <v>16</v>
      </c>
      <c r="D119" s="86">
        <v>310530000000</v>
      </c>
      <c r="E119" s="4">
        <v>0.1</v>
      </c>
      <c r="G119" s="4">
        <f>G94+1</f>
        <v>43</v>
      </c>
      <c r="H119" s="131" t="str">
        <f>IF(TRIM('Ek.3-A'!E119)&lt;&gt;"","var","yok")</f>
        <v>yok</v>
      </c>
      <c r="I119" s="7" t="str">
        <f>IF('Ek.3-A'!E119="", "", IF(VLOOKUP('Ek.3-A'!E119, Veriler!D:E, 2, 0)=0, "", VLOOKUP('Ek.3-A'!E119, Veriler!D:E, 2, 0)))</f>
        <v/>
      </c>
      <c r="J119" s="7" t="str">
        <f>IF('Ek.3-A'!O119="", "", 'Ek.3-A'!O119)</f>
        <v/>
      </c>
      <c r="K119" s="35">
        <f>'Ek.3-A'!R119</f>
        <v>0</v>
      </c>
      <c r="L119" s="25" t="str">
        <f>'Ek.3-A'!K119</f>
        <v/>
      </c>
      <c r="M119" s="27" t="str">
        <f>'Ek.3-A'!L119</f>
        <v/>
      </c>
      <c r="N119" s="27">
        <f>IF(H119="var",0,IF(M119&lt;=0.005,M119,0))</f>
        <v>0</v>
      </c>
      <c r="O119" s="28" t="str">
        <f>IF(M119&lt;=0.005,"E","H")</f>
        <v>H</v>
      </c>
      <c r="P119" s="27">
        <f>IF(O119="E",SUM($N$5:N119),0)</f>
        <v>0</v>
      </c>
      <c r="Q119" s="25">
        <f>IF(P119&lt;=0.1, K119, IF(N119&gt;$F$2, N119*K119, $F$2*K119))</f>
        <v>0</v>
      </c>
      <c r="R119" s="27"/>
      <c r="S119" s="29"/>
      <c r="T119" s="6"/>
      <c r="V119" s="29"/>
      <c r="W119" s="29"/>
      <c r="X119" s="29"/>
      <c r="Y119" s="29"/>
      <c r="Z119" s="29"/>
    </row>
    <row r="120" spans="1:26" x14ac:dyDescent="0.25">
      <c r="A120" s="8">
        <v>2.2000000000000002</v>
      </c>
      <c r="B120" s="40" t="s">
        <v>16</v>
      </c>
      <c r="D120" s="85">
        <v>271019480018</v>
      </c>
      <c r="E120" s="4">
        <v>0.1</v>
      </c>
      <c r="G120" s="4">
        <f>G119+1</f>
        <v>44</v>
      </c>
      <c r="H120" s="131" t="str">
        <f>IF(TRIM('Ek.3-A'!E120)&lt;&gt;"","var","yok")</f>
        <v>yok</v>
      </c>
      <c r="I120" s="7" t="str">
        <f>IF('Ek.3-A'!E120="", "", IF(VLOOKUP('Ek.3-A'!E120, Veriler!D:E, 2, 0)=0, "", VLOOKUP('Ek.3-A'!E120, Veriler!D:E, 2, 0)))</f>
        <v/>
      </c>
      <c r="J120" s="7" t="str">
        <f>IF('Ek.3-A'!O120="", "", 'Ek.3-A'!O120)</f>
        <v/>
      </c>
      <c r="K120" s="35">
        <f>'Ek.3-A'!R120</f>
        <v>0</v>
      </c>
      <c r="L120" s="25" t="str">
        <f>'Ek.3-A'!K120</f>
        <v/>
      </c>
      <c r="M120" s="27" t="str">
        <f>'Ek.3-A'!L120</f>
        <v/>
      </c>
      <c r="N120" s="27">
        <f t="shared" ref="N120:N132" si="22">IF(H120="var",0,IF(M120&lt;=0.005,M120,0))</f>
        <v>0</v>
      </c>
      <c r="O120" s="28" t="str">
        <f t="shared" ref="O120:O132" si="23">IF(M120&lt;=0.005,"E","H")</f>
        <v>H</v>
      </c>
      <c r="P120" s="27">
        <f>IF(O120="E",SUM($N$5:N120),0)</f>
        <v>0</v>
      </c>
      <c r="Q120" s="25">
        <f t="shared" ref="Q120:Q132" si="24">IF(P120&lt;=0.1, K120, IF(N120&gt;$F$2, N120*K120, $F$2*K120))</f>
        <v>0</v>
      </c>
      <c r="R120" s="27"/>
      <c r="S120" s="29"/>
      <c r="T120" s="6"/>
      <c r="V120" s="29"/>
      <c r="W120" s="29"/>
      <c r="X120" s="29"/>
      <c r="Y120" s="29"/>
      <c r="Z120" s="29"/>
    </row>
    <row r="121" spans="1:26" x14ac:dyDescent="0.25">
      <c r="A121" s="8">
        <v>2.21</v>
      </c>
      <c r="B121" s="40" t="s">
        <v>16</v>
      </c>
      <c r="D121" s="86">
        <v>390690900000</v>
      </c>
      <c r="E121" s="4">
        <v>0.1</v>
      </c>
      <c r="G121" s="4">
        <f>G120+1</f>
        <v>45</v>
      </c>
      <c r="H121" s="131" t="str">
        <f>IF(TRIM('Ek.3-A'!E121)&lt;&gt;"","var","yok")</f>
        <v>yok</v>
      </c>
      <c r="I121" s="7" t="str">
        <f>IF('Ek.3-A'!E121="", "", IF(VLOOKUP('Ek.3-A'!E121, Veriler!D:E, 2, 0)=0, "", VLOOKUP('Ek.3-A'!E121, Veriler!D:E, 2, 0)))</f>
        <v/>
      </c>
      <c r="J121" s="7" t="str">
        <f>IF('Ek.3-A'!O121="", "", 'Ek.3-A'!O121)</f>
        <v/>
      </c>
      <c r="K121" s="35">
        <f>'Ek.3-A'!R121</f>
        <v>0</v>
      </c>
      <c r="L121" s="25" t="str">
        <f>'Ek.3-A'!K121</f>
        <v/>
      </c>
      <c r="M121" s="27" t="str">
        <f>'Ek.3-A'!L121</f>
        <v/>
      </c>
      <c r="N121" s="27">
        <f t="shared" si="22"/>
        <v>0</v>
      </c>
      <c r="O121" s="28" t="str">
        <f t="shared" si="23"/>
        <v>H</v>
      </c>
      <c r="P121" s="27">
        <f>IF(O121="E",SUM($N$5:N121),0)</f>
        <v>0</v>
      </c>
      <c r="Q121" s="25">
        <f t="shared" si="24"/>
        <v>0</v>
      </c>
      <c r="R121" s="27"/>
      <c r="S121" s="29"/>
      <c r="T121" s="6"/>
      <c r="V121" s="29"/>
      <c r="W121" s="29"/>
      <c r="X121" s="29"/>
      <c r="Y121" s="29"/>
      <c r="Z121" s="29"/>
    </row>
    <row r="122" spans="1:26" x14ac:dyDescent="0.25">
      <c r="A122" s="8">
        <v>2.2200000000000002</v>
      </c>
      <c r="B122" s="40" t="s">
        <v>16</v>
      </c>
      <c r="D122" s="85">
        <v>722592000010</v>
      </c>
      <c r="E122" s="4">
        <v>0.1</v>
      </c>
      <c r="G122" s="4">
        <f t="shared" ref="G122:G132" si="25">G121+1</f>
        <v>46</v>
      </c>
      <c r="H122" s="131" t="str">
        <f>IF(TRIM('Ek.3-A'!E122)&lt;&gt;"","var","yok")</f>
        <v>yok</v>
      </c>
      <c r="I122" s="7" t="str">
        <f>IF('Ek.3-A'!E122="", "", IF(VLOOKUP('Ek.3-A'!E122, Veriler!D:E, 2, 0)=0, "", VLOOKUP('Ek.3-A'!E122, Veriler!D:E, 2, 0)))</f>
        <v/>
      </c>
      <c r="J122" s="7" t="str">
        <f>IF('Ek.3-A'!O122="", "", 'Ek.3-A'!O122)</f>
        <v/>
      </c>
      <c r="K122" s="35">
        <f>'Ek.3-A'!R122</f>
        <v>0</v>
      </c>
      <c r="L122" s="25" t="str">
        <f>'Ek.3-A'!K122</f>
        <v/>
      </c>
      <c r="M122" s="27" t="str">
        <f>'Ek.3-A'!L122</f>
        <v/>
      </c>
      <c r="N122" s="27">
        <f t="shared" si="22"/>
        <v>0</v>
      </c>
      <c r="O122" s="28" t="str">
        <f t="shared" si="23"/>
        <v>H</v>
      </c>
      <c r="P122" s="27">
        <f>IF(O122="E",SUM($N$5:N122),0)</f>
        <v>0</v>
      </c>
      <c r="Q122" s="25">
        <f t="shared" si="24"/>
        <v>0</v>
      </c>
      <c r="R122" s="27"/>
      <c r="S122" s="29"/>
      <c r="T122" s="6"/>
      <c r="V122" s="29"/>
      <c r="W122" s="29"/>
      <c r="X122" s="29"/>
      <c r="Y122" s="29"/>
      <c r="Z122" s="29"/>
    </row>
    <row r="123" spans="1:26" x14ac:dyDescent="0.25">
      <c r="A123" s="8">
        <v>2.23</v>
      </c>
      <c r="B123" s="40" t="s">
        <v>16</v>
      </c>
      <c r="D123" s="86">
        <v>722540600000</v>
      </c>
      <c r="E123" s="4">
        <v>0.1</v>
      </c>
      <c r="G123" s="4">
        <f t="shared" si="25"/>
        <v>47</v>
      </c>
      <c r="H123" s="131" t="str">
        <f>IF(TRIM('Ek.3-A'!E123)&lt;&gt;"","var","yok")</f>
        <v>yok</v>
      </c>
      <c r="I123" s="7" t="str">
        <f>IF('Ek.3-A'!E123="", "", IF(VLOOKUP('Ek.3-A'!E123, Veriler!D:E, 2, 0)=0, "", VLOOKUP('Ek.3-A'!E123, Veriler!D:E, 2, 0)))</f>
        <v/>
      </c>
      <c r="J123" s="7" t="str">
        <f>IF('Ek.3-A'!O123="", "", 'Ek.3-A'!O123)</f>
        <v/>
      </c>
      <c r="K123" s="35">
        <f>'Ek.3-A'!R123</f>
        <v>0</v>
      </c>
      <c r="L123" s="25" t="str">
        <f>'Ek.3-A'!K123</f>
        <v/>
      </c>
      <c r="M123" s="27" t="str">
        <f>'Ek.3-A'!L123</f>
        <v/>
      </c>
      <c r="N123" s="27">
        <f t="shared" si="22"/>
        <v>0</v>
      </c>
      <c r="O123" s="28" t="str">
        <f t="shared" si="23"/>
        <v>H</v>
      </c>
      <c r="P123" s="27">
        <f>IF(O123="E",SUM($N$5:N123),0)</f>
        <v>0</v>
      </c>
      <c r="Q123" s="25">
        <f t="shared" si="24"/>
        <v>0</v>
      </c>
      <c r="R123" s="27"/>
      <c r="S123" s="29"/>
      <c r="T123" s="6"/>
      <c r="V123" s="29"/>
      <c r="W123" s="29"/>
      <c r="X123" s="29"/>
      <c r="Y123" s="29"/>
      <c r="Z123" s="29"/>
    </row>
    <row r="124" spans="1:26" x14ac:dyDescent="0.25">
      <c r="A124" s="8">
        <v>2.2400000000000002</v>
      </c>
      <c r="B124" s="40" t="s">
        <v>16</v>
      </c>
      <c r="D124" s="85">
        <v>722540400000</v>
      </c>
      <c r="E124" s="4">
        <v>0.1</v>
      </c>
      <c r="G124" s="4">
        <f t="shared" si="25"/>
        <v>48</v>
      </c>
      <c r="H124" s="131" t="str">
        <f>IF(TRIM('Ek.3-A'!E124)&lt;&gt;"","var","yok")</f>
        <v>yok</v>
      </c>
      <c r="I124" s="7" t="str">
        <f>IF('Ek.3-A'!E124="", "", IF(VLOOKUP('Ek.3-A'!E124, Veriler!D:E, 2, 0)=0, "", VLOOKUP('Ek.3-A'!E124, Veriler!D:E, 2, 0)))</f>
        <v/>
      </c>
      <c r="J124" s="7" t="str">
        <f>IF('Ek.3-A'!O124="", "", 'Ek.3-A'!O124)</f>
        <v/>
      </c>
      <c r="K124" s="35">
        <f>'Ek.3-A'!R124</f>
        <v>0</v>
      </c>
      <c r="L124" s="25" t="str">
        <f>'Ek.3-A'!K124</f>
        <v/>
      </c>
      <c r="M124" s="27" t="str">
        <f>'Ek.3-A'!L124</f>
        <v/>
      </c>
      <c r="N124" s="27">
        <f t="shared" si="22"/>
        <v>0</v>
      </c>
      <c r="O124" s="28" t="str">
        <f t="shared" si="23"/>
        <v>H</v>
      </c>
      <c r="P124" s="27">
        <f>IF(O124="E",SUM($N$5:N124),0)</f>
        <v>0</v>
      </c>
      <c r="Q124" s="25">
        <f t="shared" si="24"/>
        <v>0</v>
      </c>
      <c r="R124" s="27"/>
      <c r="S124" s="29"/>
      <c r="T124" s="6"/>
      <c r="V124" s="29"/>
      <c r="W124" s="29"/>
      <c r="X124" s="29"/>
      <c r="Y124" s="29"/>
      <c r="Z124" s="29"/>
    </row>
    <row r="125" spans="1:26" x14ac:dyDescent="0.25">
      <c r="A125" s="8">
        <v>2.25</v>
      </c>
      <c r="B125" s="40" t="s">
        <v>16</v>
      </c>
      <c r="D125" s="87">
        <v>722550800012</v>
      </c>
      <c r="E125" s="4">
        <v>0.1</v>
      </c>
      <c r="G125" s="4">
        <f t="shared" si="25"/>
        <v>49</v>
      </c>
      <c r="H125" s="131" t="str">
        <f>IF(TRIM('Ek.3-A'!E125)&lt;&gt;"","var","yok")</f>
        <v>yok</v>
      </c>
      <c r="I125" s="7" t="str">
        <f>IF('Ek.3-A'!E125="", "", IF(VLOOKUP('Ek.3-A'!E125, Veriler!D:E, 2, 0)=0, "", VLOOKUP('Ek.3-A'!E125, Veriler!D:E, 2, 0)))</f>
        <v/>
      </c>
      <c r="J125" s="7" t="str">
        <f>IF('Ek.3-A'!O125="", "", 'Ek.3-A'!O125)</f>
        <v/>
      </c>
      <c r="K125" s="35">
        <f>'Ek.3-A'!R125</f>
        <v>0</v>
      </c>
      <c r="L125" s="25" t="str">
        <f>'Ek.3-A'!K125</f>
        <v/>
      </c>
      <c r="M125" s="27" t="str">
        <f>'Ek.3-A'!L125</f>
        <v/>
      </c>
      <c r="N125" s="27">
        <f t="shared" si="22"/>
        <v>0</v>
      </c>
      <c r="O125" s="28" t="str">
        <f t="shared" si="23"/>
        <v>H</v>
      </c>
      <c r="P125" s="27">
        <f>IF(O125="E",SUM($N$5:N125),0)</f>
        <v>0</v>
      </c>
      <c r="Q125" s="25">
        <f t="shared" si="24"/>
        <v>0</v>
      </c>
      <c r="R125" s="27"/>
      <c r="S125" s="29"/>
      <c r="T125" s="6"/>
      <c r="V125" s="29"/>
      <c r="W125" s="29"/>
      <c r="X125" s="29"/>
      <c r="Y125" s="29"/>
      <c r="Z125" s="29"/>
    </row>
    <row r="126" spans="1:26" x14ac:dyDescent="0.25">
      <c r="A126" s="8">
        <v>2.2599999999999998</v>
      </c>
      <c r="B126" s="40" t="s">
        <v>16</v>
      </c>
      <c r="D126" s="88">
        <v>722599000010</v>
      </c>
      <c r="E126" s="4">
        <v>0.1</v>
      </c>
      <c r="G126" s="4">
        <f t="shared" si="25"/>
        <v>50</v>
      </c>
      <c r="H126" s="131" t="str">
        <f>IF(TRIM('Ek.3-A'!E126)&lt;&gt;"","var","yok")</f>
        <v>yok</v>
      </c>
      <c r="I126" s="7" t="str">
        <f>IF('Ek.3-A'!E126="", "", IF(VLOOKUP('Ek.3-A'!E126, Veriler!D:E, 2, 0)=0, "", VLOOKUP('Ek.3-A'!E126, Veriler!D:E, 2, 0)))</f>
        <v/>
      </c>
      <c r="J126" s="7" t="str">
        <f>IF('Ek.3-A'!O126="", "", 'Ek.3-A'!O126)</f>
        <v/>
      </c>
      <c r="K126" s="35">
        <f>'Ek.3-A'!R126</f>
        <v>0</v>
      </c>
      <c r="L126" s="25" t="str">
        <f>'Ek.3-A'!K126</f>
        <v/>
      </c>
      <c r="M126" s="27" t="str">
        <f>'Ek.3-A'!L126</f>
        <v/>
      </c>
      <c r="N126" s="27">
        <f t="shared" si="22"/>
        <v>0</v>
      </c>
      <c r="O126" s="28" t="str">
        <f t="shared" si="23"/>
        <v>H</v>
      </c>
      <c r="P126" s="27">
        <f>IF(O126="E",SUM($N$5:N126),0)</f>
        <v>0</v>
      </c>
      <c r="Q126" s="25">
        <f t="shared" si="24"/>
        <v>0</v>
      </c>
      <c r="R126" s="27"/>
      <c r="S126" s="29"/>
      <c r="T126" s="6"/>
      <c r="V126" s="29"/>
      <c r="W126" s="29"/>
      <c r="X126" s="29"/>
      <c r="Y126" s="29"/>
      <c r="Z126" s="29"/>
    </row>
    <row r="127" spans="1:26" x14ac:dyDescent="0.25">
      <c r="A127" s="8">
        <v>2.27</v>
      </c>
      <c r="B127" s="40" t="s">
        <v>16</v>
      </c>
      <c r="D127" s="88">
        <v>722599000029</v>
      </c>
      <c r="E127" s="4">
        <v>0.1</v>
      </c>
      <c r="G127" s="4">
        <f t="shared" si="25"/>
        <v>51</v>
      </c>
      <c r="H127" s="131" t="str">
        <f>IF(TRIM('Ek.3-A'!E127)&lt;&gt;"","var","yok")</f>
        <v>yok</v>
      </c>
      <c r="I127" s="7" t="str">
        <f>IF('Ek.3-A'!E127="", "", IF(VLOOKUP('Ek.3-A'!E127, Veriler!D:E, 2, 0)=0, "", VLOOKUP('Ek.3-A'!E127, Veriler!D:E, 2, 0)))</f>
        <v/>
      </c>
      <c r="J127" s="7" t="str">
        <f>IF('Ek.3-A'!O127="", "", 'Ek.3-A'!O127)</f>
        <v/>
      </c>
      <c r="K127" s="35">
        <f>'Ek.3-A'!R127</f>
        <v>0</v>
      </c>
      <c r="L127" s="25" t="str">
        <f>'Ek.3-A'!K127</f>
        <v/>
      </c>
      <c r="M127" s="27" t="str">
        <f>'Ek.3-A'!L127</f>
        <v/>
      </c>
      <c r="N127" s="27">
        <f t="shared" si="22"/>
        <v>0</v>
      </c>
      <c r="O127" s="28" t="str">
        <f t="shared" si="23"/>
        <v>H</v>
      </c>
      <c r="P127" s="27">
        <f>IF(O127="E",SUM($N$5:N127),0)</f>
        <v>0</v>
      </c>
      <c r="Q127" s="25">
        <f t="shared" si="24"/>
        <v>0</v>
      </c>
      <c r="R127" s="27"/>
      <c r="S127" s="29"/>
      <c r="T127" s="6"/>
      <c r="V127" s="29"/>
      <c r="W127" s="29"/>
      <c r="X127" s="29"/>
      <c r="Y127" s="29"/>
      <c r="Z127" s="29"/>
    </row>
    <row r="128" spans="1:26" x14ac:dyDescent="0.25">
      <c r="A128" s="8">
        <v>2.2799999999999998</v>
      </c>
      <c r="B128" s="40" t="s">
        <v>16</v>
      </c>
      <c r="D128" s="89">
        <v>722790100000</v>
      </c>
      <c r="E128" s="4">
        <v>0.1</v>
      </c>
      <c r="G128" s="4">
        <f t="shared" si="25"/>
        <v>52</v>
      </c>
      <c r="H128" s="131" t="str">
        <f>IF(TRIM('Ek.3-A'!E128)&lt;&gt;"","var","yok")</f>
        <v>yok</v>
      </c>
      <c r="I128" s="7" t="str">
        <f>IF('Ek.3-A'!E128="", "", IF(VLOOKUP('Ek.3-A'!E128, Veriler!D:E, 2, 0)=0, "", VLOOKUP('Ek.3-A'!E128, Veriler!D:E, 2, 0)))</f>
        <v/>
      </c>
      <c r="J128" s="7" t="str">
        <f>IF('Ek.3-A'!O128="", "", 'Ek.3-A'!O128)</f>
        <v/>
      </c>
      <c r="K128" s="35">
        <f>'Ek.3-A'!R128</f>
        <v>0</v>
      </c>
      <c r="L128" s="25" t="str">
        <f>'Ek.3-A'!K128</f>
        <v/>
      </c>
      <c r="M128" s="27" t="str">
        <f>'Ek.3-A'!L128</f>
        <v/>
      </c>
      <c r="N128" s="27">
        <f t="shared" si="22"/>
        <v>0</v>
      </c>
      <c r="O128" s="28" t="str">
        <f t="shared" si="23"/>
        <v>H</v>
      </c>
      <c r="P128" s="27">
        <f>IF(O128="E",SUM($N$5:N128),0)</f>
        <v>0</v>
      </c>
      <c r="Q128" s="25">
        <f t="shared" si="24"/>
        <v>0</v>
      </c>
      <c r="R128" s="27"/>
      <c r="S128" s="29"/>
      <c r="T128" s="6"/>
      <c r="V128" s="29"/>
      <c r="W128" s="29"/>
      <c r="X128" s="29"/>
      <c r="Y128" s="29"/>
      <c r="Z128" s="29"/>
    </row>
    <row r="129" spans="1:26" x14ac:dyDescent="0.25">
      <c r="A129" s="8">
        <v>2.29</v>
      </c>
      <c r="B129" s="40" t="s">
        <v>16</v>
      </c>
      <c r="D129" s="90">
        <v>292249859039</v>
      </c>
      <c r="E129" s="4">
        <v>0.1</v>
      </c>
      <c r="G129" s="4">
        <f t="shared" si="25"/>
        <v>53</v>
      </c>
      <c r="H129" s="131" t="str">
        <f>IF(TRIM('Ek.3-A'!E129)&lt;&gt;"","var","yok")</f>
        <v>yok</v>
      </c>
      <c r="I129" s="7" t="str">
        <f>IF('Ek.3-A'!E129="", "", IF(VLOOKUP('Ek.3-A'!E129, Veriler!D:E, 2, 0)=0, "", VLOOKUP('Ek.3-A'!E129, Veriler!D:E, 2, 0)))</f>
        <v/>
      </c>
      <c r="J129" s="7" t="str">
        <f>IF('Ek.3-A'!O129="", "", 'Ek.3-A'!O129)</f>
        <v/>
      </c>
      <c r="K129" s="35">
        <f>'Ek.3-A'!R129</f>
        <v>0</v>
      </c>
      <c r="L129" s="25" t="str">
        <f>'Ek.3-A'!K129</f>
        <v/>
      </c>
      <c r="M129" s="27" t="str">
        <f>'Ek.3-A'!L129</f>
        <v/>
      </c>
      <c r="N129" s="27">
        <f t="shared" si="22"/>
        <v>0</v>
      </c>
      <c r="O129" s="28" t="str">
        <f t="shared" si="23"/>
        <v>H</v>
      </c>
      <c r="P129" s="27">
        <f>IF(O129="E",SUM($N$5:N129),0)</f>
        <v>0</v>
      </c>
      <c r="Q129" s="25">
        <f t="shared" si="24"/>
        <v>0</v>
      </c>
      <c r="R129" s="27"/>
      <c r="S129" s="29"/>
      <c r="T129" s="6"/>
      <c r="V129" s="29"/>
      <c r="W129" s="29"/>
      <c r="X129" s="29"/>
      <c r="Y129" s="29"/>
      <c r="Z129" s="29"/>
    </row>
    <row r="130" spans="1:26" x14ac:dyDescent="0.25">
      <c r="A130" s="8">
        <v>2.2999999999999998</v>
      </c>
      <c r="B130" s="40" t="s">
        <v>16</v>
      </c>
      <c r="D130" s="91">
        <v>292250009019</v>
      </c>
      <c r="E130" s="4">
        <v>0.1</v>
      </c>
      <c r="G130" s="4">
        <f t="shared" si="25"/>
        <v>54</v>
      </c>
      <c r="H130" s="131" t="str">
        <f>IF(TRIM('Ek.3-A'!E130)&lt;&gt;"","var","yok")</f>
        <v>yok</v>
      </c>
      <c r="I130" s="7" t="str">
        <f>IF('Ek.3-A'!E130="", "", IF(VLOOKUP('Ek.3-A'!E130, Veriler!D:E, 2, 0)=0, "", VLOOKUP('Ek.3-A'!E130, Veriler!D:E, 2, 0)))</f>
        <v/>
      </c>
      <c r="J130" s="7" t="str">
        <f>IF('Ek.3-A'!O130="", "", 'Ek.3-A'!O130)</f>
        <v/>
      </c>
      <c r="K130" s="35">
        <f>'Ek.3-A'!R130</f>
        <v>0</v>
      </c>
      <c r="L130" s="25" t="str">
        <f>'Ek.3-A'!K130</f>
        <v/>
      </c>
      <c r="M130" s="27" t="str">
        <f>'Ek.3-A'!L130</f>
        <v/>
      </c>
      <c r="N130" s="27">
        <f t="shared" si="22"/>
        <v>0</v>
      </c>
      <c r="O130" s="28" t="str">
        <f t="shared" si="23"/>
        <v>H</v>
      </c>
      <c r="P130" s="27">
        <f>IF(O130="E",SUM($N$5:N130),0)</f>
        <v>0</v>
      </c>
      <c r="Q130" s="25">
        <f t="shared" si="24"/>
        <v>0</v>
      </c>
      <c r="R130" s="27"/>
      <c r="S130" s="29"/>
      <c r="T130" s="6"/>
      <c r="V130" s="29"/>
      <c r="W130" s="29"/>
      <c r="X130" s="29"/>
      <c r="Y130" s="29"/>
      <c r="Z130" s="29"/>
    </row>
    <row r="131" spans="1:26" x14ac:dyDescent="0.25">
      <c r="A131" s="8">
        <v>2.31</v>
      </c>
      <c r="B131" s="40" t="s">
        <v>16</v>
      </c>
      <c r="D131" s="90">
        <v>294190000059</v>
      </c>
      <c r="E131" s="4">
        <v>0.1</v>
      </c>
      <c r="G131" s="4">
        <f t="shared" si="25"/>
        <v>55</v>
      </c>
      <c r="H131" s="131" t="str">
        <f>IF(TRIM('Ek.3-A'!E131)&lt;&gt;"","var","yok")</f>
        <v>yok</v>
      </c>
      <c r="I131" s="7" t="str">
        <f>IF('Ek.3-A'!E131="", "", IF(VLOOKUP('Ek.3-A'!E131, Veriler!D:E, 2, 0)=0, "", VLOOKUP('Ek.3-A'!E131, Veriler!D:E, 2, 0)))</f>
        <v/>
      </c>
      <c r="J131" s="7" t="str">
        <f>IF('Ek.3-A'!O131="", "", 'Ek.3-A'!O131)</f>
        <v/>
      </c>
      <c r="K131" s="35">
        <f>'Ek.3-A'!R131</f>
        <v>0</v>
      </c>
      <c r="L131" s="25" t="str">
        <f>'Ek.3-A'!K131</f>
        <v/>
      </c>
      <c r="M131" s="27" t="str">
        <f>'Ek.3-A'!L131</f>
        <v/>
      </c>
      <c r="N131" s="27">
        <f t="shared" si="22"/>
        <v>0</v>
      </c>
      <c r="O131" s="28" t="str">
        <f t="shared" si="23"/>
        <v>H</v>
      </c>
      <c r="P131" s="27">
        <f>IF(O131="E",SUM($N$5:N131),0)</f>
        <v>0</v>
      </c>
      <c r="Q131" s="25">
        <f t="shared" si="24"/>
        <v>0</v>
      </c>
      <c r="R131" s="27"/>
      <c r="S131" s="29"/>
      <c r="T131" s="6"/>
      <c r="V131" s="29"/>
      <c r="W131" s="29"/>
      <c r="X131" s="29"/>
      <c r="Y131" s="29"/>
      <c r="Z131" s="29"/>
    </row>
    <row r="132" spans="1:26" x14ac:dyDescent="0.25">
      <c r="A132" s="8">
        <v>2.3199999999999998</v>
      </c>
      <c r="B132" s="40" t="s">
        <v>16</v>
      </c>
      <c r="D132" s="91">
        <v>740400990000</v>
      </c>
      <c r="E132" s="4">
        <v>0.1</v>
      </c>
      <c r="G132" s="4">
        <f t="shared" si="25"/>
        <v>56</v>
      </c>
      <c r="H132" s="131" t="str">
        <f>IF(TRIM('Ek.3-A'!E132)&lt;&gt;"","var","yok")</f>
        <v>yok</v>
      </c>
      <c r="I132" s="7" t="str">
        <f>IF('Ek.3-A'!E132="", "", IF(VLOOKUP('Ek.3-A'!E132, Veriler!D:E, 2, 0)=0, "", VLOOKUP('Ek.3-A'!E132, Veriler!D:E, 2, 0)))</f>
        <v/>
      </c>
      <c r="J132" s="7" t="str">
        <f>IF('Ek.3-A'!O132="", "", 'Ek.3-A'!O132)</f>
        <v/>
      </c>
      <c r="K132" s="35">
        <f>'Ek.3-A'!R132</f>
        <v>0</v>
      </c>
      <c r="L132" s="25" t="str">
        <f>'Ek.3-A'!K132</f>
        <v/>
      </c>
      <c r="M132" s="27" t="str">
        <f>'Ek.3-A'!L132</f>
        <v/>
      </c>
      <c r="N132" s="27">
        <f t="shared" si="22"/>
        <v>0</v>
      </c>
      <c r="O132" s="28" t="str">
        <f t="shared" si="23"/>
        <v>H</v>
      </c>
      <c r="P132" s="27">
        <f>IF(O132="E",SUM($N$5:N132),0)</f>
        <v>0</v>
      </c>
      <c r="Q132" s="25">
        <f t="shared" si="24"/>
        <v>0</v>
      </c>
      <c r="R132" s="27"/>
      <c r="S132" s="29"/>
      <c r="T132" s="6"/>
      <c r="V132" s="29"/>
      <c r="W132" s="29"/>
      <c r="X132" s="29"/>
      <c r="Y132" s="29"/>
      <c r="Z132" s="29"/>
    </row>
    <row r="133" spans="1:26" x14ac:dyDescent="0.25">
      <c r="A133" s="8">
        <v>2.33</v>
      </c>
      <c r="B133" s="40" t="s">
        <v>16</v>
      </c>
      <c r="D133" s="90">
        <v>844399100000</v>
      </c>
      <c r="E133" s="4">
        <v>0.1</v>
      </c>
      <c r="H133" s="131"/>
      <c r="I133" s="7" t="s">
        <v>69</v>
      </c>
      <c r="J133" s="7"/>
      <c r="K133" s="7"/>
      <c r="M133" s="26"/>
      <c r="P133" s="27"/>
      <c r="Q133" s="30"/>
      <c r="R133" s="27"/>
      <c r="X133" s="29"/>
      <c r="Y133" s="29"/>
      <c r="Z133" s="29"/>
    </row>
    <row r="134" spans="1:26" x14ac:dyDescent="0.25">
      <c r="A134" s="8">
        <v>2.34</v>
      </c>
      <c r="B134" s="40" t="s">
        <v>16</v>
      </c>
      <c r="D134" s="91">
        <v>320649700000</v>
      </c>
      <c r="E134" s="4">
        <v>0.1</v>
      </c>
      <c r="G134" s="4">
        <f>G109+1</f>
        <v>43</v>
      </c>
      <c r="H134" s="131" t="str">
        <f>IF(TRIM('Ek.3-A'!E134)&lt;&gt;"","var","yok")</f>
        <v>yok</v>
      </c>
      <c r="I134" s="7" t="str">
        <f>IF('Ek.3-A'!E134="", "", IF(VLOOKUP('Ek.3-A'!E134, Veriler!D:E, 2, 0)=0, "", VLOOKUP('Ek.3-A'!E134, Veriler!D:E, 2, 0)))</f>
        <v/>
      </c>
      <c r="J134" s="7" t="str">
        <f>IF('Ek.3-A'!O134="", "", 'Ek.3-A'!O134)</f>
        <v/>
      </c>
      <c r="K134" s="35">
        <f>'Ek.3-A'!R134</f>
        <v>0</v>
      </c>
      <c r="L134" s="25" t="str">
        <f>'Ek.3-A'!K134</f>
        <v/>
      </c>
      <c r="M134" s="27" t="str">
        <f>'Ek.3-A'!L134</f>
        <v/>
      </c>
      <c r="N134" s="27">
        <f>IF(H134="var",0,IF(M134&lt;=0.005,M134,0))</f>
        <v>0</v>
      </c>
      <c r="O134" s="28" t="str">
        <f>IF(M134&lt;=0.005,"E","H")</f>
        <v>H</v>
      </c>
      <c r="P134" s="27">
        <f>IF(O134="E",SUM($N$5:N134),0)</f>
        <v>0</v>
      </c>
      <c r="Q134" s="25">
        <f>IF(P134&lt;=0.1, K134, IF(N134&gt;$F$2, N134*K134, $F$2*K134))</f>
        <v>0</v>
      </c>
      <c r="R134" s="27"/>
      <c r="S134" s="29"/>
      <c r="T134" s="6"/>
      <c r="V134" s="29"/>
      <c r="W134" s="29"/>
      <c r="X134" s="29"/>
      <c r="Y134" s="29"/>
      <c r="Z134" s="29"/>
    </row>
    <row r="135" spans="1:26" x14ac:dyDescent="0.25">
      <c r="A135" s="8">
        <v>2.35</v>
      </c>
      <c r="B135" s="40" t="s">
        <v>16</v>
      </c>
      <c r="D135" s="90">
        <v>290539959019</v>
      </c>
      <c r="E135" s="4">
        <v>0.1</v>
      </c>
      <c r="G135" s="4">
        <f>G134+1</f>
        <v>44</v>
      </c>
      <c r="H135" s="131" t="str">
        <f>IF(TRIM('Ek.3-A'!E135)&lt;&gt;"","var","yok")</f>
        <v>yok</v>
      </c>
      <c r="I135" s="7" t="str">
        <f>IF('Ek.3-A'!E135="", "", IF(VLOOKUP('Ek.3-A'!E135, Veriler!D:E, 2, 0)=0, "", VLOOKUP('Ek.3-A'!E135, Veriler!D:E, 2, 0)))</f>
        <v/>
      </c>
      <c r="J135" s="7" t="str">
        <f>IF('Ek.3-A'!O135="", "", 'Ek.3-A'!O135)</f>
        <v/>
      </c>
      <c r="K135" s="35">
        <f>'Ek.3-A'!R135</f>
        <v>0</v>
      </c>
      <c r="L135" s="25" t="str">
        <f>'Ek.3-A'!K135</f>
        <v/>
      </c>
      <c r="M135" s="27" t="str">
        <f>'Ek.3-A'!L135</f>
        <v/>
      </c>
      <c r="N135" s="27">
        <f t="shared" ref="N135:N147" si="26">IF(H135="var",0,IF(M135&lt;=0.005,M135,0))</f>
        <v>0</v>
      </c>
      <c r="O135" s="28" t="str">
        <f t="shared" ref="O135:O147" si="27">IF(M135&lt;=0.005,"E","H")</f>
        <v>H</v>
      </c>
      <c r="P135" s="27">
        <f>IF(O135="E",SUM($N$5:N135),0)</f>
        <v>0</v>
      </c>
      <c r="Q135" s="25">
        <f t="shared" ref="Q135:Q147" si="28">IF(P135&lt;=0.1, K135, IF(N135&gt;$F$2, N135*K135, $F$2*K135))</f>
        <v>0</v>
      </c>
      <c r="R135" s="27"/>
      <c r="S135" s="29"/>
      <c r="T135" s="6"/>
      <c r="V135" s="29"/>
      <c r="W135" s="29"/>
      <c r="X135" s="29"/>
      <c r="Y135" s="29"/>
      <c r="Z135" s="29"/>
    </row>
    <row r="136" spans="1:26" x14ac:dyDescent="0.25">
      <c r="A136" s="8">
        <v>2.36</v>
      </c>
      <c r="B136" s="40" t="s">
        <v>16</v>
      </c>
      <c r="D136" s="91">
        <v>854239900000</v>
      </c>
      <c r="E136" s="4">
        <v>0.1</v>
      </c>
      <c r="G136" s="4">
        <f t="shared" ref="G136:G147" si="29">G135+1</f>
        <v>45</v>
      </c>
      <c r="H136" s="131" t="str">
        <f>IF(TRIM('Ek.3-A'!E136)&lt;&gt;"","var","yok")</f>
        <v>yok</v>
      </c>
      <c r="I136" s="7" t="str">
        <f>IF('Ek.3-A'!E136="", "", IF(VLOOKUP('Ek.3-A'!E136, Veriler!D:E, 2, 0)=0, "", VLOOKUP('Ek.3-A'!E136, Veriler!D:E, 2, 0)))</f>
        <v/>
      </c>
      <c r="J136" s="7" t="str">
        <f>IF('Ek.3-A'!O136="", "", 'Ek.3-A'!O136)</f>
        <v/>
      </c>
      <c r="K136" s="35">
        <f>'Ek.3-A'!R136</f>
        <v>0</v>
      </c>
      <c r="L136" s="25" t="str">
        <f>'Ek.3-A'!K136</f>
        <v/>
      </c>
      <c r="M136" s="27" t="str">
        <f>'Ek.3-A'!L136</f>
        <v/>
      </c>
      <c r="N136" s="27">
        <f t="shared" si="26"/>
        <v>0</v>
      </c>
      <c r="O136" s="28" t="str">
        <f t="shared" si="27"/>
        <v>H</v>
      </c>
      <c r="P136" s="27">
        <f>IF(O136="E",SUM($N$5:N136),0)</f>
        <v>0</v>
      </c>
      <c r="Q136" s="25">
        <f t="shared" si="28"/>
        <v>0</v>
      </c>
      <c r="R136" s="27"/>
      <c r="S136" s="29"/>
      <c r="T136" s="6"/>
      <c r="V136" s="29"/>
      <c r="W136" s="29"/>
      <c r="X136" s="29"/>
      <c r="Y136" s="29"/>
      <c r="Z136" s="29"/>
    </row>
    <row r="137" spans="1:26" x14ac:dyDescent="0.25">
      <c r="A137" s="8">
        <v>2.37</v>
      </c>
      <c r="B137" s="40" t="s">
        <v>16</v>
      </c>
      <c r="D137" s="90">
        <v>350790900019</v>
      </c>
      <c r="E137" s="4">
        <v>0.1</v>
      </c>
      <c r="G137" s="4">
        <f t="shared" si="29"/>
        <v>46</v>
      </c>
      <c r="H137" s="131" t="str">
        <f>IF(TRIM('Ek.3-A'!E137)&lt;&gt;"","var","yok")</f>
        <v>yok</v>
      </c>
      <c r="I137" s="7" t="str">
        <f>IF('Ek.3-A'!E137="", "", IF(VLOOKUP('Ek.3-A'!E137, Veriler!D:E, 2, 0)=0, "", VLOOKUP('Ek.3-A'!E137, Veriler!D:E, 2, 0)))</f>
        <v/>
      </c>
      <c r="J137" s="7" t="str">
        <f>IF('Ek.3-A'!O137="", "", 'Ek.3-A'!O137)</f>
        <v/>
      </c>
      <c r="K137" s="35">
        <f>'Ek.3-A'!R137</f>
        <v>0</v>
      </c>
      <c r="L137" s="25" t="str">
        <f>'Ek.3-A'!K137</f>
        <v/>
      </c>
      <c r="M137" s="27" t="str">
        <f>'Ek.3-A'!L137</f>
        <v/>
      </c>
      <c r="N137" s="27">
        <f t="shared" si="26"/>
        <v>0</v>
      </c>
      <c r="O137" s="28" t="str">
        <f t="shared" si="27"/>
        <v>H</v>
      </c>
      <c r="P137" s="27">
        <f>IF(O137="E",SUM($N$5:N137),0)</f>
        <v>0</v>
      </c>
      <c r="Q137" s="25">
        <f t="shared" si="28"/>
        <v>0</v>
      </c>
      <c r="R137" s="27"/>
      <c r="S137" s="29"/>
      <c r="T137" s="6"/>
      <c r="V137" s="29"/>
      <c r="W137" s="29"/>
      <c r="X137" s="29"/>
      <c r="Y137" s="29"/>
      <c r="Z137" s="29"/>
    </row>
    <row r="138" spans="1:26" x14ac:dyDescent="0.25">
      <c r="A138" s="8">
        <v>2.38</v>
      </c>
      <c r="B138" s="40" t="s">
        <v>16</v>
      </c>
      <c r="D138" s="91">
        <v>290949809019</v>
      </c>
      <c r="E138" s="4">
        <v>0.1</v>
      </c>
      <c r="G138" s="4">
        <f t="shared" si="29"/>
        <v>47</v>
      </c>
      <c r="H138" s="131" t="str">
        <f>IF(TRIM('Ek.3-A'!E138)&lt;&gt;"","var","yok")</f>
        <v>yok</v>
      </c>
      <c r="I138" s="7" t="str">
        <f>IF('Ek.3-A'!E138="", "", IF(VLOOKUP('Ek.3-A'!E138, Veriler!D:E, 2, 0)=0, "", VLOOKUP('Ek.3-A'!E138, Veriler!D:E, 2, 0)))</f>
        <v/>
      </c>
      <c r="J138" s="7" t="str">
        <f>IF('Ek.3-A'!O138="", "", 'Ek.3-A'!O138)</f>
        <v/>
      </c>
      <c r="K138" s="35">
        <f>'Ek.3-A'!R138</f>
        <v>0</v>
      </c>
      <c r="L138" s="25" t="str">
        <f>'Ek.3-A'!K138</f>
        <v/>
      </c>
      <c r="M138" s="27" t="str">
        <f>'Ek.3-A'!L138</f>
        <v/>
      </c>
      <c r="N138" s="27">
        <f t="shared" si="26"/>
        <v>0</v>
      </c>
      <c r="O138" s="28" t="str">
        <f t="shared" si="27"/>
        <v>H</v>
      </c>
      <c r="P138" s="27">
        <f>IF(O138="E",SUM($N$5:N138),0)</f>
        <v>0</v>
      </c>
      <c r="Q138" s="25">
        <f t="shared" si="28"/>
        <v>0</v>
      </c>
      <c r="R138" s="27"/>
      <c r="S138" s="29"/>
      <c r="T138" s="6"/>
      <c r="V138" s="29"/>
      <c r="W138" s="29"/>
      <c r="X138" s="29"/>
      <c r="Y138" s="29"/>
      <c r="Z138" s="29"/>
    </row>
    <row r="139" spans="1:26" x14ac:dyDescent="0.25">
      <c r="A139" s="8">
        <v>2.39</v>
      </c>
      <c r="B139" s="40" t="s">
        <v>16</v>
      </c>
      <c r="D139" s="90">
        <v>720219000019</v>
      </c>
      <c r="E139" s="4">
        <v>0.1</v>
      </c>
      <c r="G139" s="4">
        <f t="shared" si="29"/>
        <v>48</v>
      </c>
      <c r="H139" s="131" t="str">
        <f>IF(TRIM('Ek.3-A'!E139)&lt;&gt;"","var","yok")</f>
        <v>yok</v>
      </c>
      <c r="I139" s="7" t="str">
        <f>IF('Ek.3-A'!E139="", "", IF(VLOOKUP('Ek.3-A'!E139, Veriler!D:E, 2, 0)=0, "", VLOOKUP('Ek.3-A'!E139, Veriler!D:E, 2, 0)))</f>
        <v/>
      </c>
      <c r="J139" s="7" t="str">
        <f>IF('Ek.3-A'!O139="", "", 'Ek.3-A'!O139)</f>
        <v/>
      </c>
      <c r="K139" s="35">
        <f>'Ek.3-A'!R139</f>
        <v>0</v>
      </c>
      <c r="L139" s="25" t="str">
        <f>'Ek.3-A'!K139</f>
        <v/>
      </c>
      <c r="M139" s="27" t="str">
        <f>'Ek.3-A'!L139</f>
        <v/>
      </c>
      <c r="N139" s="27">
        <f t="shared" si="26"/>
        <v>0</v>
      </c>
      <c r="O139" s="28" t="str">
        <f t="shared" si="27"/>
        <v>H</v>
      </c>
      <c r="P139" s="27">
        <f>IF(O139="E",SUM($N$5:N139),0)</f>
        <v>0</v>
      </c>
      <c r="Q139" s="25">
        <f t="shared" si="28"/>
        <v>0</v>
      </c>
      <c r="R139" s="27"/>
      <c r="S139" s="29"/>
      <c r="T139" s="6"/>
      <c r="V139" s="29"/>
      <c r="W139" s="29"/>
      <c r="X139" s="29"/>
      <c r="Y139" s="29"/>
      <c r="Z139" s="29"/>
    </row>
    <row r="140" spans="1:26" x14ac:dyDescent="0.25">
      <c r="A140" s="8">
        <v>2.4</v>
      </c>
      <c r="B140" s="40" t="s">
        <v>16</v>
      </c>
      <c r="D140" s="91">
        <v>720211800000</v>
      </c>
      <c r="E140" s="4">
        <v>0.1</v>
      </c>
      <c r="G140" s="4">
        <f t="shared" si="29"/>
        <v>49</v>
      </c>
      <c r="H140" s="131" t="str">
        <f>IF(TRIM('Ek.3-A'!E140)&lt;&gt;"","var","yok")</f>
        <v>yok</v>
      </c>
      <c r="I140" s="7" t="str">
        <f>IF('Ek.3-A'!E140="", "", IF(VLOOKUP('Ek.3-A'!E140, Veriler!D:E, 2, 0)=0, "", VLOOKUP('Ek.3-A'!E140, Veriler!D:E, 2, 0)))</f>
        <v/>
      </c>
      <c r="J140" s="7" t="str">
        <f>IF('Ek.3-A'!O140="", "", 'Ek.3-A'!O140)</f>
        <v/>
      </c>
      <c r="K140" s="35">
        <f>'Ek.3-A'!R140</f>
        <v>0</v>
      </c>
      <c r="L140" s="25" t="str">
        <f>'Ek.3-A'!K140</f>
        <v/>
      </c>
      <c r="M140" s="27" t="str">
        <f>'Ek.3-A'!L140</f>
        <v/>
      </c>
      <c r="N140" s="27">
        <f t="shared" si="26"/>
        <v>0</v>
      </c>
      <c r="O140" s="28" t="str">
        <f t="shared" si="27"/>
        <v>H</v>
      </c>
      <c r="P140" s="27">
        <f>IF(O140="E",SUM($N$5:N140),0)</f>
        <v>0</v>
      </c>
      <c r="Q140" s="25">
        <f t="shared" si="28"/>
        <v>0</v>
      </c>
      <c r="R140" s="27"/>
      <c r="S140" s="29"/>
      <c r="T140" s="6"/>
      <c r="V140" s="29"/>
      <c r="W140" s="29"/>
      <c r="X140" s="29"/>
      <c r="Y140" s="29"/>
      <c r="Z140" s="29"/>
    </row>
    <row r="141" spans="1:26" x14ac:dyDescent="0.25">
      <c r="A141" s="8">
        <v>2.41</v>
      </c>
      <c r="B141" s="40" t="s">
        <v>16</v>
      </c>
      <c r="D141" s="90">
        <v>271019670039</v>
      </c>
      <c r="E141" s="4">
        <v>0.1</v>
      </c>
      <c r="G141" s="4">
        <f t="shared" si="29"/>
        <v>50</v>
      </c>
      <c r="H141" s="131" t="str">
        <f>IF(TRIM('Ek.3-A'!E141)&lt;&gt;"","var","yok")</f>
        <v>yok</v>
      </c>
      <c r="I141" s="7" t="str">
        <f>IF('Ek.3-A'!E141="", "", IF(VLOOKUP('Ek.3-A'!E141, Veriler!D:E, 2, 0)=0, "", VLOOKUP('Ek.3-A'!E141, Veriler!D:E, 2, 0)))</f>
        <v/>
      </c>
      <c r="J141" s="7" t="str">
        <f>IF('Ek.3-A'!O141="", "", 'Ek.3-A'!O141)</f>
        <v/>
      </c>
      <c r="K141" s="35">
        <f>'Ek.3-A'!R141</f>
        <v>0</v>
      </c>
      <c r="L141" s="25" t="str">
        <f>'Ek.3-A'!K141</f>
        <v/>
      </c>
      <c r="M141" s="27" t="str">
        <f>'Ek.3-A'!L141</f>
        <v/>
      </c>
      <c r="N141" s="27">
        <f t="shared" si="26"/>
        <v>0</v>
      </c>
      <c r="O141" s="28" t="str">
        <f t="shared" si="27"/>
        <v>H</v>
      </c>
      <c r="P141" s="27">
        <f>IF(O141="E",SUM($N$5:N141),0)</f>
        <v>0</v>
      </c>
      <c r="Q141" s="25">
        <f t="shared" si="28"/>
        <v>0</v>
      </c>
      <c r="R141" s="27"/>
      <c r="S141" s="29"/>
      <c r="T141" s="6"/>
      <c r="V141" s="29"/>
      <c r="W141" s="29"/>
      <c r="X141" s="29"/>
      <c r="Y141" s="29"/>
      <c r="Z141" s="29"/>
    </row>
    <row r="142" spans="1:26" x14ac:dyDescent="0.25">
      <c r="A142" s="8">
        <v>2.42</v>
      </c>
      <c r="B142" s="40" t="s">
        <v>16</v>
      </c>
      <c r="D142" s="91">
        <v>271019660039</v>
      </c>
      <c r="E142" s="4">
        <v>0.1</v>
      </c>
      <c r="G142" s="4">
        <f t="shared" si="29"/>
        <v>51</v>
      </c>
      <c r="H142" s="131" t="str">
        <f>IF(TRIM('Ek.3-A'!E142)&lt;&gt;"","var","yok")</f>
        <v>yok</v>
      </c>
      <c r="I142" s="7" t="str">
        <f>IF('Ek.3-A'!E142="", "", IF(VLOOKUP('Ek.3-A'!E142, Veriler!D:E, 2, 0)=0, "", VLOOKUP('Ek.3-A'!E142, Veriler!D:E, 2, 0)))</f>
        <v/>
      </c>
      <c r="J142" s="7" t="str">
        <f>IF('Ek.3-A'!O142="", "", 'Ek.3-A'!O142)</f>
        <v/>
      </c>
      <c r="K142" s="35">
        <f>'Ek.3-A'!R142</f>
        <v>0</v>
      </c>
      <c r="L142" s="25" t="str">
        <f>'Ek.3-A'!K142</f>
        <v/>
      </c>
      <c r="M142" s="27" t="str">
        <f>'Ek.3-A'!L142</f>
        <v/>
      </c>
      <c r="N142" s="27">
        <f t="shared" si="26"/>
        <v>0</v>
      </c>
      <c r="O142" s="28" t="str">
        <f t="shared" si="27"/>
        <v>H</v>
      </c>
      <c r="P142" s="27">
        <f>IF(O142="E",SUM($N$5:N142),0)</f>
        <v>0</v>
      </c>
      <c r="Q142" s="25">
        <f t="shared" si="28"/>
        <v>0</v>
      </c>
      <c r="R142" s="27"/>
      <c r="S142" s="29"/>
      <c r="T142" s="6"/>
      <c r="V142" s="29"/>
      <c r="W142" s="29"/>
      <c r="X142" s="29"/>
      <c r="Y142" s="29"/>
      <c r="Z142" s="29"/>
    </row>
    <row r="143" spans="1:26" x14ac:dyDescent="0.25">
      <c r="A143" s="8">
        <v>2.4300000000000002</v>
      </c>
      <c r="B143" s="40" t="s">
        <v>16</v>
      </c>
      <c r="D143" s="90">
        <v>271019670049</v>
      </c>
      <c r="E143" s="4">
        <v>0.1</v>
      </c>
      <c r="G143" s="4">
        <f t="shared" si="29"/>
        <v>52</v>
      </c>
      <c r="H143" s="131" t="str">
        <f>IF(TRIM('Ek.3-A'!E143)&lt;&gt;"","var","yok")</f>
        <v>yok</v>
      </c>
      <c r="I143" s="7" t="str">
        <f>IF('Ek.3-A'!E143="", "", IF(VLOOKUP('Ek.3-A'!E143, Veriler!D:E, 2, 0)=0, "", VLOOKUP('Ek.3-A'!E143, Veriler!D:E, 2, 0)))</f>
        <v/>
      </c>
      <c r="J143" s="7" t="str">
        <f>IF('Ek.3-A'!O143="", "", 'Ek.3-A'!O143)</f>
        <v/>
      </c>
      <c r="K143" s="35">
        <f>'Ek.3-A'!R143</f>
        <v>0</v>
      </c>
      <c r="L143" s="25" t="str">
        <f>'Ek.3-A'!K143</f>
        <v/>
      </c>
      <c r="M143" s="27" t="str">
        <f>'Ek.3-A'!L143</f>
        <v/>
      </c>
      <c r="N143" s="27">
        <f t="shared" si="26"/>
        <v>0</v>
      </c>
      <c r="O143" s="28" t="str">
        <f t="shared" si="27"/>
        <v>H</v>
      </c>
      <c r="P143" s="27">
        <f>IF(O143="E",SUM($N$5:N143),0)</f>
        <v>0</v>
      </c>
      <c r="Q143" s="25">
        <f t="shared" si="28"/>
        <v>0</v>
      </c>
      <c r="R143" s="27"/>
      <c r="S143" s="29"/>
      <c r="T143" s="6"/>
      <c r="V143" s="29"/>
      <c r="W143" s="29"/>
      <c r="X143" s="29"/>
      <c r="Y143" s="29"/>
      <c r="Z143" s="29"/>
    </row>
    <row r="144" spans="1:26" x14ac:dyDescent="0.25">
      <c r="A144" s="8">
        <v>2.44</v>
      </c>
      <c r="B144" s="40" t="s">
        <v>16</v>
      </c>
      <c r="D144" s="91">
        <v>841199009000</v>
      </c>
      <c r="E144" s="4">
        <v>0.1</v>
      </c>
      <c r="G144" s="4">
        <f t="shared" si="29"/>
        <v>53</v>
      </c>
      <c r="H144" s="131" t="str">
        <f>IF(TRIM('Ek.3-A'!E144)&lt;&gt;"","var","yok")</f>
        <v>yok</v>
      </c>
      <c r="I144" s="7" t="str">
        <f>IF('Ek.3-A'!E144="", "", IF(VLOOKUP('Ek.3-A'!E144, Veriler!D:E, 2, 0)=0, "", VLOOKUP('Ek.3-A'!E144, Veriler!D:E, 2, 0)))</f>
        <v/>
      </c>
      <c r="J144" s="7" t="str">
        <f>IF('Ek.3-A'!O144="", "", 'Ek.3-A'!O144)</f>
        <v/>
      </c>
      <c r="K144" s="35">
        <f>'Ek.3-A'!R144</f>
        <v>0</v>
      </c>
      <c r="L144" s="25" t="str">
        <f>'Ek.3-A'!K144</f>
        <v/>
      </c>
      <c r="M144" s="27" t="str">
        <f>'Ek.3-A'!L144</f>
        <v/>
      </c>
      <c r="N144" s="27">
        <f t="shared" si="26"/>
        <v>0</v>
      </c>
      <c r="O144" s="28" t="str">
        <f t="shared" si="27"/>
        <v>H</v>
      </c>
      <c r="P144" s="27">
        <f>IF(O144="E",SUM($N$5:N144),0)</f>
        <v>0</v>
      </c>
      <c r="Q144" s="25">
        <f t="shared" si="28"/>
        <v>0</v>
      </c>
      <c r="R144" s="27"/>
      <c r="S144" s="29"/>
      <c r="T144" s="6"/>
      <c r="V144" s="29"/>
      <c r="W144" s="29"/>
      <c r="X144" s="29"/>
      <c r="Y144" s="29"/>
      <c r="Z144" s="29"/>
    </row>
    <row r="145" spans="1:26" x14ac:dyDescent="0.25">
      <c r="A145" s="8">
        <v>2.4500000000000002</v>
      </c>
      <c r="B145" s="40" t="s">
        <v>16</v>
      </c>
      <c r="D145" s="90">
        <v>841181009000</v>
      </c>
      <c r="E145" s="4">
        <v>0.1</v>
      </c>
      <c r="G145" s="4">
        <f t="shared" si="29"/>
        <v>54</v>
      </c>
      <c r="H145" s="131" t="str">
        <f>IF(TRIM('Ek.3-A'!E145)&lt;&gt;"","var","yok")</f>
        <v>yok</v>
      </c>
      <c r="I145" s="7" t="str">
        <f>IF('Ek.3-A'!E145="", "", IF(VLOOKUP('Ek.3-A'!E145, Veriler!D:E, 2, 0)=0, "", VLOOKUP('Ek.3-A'!E145, Veriler!D:E, 2, 0)))</f>
        <v/>
      </c>
      <c r="J145" s="7" t="str">
        <f>IF('Ek.3-A'!O145="", "", 'Ek.3-A'!O145)</f>
        <v/>
      </c>
      <c r="K145" s="35">
        <f>'Ek.3-A'!R145</f>
        <v>0</v>
      </c>
      <c r="L145" s="25" t="str">
        <f>'Ek.3-A'!K145</f>
        <v/>
      </c>
      <c r="M145" s="27" t="str">
        <f>'Ek.3-A'!L145</f>
        <v/>
      </c>
      <c r="N145" s="27">
        <f t="shared" si="26"/>
        <v>0</v>
      </c>
      <c r="O145" s="28" t="str">
        <f t="shared" si="27"/>
        <v>H</v>
      </c>
      <c r="P145" s="27">
        <f>IF(O145="E",SUM($N$5:N145),0)</f>
        <v>0</v>
      </c>
      <c r="Q145" s="25">
        <f t="shared" si="28"/>
        <v>0</v>
      </c>
      <c r="R145" s="27"/>
      <c r="S145" s="29"/>
      <c r="T145" s="6"/>
      <c r="V145" s="29"/>
      <c r="W145" s="29"/>
      <c r="X145" s="29"/>
      <c r="Y145" s="29"/>
      <c r="Z145" s="29"/>
    </row>
    <row r="146" spans="1:26" x14ac:dyDescent="0.25">
      <c r="A146" s="8">
        <v>2.46</v>
      </c>
      <c r="B146" s="40" t="s">
        <v>16</v>
      </c>
      <c r="D146" s="91">
        <v>841181001000</v>
      </c>
      <c r="E146" s="4">
        <v>0.1</v>
      </c>
      <c r="G146" s="4">
        <f t="shared" si="29"/>
        <v>55</v>
      </c>
      <c r="H146" s="131" t="str">
        <f>IF(TRIM('Ek.3-A'!E146)&lt;&gt;"","var","yok")</f>
        <v>yok</v>
      </c>
      <c r="I146" s="7" t="str">
        <f>IF('Ek.3-A'!E146="", "", IF(VLOOKUP('Ek.3-A'!E146, Veriler!D:E, 2, 0)=0, "", VLOOKUP('Ek.3-A'!E146, Veriler!D:E, 2, 0)))</f>
        <v/>
      </c>
      <c r="J146" s="7" t="str">
        <f>IF('Ek.3-A'!O146="", "", 'Ek.3-A'!O146)</f>
        <v/>
      </c>
      <c r="K146" s="35">
        <f>'Ek.3-A'!R146</f>
        <v>0</v>
      </c>
      <c r="L146" s="25" t="str">
        <f>'Ek.3-A'!K146</f>
        <v/>
      </c>
      <c r="M146" s="27" t="str">
        <f>'Ek.3-A'!L146</f>
        <v/>
      </c>
      <c r="N146" s="27">
        <f t="shared" si="26"/>
        <v>0</v>
      </c>
      <c r="O146" s="28" t="str">
        <f t="shared" si="27"/>
        <v>H</v>
      </c>
      <c r="P146" s="27">
        <f>IF(O146="E",SUM($N$5:N146),0)</f>
        <v>0</v>
      </c>
      <c r="Q146" s="25">
        <f t="shared" si="28"/>
        <v>0</v>
      </c>
      <c r="R146" s="27"/>
      <c r="S146" s="29"/>
      <c r="T146" s="6"/>
      <c r="V146" s="29"/>
      <c r="W146" s="29"/>
      <c r="X146" s="29"/>
      <c r="Y146" s="29"/>
      <c r="Z146" s="29"/>
    </row>
    <row r="147" spans="1:26" x14ac:dyDescent="0.25">
      <c r="A147" s="8">
        <v>2.4700000000000002</v>
      </c>
      <c r="B147" s="40" t="s">
        <v>16</v>
      </c>
      <c r="D147" s="90">
        <v>841182809000</v>
      </c>
      <c r="E147" s="4">
        <v>0.1</v>
      </c>
      <c r="G147" s="4">
        <f t="shared" si="29"/>
        <v>56</v>
      </c>
      <c r="H147" s="131" t="str">
        <f>IF(TRIM('Ek.3-A'!E147)&lt;&gt;"","var","yok")</f>
        <v>yok</v>
      </c>
      <c r="I147" s="7" t="str">
        <f>IF('Ek.3-A'!E147="", "", IF(VLOOKUP('Ek.3-A'!E147, Veriler!D:E, 2, 0)=0, "", VLOOKUP('Ek.3-A'!E147, Veriler!D:E, 2, 0)))</f>
        <v/>
      </c>
      <c r="J147" s="7" t="str">
        <f>IF('Ek.3-A'!O147="", "", 'Ek.3-A'!O147)</f>
        <v/>
      </c>
      <c r="K147" s="35">
        <f>'Ek.3-A'!R147</f>
        <v>0</v>
      </c>
      <c r="L147" s="25" t="str">
        <f>'Ek.3-A'!K147</f>
        <v/>
      </c>
      <c r="M147" s="27" t="str">
        <f>'Ek.3-A'!L147</f>
        <v/>
      </c>
      <c r="N147" s="27">
        <f t="shared" si="26"/>
        <v>0</v>
      </c>
      <c r="O147" s="28" t="str">
        <f t="shared" si="27"/>
        <v>H</v>
      </c>
      <c r="P147" s="27">
        <f>IF(O147="E",SUM($N$5:N147),0)</f>
        <v>0</v>
      </c>
      <c r="Q147" s="25">
        <f t="shared" si="28"/>
        <v>0</v>
      </c>
      <c r="R147" s="27"/>
      <c r="S147" s="29"/>
      <c r="T147" s="6"/>
      <c r="V147" s="29"/>
      <c r="W147" s="29"/>
      <c r="X147" s="29"/>
      <c r="Y147" s="29"/>
      <c r="Z147" s="29"/>
    </row>
    <row r="148" spans="1:26" x14ac:dyDescent="0.25">
      <c r="A148" s="8">
        <v>2.48</v>
      </c>
      <c r="B148" s="40" t="s">
        <v>16</v>
      </c>
      <c r="D148" s="91">
        <v>292910000029</v>
      </c>
      <c r="E148" s="4">
        <v>0.1</v>
      </c>
      <c r="P148" s="27"/>
      <c r="Q148" s="30"/>
      <c r="R148" s="30"/>
    </row>
    <row r="149" spans="1:26" x14ac:dyDescent="0.25">
      <c r="A149" s="8">
        <v>2.4900000000000002</v>
      </c>
      <c r="B149" s="40" t="s">
        <v>16</v>
      </c>
      <c r="D149" s="90">
        <v>480255909919</v>
      </c>
      <c r="E149" s="4">
        <v>0.1</v>
      </c>
      <c r="P149" s="27"/>
      <c r="Q149" s="30"/>
      <c r="R149" s="30"/>
    </row>
    <row r="150" spans="1:26" x14ac:dyDescent="0.25">
      <c r="A150" s="8">
        <v>2.5</v>
      </c>
      <c r="B150" s="40" t="s">
        <v>16</v>
      </c>
      <c r="D150" s="91">
        <v>840820570000</v>
      </c>
      <c r="E150" s="4">
        <v>0.1</v>
      </c>
      <c r="P150" s="27"/>
      <c r="Q150" s="30"/>
      <c r="R150" s="30"/>
    </row>
    <row r="151" spans="1:26" x14ac:dyDescent="0.25">
      <c r="A151" s="8">
        <v>2.5099999999999998</v>
      </c>
      <c r="B151" s="40" t="s">
        <v>16</v>
      </c>
      <c r="D151" s="90">
        <v>840820550000</v>
      </c>
      <c r="E151" s="4">
        <v>0.1</v>
      </c>
      <c r="P151" s="27"/>
      <c r="Q151" s="30"/>
      <c r="R151" s="30"/>
    </row>
    <row r="152" spans="1:26" x14ac:dyDescent="0.25">
      <c r="A152" s="8">
        <v>2.52</v>
      </c>
      <c r="B152" s="40" t="s">
        <v>16</v>
      </c>
      <c r="D152" s="91">
        <v>840820990000</v>
      </c>
      <c r="E152" s="4">
        <v>0.1</v>
      </c>
      <c r="P152" s="27"/>
      <c r="Q152" s="30"/>
      <c r="R152" s="30"/>
    </row>
    <row r="153" spans="1:26" x14ac:dyDescent="0.25">
      <c r="A153" s="8">
        <v>2.5299999999999998</v>
      </c>
      <c r="B153" s="40" t="s">
        <v>16</v>
      </c>
      <c r="D153" s="90">
        <v>280300009019</v>
      </c>
      <c r="E153" s="4">
        <v>0.1</v>
      </c>
      <c r="P153" s="27"/>
      <c r="Q153" s="30"/>
      <c r="R153" s="30"/>
    </row>
    <row r="154" spans="1:26" x14ac:dyDescent="0.25">
      <c r="A154" s="8">
        <v>2.54</v>
      </c>
      <c r="B154" s="40" t="s">
        <v>16</v>
      </c>
      <c r="D154" s="91">
        <v>293379000019</v>
      </c>
      <c r="E154" s="4">
        <v>0.1</v>
      </c>
      <c r="P154" s="27"/>
      <c r="Q154" s="30"/>
      <c r="R154" s="30"/>
    </row>
    <row r="155" spans="1:26" x14ac:dyDescent="0.25">
      <c r="A155" s="8">
        <v>2.5499999999999998</v>
      </c>
      <c r="B155" s="40" t="s">
        <v>16</v>
      </c>
      <c r="D155" s="90">
        <v>370130000029</v>
      </c>
      <c r="E155" s="4">
        <v>0.1</v>
      </c>
      <c r="P155" s="27"/>
      <c r="Q155" s="30"/>
      <c r="R155" s="30"/>
    </row>
    <row r="156" spans="1:26" x14ac:dyDescent="0.25">
      <c r="A156" s="8">
        <v>2.56</v>
      </c>
      <c r="B156" s="40" t="s">
        <v>16</v>
      </c>
      <c r="D156" s="91">
        <v>900190009900</v>
      </c>
      <c r="E156" s="4">
        <v>0.1</v>
      </c>
      <c r="P156" s="27"/>
      <c r="Q156" s="30"/>
      <c r="R156" s="30"/>
    </row>
    <row r="157" spans="1:26" x14ac:dyDescent="0.25">
      <c r="A157" s="8">
        <v>2.57</v>
      </c>
      <c r="B157" s="40" t="s">
        <v>16</v>
      </c>
      <c r="D157" s="90">
        <v>271019990025</v>
      </c>
      <c r="E157" s="4">
        <v>0.1</v>
      </c>
      <c r="G157" s="4">
        <f>G132+1</f>
        <v>57</v>
      </c>
      <c r="H157" s="131" t="str">
        <f>IF(TRIM('Ek.3-A'!E157)&lt;&gt;"","var","yok")</f>
        <v>yok</v>
      </c>
      <c r="I157" s="7" t="str">
        <f>IF('Ek.3-A'!E157="", "", IF(VLOOKUP('Ek.3-A'!E157, Veriler!D:E, 2, 0)=0, "", VLOOKUP('Ek.3-A'!E157, Veriler!D:E, 2, 0)))</f>
        <v/>
      </c>
      <c r="J157" s="7" t="str">
        <f>IF('Ek.3-A'!O157="", "", 'Ek.3-A'!O157)</f>
        <v/>
      </c>
      <c r="K157" s="35">
        <f>'Ek.3-A'!R157</f>
        <v>0</v>
      </c>
      <c r="L157" s="25" t="str">
        <f>'Ek.3-A'!K157</f>
        <v/>
      </c>
      <c r="M157" s="27" t="str">
        <f>'Ek.3-A'!L157</f>
        <v/>
      </c>
      <c r="N157" s="27">
        <f>IF(H157="var",0,IF(M157&lt;=0.005,M157,0))</f>
        <v>0</v>
      </c>
      <c r="O157" s="28" t="str">
        <f>IF(M157&lt;=0.005,"E","H")</f>
        <v>H</v>
      </c>
      <c r="P157" s="27">
        <f>IF(O157="E",SUM($N$5:N157),0)</f>
        <v>0</v>
      </c>
      <c r="Q157" s="25">
        <f>IF(P157&lt;=0.1, K157, IF(N157&gt;$F$2, N157*K157, $F$2*K157))</f>
        <v>0</v>
      </c>
      <c r="R157" s="27"/>
      <c r="S157" s="29"/>
      <c r="T157" s="6"/>
      <c r="V157" s="29"/>
      <c r="W157" s="29"/>
      <c r="X157" s="29"/>
      <c r="Y157" s="29"/>
      <c r="Z157" s="29"/>
    </row>
    <row r="158" spans="1:26" x14ac:dyDescent="0.25">
      <c r="A158" s="8">
        <v>2.58</v>
      </c>
      <c r="B158" s="40" t="s">
        <v>16</v>
      </c>
      <c r="D158" s="91">
        <v>848390899019</v>
      </c>
      <c r="E158" s="4">
        <v>0.1</v>
      </c>
      <c r="G158" s="4">
        <f>G157+1</f>
        <v>58</v>
      </c>
      <c r="H158" s="131" t="str">
        <f>IF(TRIM('Ek.3-A'!E158)&lt;&gt;"","var","yok")</f>
        <v>yok</v>
      </c>
      <c r="I158" s="7" t="str">
        <f>IF('Ek.3-A'!E158="", "", IF(VLOOKUP('Ek.3-A'!E158, Veriler!D:E, 2, 0)=0, "", VLOOKUP('Ek.3-A'!E158, Veriler!D:E, 2, 0)))</f>
        <v/>
      </c>
      <c r="J158" s="7" t="str">
        <f>IF('Ek.3-A'!O158="", "", 'Ek.3-A'!O158)</f>
        <v/>
      </c>
      <c r="K158" s="35">
        <f>'Ek.3-A'!R158</f>
        <v>0</v>
      </c>
      <c r="L158" s="25" t="str">
        <f>'Ek.3-A'!K158</f>
        <v/>
      </c>
      <c r="M158" s="27" t="str">
        <f>'Ek.3-A'!L158</f>
        <v/>
      </c>
      <c r="N158" s="27">
        <f t="shared" ref="N158:N170" si="30">IF(H158="var",0,IF(M158&lt;=0.005,M158,0))</f>
        <v>0</v>
      </c>
      <c r="O158" s="28" t="str">
        <f t="shared" ref="O158:O170" si="31">IF(M158&lt;=0.005,"E","H")</f>
        <v>H</v>
      </c>
      <c r="P158" s="27">
        <f>IF(O158="E",SUM($N$5:N158),0)</f>
        <v>0</v>
      </c>
      <c r="Q158" s="25">
        <f t="shared" ref="Q158:Q170" si="32">IF(P158&lt;=0.1, K158, IF(N158&gt;$F$2, N158*K158, $F$2*K158))</f>
        <v>0</v>
      </c>
      <c r="R158" s="27"/>
      <c r="S158" s="29"/>
      <c r="T158" s="6"/>
      <c r="V158" s="29"/>
      <c r="W158" s="29"/>
      <c r="X158" s="29"/>
      <c r="Y158" s="29"/>
      <c r="Z158" s="29"/>
    </row>
    <row r="159" spans="1:26" x14ac:dyDescent="0.25">
      <c r="A159" s="8">
        <v>2.59</v>
      </c>
      <c r="B159" s="40" t="s">
        <v>16</v>
      </c>
      <c r="D159" s="90">
        <v>293040900000</v>
      </c>
      <c r="E159" s="4">
        <v>0.1</v>
      </c>
      <c r="G159" s="4">
        <f>G158+1</f>
        <v>59</v>
      </c>
      <c r="H159" s="131" t="str">
        <f>IF(TRIM('Ek.3-A'!E159)&lt;&gt;"","var","yok")</f>
        <v>yok</v>
      </c>
      <c r="I159" s="7" t="str">
        <f>IF('Ek.3-A'!E159="", "", IF(VLOOKUP('Ek.3-A'!E159, Veriler!D:E, 2, 0)=0, "", VLOOKUP('Ek.3-A'!E159, Veriler!D:E, 2, 0)))</f>
        <v/>
      </c>
      <c r="J159" s="7" t="str">
        <f>IF('Ek.3-A'!O159="", "", 'Ek.3-A'!O159)</f>
        <v/>
      </c>
      <c r="K159" s="35">
        <f>'Ek.3-A'!R159</f>
        <v>0</v>
      </c>
      <c r="L159" s="25" t="str">
        <f>'Ek.3-A'!K159</f>
        <v/>
      </c>
      <c r="M159" s="27" t="str">
        <f>'Ek.3-A'!L159</f>
        <v/>
      </c>
      <c r="N159" s="27">
        <f t="shared" si="30"/>
        <v>0</v>
      </c>
      <c r="O159" s="28" t="str">
        <f t="shared" si="31"/>
        <v>H</v>
      </c>
      <c r="P159" s="27">
        <f>IF(O159="E",SUM($N$5:N159),0)</f>
        <v>0</v>
      </c>
      <c r="Q159" s="25">
        <f t="shared" si="32"/>
        <v>0</v>
      </c>
      <c r="R159" s="27"/>
      <c r="S159" s="29"/>
      <c r="T159" s="6"/>
      <c r="V159" s="29"/>
      <c r="W159" s="29"/>
      <c r="X159" s="29"/>
      <c r="Y159" s="29"/>
      <c r="Z159" s="29"/>
    </row>
    <row r="160" spans="1:26" x14ac:dyDescent="0.25">
      <c r="A160" s="8">
        <v>2.6</v>
      </c>
      <c r="B160" s="40" t="s">
        <v>16</v>
      </c>
      <c r="D160" s="91">
        <v>340490009000</v>
      </c>
      <c r="E160" s="4">
        <v>0.1</v>
      </c>
      <c r="G160" s="4">
        <f t="shared" ref="G160:G170" si="33">G159+1</f>
        <v>60</v>
      </c>
      <c r="H160" s="131" t="str">
        <f>IF(TRIM('Ek.3-A'!E160)&lt;&gt;"","var","yok")</f>
        <v>yok</v>
      </c>
      <c r="I160" s="7" t="str">
        <f>IF('Ek.3-A'!E160="", "", IF(VLOOKUP('Ek.3-A'!E160, Veriler!D:E, 2, 0)=0, "", VLOOKUP('Ek.3-A'!E160, Veriler!D:E, 2, 0)))</f>
        <v/>
      </c>
      <c r="J160" s="7" t="str">
        <f>IF('Ek.3-A'!O160="", "", 'Ek.3-A'!O160)</f>
        <v/>
      </c>
      <c r="K160" s="35">
        <f>'Ek.3-A'!R160</f>
        <v>0</v>
      </c>
      <c r="L160" s="25" t="str">
        <f>'Ek.3-A'!K160</f>
        <v/>
      </c>
      <c r="M160" s="27" t="str">
        <f>'Ek.3-A'!L160</f>
        <v/>
      </c>
      <c r="N160" s="27">
        <f t="shared" si="30"/>
        <v>0</v>
      </c>
      <c r="O160" s="28" t="str">
        <f t="shared" si="31"/>
        <v>H</v>
      </c>
      <c r="P160" s="27">
        <f>IF(O160="E",SUM($N$5:N160),0)</f>
        <v>0</v>
      </c>
      <c r="Q160" s="25">
        <f t="shared" si="32"/>
        <v>0</v>
      </c>
      <c r="R160" s="27"/>
      <c r="S160" s="29"/>
      <c r="T160" s="6"/>
      <c r="V160" s="29"/>
      <c r="W160" s="29"/>
      <c r="X160" s="29"/>
      <c r="Y160" s="29"/>
      <c r="Z160" s="29"/>
    </row>
    <row r="161" spans="1:26" x14ac:dyDescent="0.25">
      <c r="A161" s="8">
        <v>2.61</v>
      </c>
      <c r="B161" s="40" t="s">
        <v>16</v>
      </c>
      <c r="D161" s="90">
        <v>293499909027</v>
      </c>
      <c r="E161" s="4">
        <v>0.1</v>
      </c>
      <c r="G161" s="4">
        <f t="shared" si="33"/>
        <v>61</v>
      </c>
      <c r="H161" s="131" t="str">
        <f>IF(TRIM('Ek.3-A'!E161)&lt;&gt;"","var","yok")</f>
        <v>yok</v>
      </c>
      <c r="I161" s="7" t="str">
        <f>IF('Ek.3-A'!E161="", "", IF(VLOOKUP('Ek.3-A'!E161, Veriler!D:E, 2, 0)=0, "", VLOOKUP('Ek.3-A'!E161, Veriler!D:E, 2, 0)))</f>
        <v/>
      </c>
      <c r="J161" s="7" t="str">
        <f>IF('Ek.3-A'!O161="", "", 'Ek.3-A'!O161)</f>
        <v/>
      </c>
      <c r="K161" s="35">
        <f>'Ek.3-A'!R161</f>
        <v>0</v>
      </c>
      <c r="L161" s="25" t="str">
        <f>'Ek.3-A'!K161</f>
        <v/>
      </c>
      <c r="M161" s="27" t="str">
        <f>'Ek.3-A'!L161</f>
        <v/>
      </c>
      <c r="N161" s="27">
        <f t="shared" si="30"/>
        <v>0</v>
      </c>
      <c r="O161" s="28" t="str">
        <f t="shared" si="31"/>
        <v>H</v>
      </c>
      <c r="P161" s="27">
        <f>IF(O161="E",SUM($N$5:N161),0)</f>
        <v>0</v>
      </c>
      <c r="Q161" s="25">
        <f t="shared" si="32"/>
        <v>0</v>
      </c>
      <c r="R161" s="27"/>
      <c r="S161" s="29"/>
      <c r="T161" s="6"/>
      <c r="V161" s="29"/>
      <c r="W161" s="29"/>
      <c r="X161" s="29"/>
      <c r="Y161" s="29"/>
      <c r="Z161" s="29"/>
    </row>
    <row r="162" spans="1:26" x14ac:dyDescent="0.25">
      <c r="A162" s="8">
        <v>2.62</v>
      </c>
      <c r="B162" s="40" t="s">
        <v>16</v>
      </c>
      <c r="D162" s="91">
        <v>390290900000</v>
      </c>
      <c r="E162" s="4">
        <v>0.1</v>
      </c>
      <c r="G162" s="4">
        <f t="shared" si="33"/>
        <v>62</v>
      </c>
      <c r="H162" s="131" t="str">
        <f>IF(TRIM('Ek.3-A'!E162)&lt;&gt;"","var","yok")</f>
        <v>yok</v>
      </c>
      <c r="I162" s="7" t="str">
        <f>IF('Ek.3-A'!E162="", "", IF(VLOOKUP('Ek.3-A'!E162, Veriler!D:E, 2, 0)=0, "", VLOOKUP('Ek.3-A'!E162, Veriler!D:E, 2, 0)))</f>
        <v/>
      </c>
      <c r="J162" s="7" t="str">
        <f>IF('Ek.3-A'!O162="", "", 'Ek.3-A'!O162)</f>
        <v/>
      </c>
      <c r="K162" s="35">
        <f>'Ek.3-A'!R162</f>
        <v>0</v>
      </c>
      <c r="L162" s="25" t="str">
        <f>'Ek.3-A'!K162</f>
        <v/>
      </c>
      <c r="M162" s="27" t="str">
        <f>'Ek.3-A'!L162</f>
        <v/>
      </c>
      <c r="N162" s="27">
        <f t="shared" si="30"/>
        <v>0</v>
      </c>
      <c r="O162" s="28" t="str">
        <f t="shared" si="31"/>
        <v>H</v>
      </c>
      <c r="P162" s="27">
        <f>IF(O162="E",SUM($N$5:N162),0)</f>
        <v>0</v>
      </c>
      <c r="Q162" s="25">
        <f t="shared" si="32"/>
        <v>0</v>
      </c>
      <c r="R162" s="27"/>
      <c r="S162" s="29"/>
      <c r="T162" s="6"/>
      <c r="V162" s="29"/>
      <c r="W162" s="29"/>
      <c r="X162" s="29"/>
      <c r="Y162" s="29"/>
      <c r="Z162" s="29"/>
    </row>
    <row r="163" spans="1:26" x14ac:dyDescent="0.25">
      <c r="A163" s="8">
        <v>2.63</v>
      </c>
      <c r="B163" s="40" t="s">
        <v>16</v>
      </c>
      <c r="D163" s="90">
        <v>293190009068</v>
      </c>
      <c r="E163" s="4">
        <v>0.1</v>
      </c>
      <c r="G163" s="4">
        <f t="shared" si="33"/>
        <v>63</v>
      </c>
      <c r="H163" s="131" t="str">
        <f>IF(TRIM('Ek.3-A'!E163)&lt;&gt;"","var","yok")</f>
        <v>yok</v>
      </c>
      <c r="I163" s="7" t="str">
        <f>IF('Ek.3-A'!E163="", "", IF(VLOOKUP('Ek.3-A'!E163, Veriler!D:E, 2, 0)=0, "", VLOOKUP('Ek.3-A'!E163, Veriler!D:E, 2, 0)))</f>
        <v/>
      </c>
      <c r="J163" s="7" t="str">
        <f>IF('Ek.3-A'!O163="", "", 'Ek.3-A'!O163)</f>
        <v/>
      </c>
      <c r="K163" s="35">
        <f>'Ek.3-A'!R163</f>
        <v>0</v>
      </c>
      <c r="L163" s="25" t="str">
        <f>'Ek.3-A'!K163</f>
        <v/>
      </c>
      <c r="M163" s="27" t="str">
        <f>'Ek.3-A'!L163</f>
        <v/>
      </c>
      <c r="N163" s="27">
        <f t="shared" si="30"/>
        <v>0</v>
      </c>
      <c r="O163" s="28" t="str">
        <f t="shared" si="31"/>
        <v>H</v>
      </c>
      <c r="P163" s="27">
        <f>IF(O163="E",SUM($N$5:N163),0)</f>
        <v>0</v>
      </c>
      <c r="Q163" s="25">
        <f t="shared" si="32"/>
        <v>0</v>
      </c>
      <c r="R163" s="27"/>
      <c r="S163" s="29"/>
      <c r="T163" s="6"/>
      <c r="V163" s="29"/>
      <c r="W163" s="29"/>
      <c r="X163" s="29"/>
      <c r="Y163" s="29"/>
      <c r="Z163" s="29"/>
    </row>
    <row r="164" spans="1:26" x14ac:dyDescent="0.25">
      <c r="A164" s="8">
        <v>2.64</v>
      </c>
      <c r="B164" s="40" t="s">
        <v>16</v>
      </c>
      <c r="D164" s="91">
        <v>391729009000</v>
      </c>
      <c r="E164" s="4">
        <v>0.1</v>
      </c>
      <c r="G164" s="4">
        <f t="shared" si="33"/>
        <v>64</v>
      </c>
      <c r="H164" s="131" t="str">
        <f>IF(TRIM('Ek.3-A'!E164)&lt;&gt;"","var","yok")</f>
        <v>yok</v>
      </c>
      <c r="I164" s="7" t="str">
        <f>IF('Ek.3-A'!E164="", "", IF(VLOOKUP('Ek.3-A'!E164, Veriler!D:E, 2, 0)=0, "", VLOOKUP('Ek.3-A'!E164, Veriler!D:E, 2, 0)))</f>
        <v/>
      </c>
      <c r="J164" s="7" t="str">
        <f>IF('Ek.3-A'!O164="", "", 'Ek.3-A'!O164)</f>
        <v/>
      </c>
      <c r="K164" s="35">
        <f>'Ek.3-A'!R164</f>
        <v>0</v>
      </c>
      <c r="L164" s="25" t="str">
        <f>'Ek.3-A'!K164</f>
        <v/>
      </c>
      <c r="M164" s="27" t="str">
        <f>'Ek.3-A'!L164</f>
        <v/>
      </c>
      <c r="N164" s="27">
        <f t="shared" si="30"/>
        <v>0</v>
      </c>
      <c r="O164" s="28" t="str">
        <f t="shared" si="31"/>
        <v>H</v>
      </c>
      <c r="P164" s="27">
        <f>IF(O164="E",SUM($N$5:N164),0)</f>
        <v>0</v>
      </c>
      <c r="Q164" s="25">
        <f t="shared" si="32"/>
        <v>0</v>
      </c>
      <c r="R164" s="27"/>
      <c r="S164" s="29"/>
      <c r="T164" s="6"/>
      <c r="V164" s="29"/>
      <c r="W164" s="29"/>
      <c r="X164" s="29"/>
      <c r="Y164" s="29"/>
      <c r="Z164" s="29"/>
    </row>
    <row r="165" spans="1:26" x14ac:dyDescent="0.25">
      <c r="A165" s="8">
        <v>2.65</v>
      </c>
      <c r="B165" s="40" t="s">
        <v>16</v>
      </c>
      <c r="D165" s="90">
        <v>390729990000</v>
      </c>
      <c r="E165" s="4">
        <v>0.1</v>
      </c>
      <c r="G165" s="4">
        <f t="shared" si="33"/>
        <v>65</v>
      </c>
      <c r="H165" s="131" t="str">
        <f>IF(TRIM('Ek.3-A'!E165)&lt;&gt;"","var","yok")</f>
        <v>yok</v>
      </c>
      <c r="I165" s="7" t="str">
        <f>IF('Ek.3-A'!E165="", "", IF(VLOOKUP('Ek.3-A'!E165, Veriler!D:E, 2, 0)=0, "", VLOOKUP('Ek.3-A'!E165, Veriler!D:E, 2, 0)))</f>
        <v/>
      </c>
      <c r="J165" s="7" t="str">
        <f>IF('Ek.3-A'!O165="", "", 'Ek.3-A'!O165)</f>
        <v/>
      </c>
      <c r="K165" s="35">
        <f>'Ek.3-A'!R165</f>
        <v>0</v>
      </c>
      <c r="L165" s="25" t="str">
        <f>'Ek.3-A'!K165</f>
        <v/>
      </c>
      <c r="M165" s="27" t="str">
        <f>'Ek.3-A'!L165</f>
        <v/>
      </c>
      <c r="N165" s="27">
        <f t="shared" si="30"/>
        <v>0</v>
      </c>
      <c r="O165" s="28" t="str">
        <f t="shared" si="31"/>
        <v>H</v>
      </c>
      <c r="P165" s="27">
        <f>IF(O165="E",SUM($N$5:N165),0)</f>
        <v>0</v>
      </c>
      <c r="Q165" s="25">
        <f t="shared" si="32"/>
        <v>0</v>
      </c>
      <c r="R165" s="27"/>
      <c r="S165" s="29"/>
      <c r="T165" s="6"/>
      <c r="V165" s="29"/>
      <c r="W165" s="29"/>
      <c r="X165" s="29"/>
      <c r="Y165" s="29"/>
      <c r="Z165" s="29"/>
    </row>
    <row r="166" spans="1:26" x14ac:dyDescent="0.25">
      <c r="A166" s="8">
        <v>2.66</v>
      </c>
      <c r="B166" s="40" t="s">
        <v>16</v>
      </c>
      <c r="D166" s="91">
        <v>390120900019</v>
      </c>
      <c r="E166" s="4">
        <v>0.1</v>
      </c>
      <c r="G166" s="4">
        <f t="shared" si="33"/>
        <v>66</v>
      </c>
      <c r="H166" s="131" t="str">
        <f>IF(TRIM('Ek.3-A'!E166)&lt;&gt;"","var","yok")</f>
        <v>yok</v>
      </c>
      <c r="I166" s="7" t="str">
        <f>IF('Ek.3-A'!E166="", "", IF(VLOOKUP('Ek.3-A'!E166, Veriler!D:E, 2, 0)=0, "", VLOOKUP('Ek.3-A'!E166, Veriler!D:E, 2, 0)))</f>
        <v/>
      </c>
      <c r="J166" s="7" t="str">
        <f>IF('Ek.3-A'!O166="", "", 'Ek.3-A'!O166)</f>
        <v/>
      </c>
      <c r="K166" s="35">
        <f>'Ek.3-A'!R166</f>
        <v>0</v>
      </c>
      <c r="L166" s="25" t="str">
        <f>'Ek.3-A'!K166</f>
        <v/>
      </c>
      <c r="M166" s="27" t="str">
        <f>'Ek.3-A'!L166</f>
        <v/>
      </c>
      <c r="N166" s="27">
        <f t="shared" si="30"/>
        <v>0</v>
      </c>
      <c r="O166" s="28" t="str">
        <f t="shared" si="31"/>
        <v>H</v>
      </c>
      <c r="P166" s="27">
        <f>IF(O166="E",SUM($N$5:N166),0)</f>
        <v>0</v>
      </c>
      <c r="Q166" s="25">
        <f t="shared" si="32"/>
        <v>0</v>
      </c>
      <c r="R166" s="27"/>
      <c r="S166" s="29"/>
      <c r="T166" s="6"/>
      <c r="V166" s="29"/>
      <c r="W166" s="29"/>
      <c r="X166" s="29"/>
      <c r="Y166" s="29"/>
      <c r="Z166" s="29"/>
    </row>
    <row r="167" spans="1:26" x14ac:dyDescent="0.25">
      <c r="A167" s="8">
        <v>2.67</v>
      </c>
      <c r="B167" s="40" t="s">
        <v>16</v>
      </c>
      <c r="D167" s="90">
        <v>390210000019</v>
      </c>
      <c r="E167" s="4">
        <v>0.1</v>
      </c>
      <c r="G167" s="4">
        <f t="shared" si="33"/>
        <v>67</v>
      </c>
      <c r="H167" s="131" t="str">
        <f>IF(TRIM('Ek.3-A'!E167)&lt;&gt;"","var","yok")</f>
        <v>yok</v>
      </c>
      <c r="I167" s="7" t="str">
        <f>IF('Ek.3-A'!E167="", "", IF(VLOOKUP('Ek.3-A'!E167, Veriler!D:E, 2, 0)=0, "", VLOOKUP('Ek.3-A'!E167, Veriler!D:E, 2, 0)))</f>
        <v/>
      </c>
      <c r="J167" s="7" t="str">
        <f>IF('Ek.3-A'!O167="", "", 'Ek.3-A'!O167)</f>
        <v/>
      </c>
      <c r="K167" s="35">
        <f>'Ek.3-A'!R167</f>
        <v>0</v>
      </c>
      <c r="L167" s="25" t="str">
        <f>'Ek.3-A'!K167</f>
        <v/>
      </c>
      <c r="M167" s="27" t="str">
        <f>'Ek.3-A'!L167</f>
        <v/>
      </c>
      <c r="N167" s="27">
        <f t="shared" si="30"/>
        <v>0</v>
      </c>
      <c r="O167" s="28" t="str">
        <f t="shared" si="31"/>
        <v>H</v>
      </c>
      <c r="P167" s="27">
        <f>IF(O167="E",SUM($N$5:N167),0)</f>
        <v>0</v>
      </c>
      <c r="Q167" s="25">
        <f t="shared" si="32"/>
        <v>0</v>
      </c>
      <c r="R167" s="27"/>
      <c r="S167" s="29"/>
      <c r="T167" s="6"/>
      <c r="V167" s="29"/>
      <c r="W167" s="29"/>
      <c r="X167" s="29"/>
      <c r="Y167" s="29"/>
      <c r="Z167" s="29"/>
    </row>
    <row r="168" spans="1:26" x14ac:dyDescent="0.25">
      <c r="A168" s="8">
        <v>2.68</v>
      </c>
      <c r="B168" s="40" t="s">
        <v>16</v>
      </c>
      <c r="D168" s="91">
        <v>853321000000</v>
      </c>
      <c r="E168" s="4">
        <v>0.1</v>
      </c>
      <c r="G168" s="4">
        <f t="shared" si="33"/>
        <v>68</v>
      </c>
      <c r="H168" s="131" t="str">
        <f>IF(TRIM('Ek.3-A'!E168)&lt;&gt;"","var","yok")</f>
        <v>yok</v>
      </c>
      <c r="I168" s="7" t="str">
        <f>IF('Ek.3-A'!E168="", "", IF(VLOOKUP('Ek.3-A'!E168, Veriler!D:E, 2, 0)=0, "", VLOOKUP('Ek.3-A'!E168, Veriler!D:E, 2, 0)))</f>
        <v/>
      </c>
      <c r="J168" s="7" t="str">
        <f>IF('Ek.3-A'!O168="", "", 'Ek.3-A'!O168)</f>
        <v/>
      </c>
      <c r="K168" s="35">
        <f>'Ek.3-A'!R168</f>
        <v>0</v>
      </c>
      <c r="L168" s="25" t="str">
        <f>'Ek.3-A'!K168</f>
        <v/>
      </c>
      <c r="M168" s="27" t="str">
        <f>'Ek.3-A'!L168</f>
        <v/>
      </c>
      <c r="N168" s="27">
        <f t="shared" si="30"/>
        <v>0</v>
      </c>
      <c r="O168" s="28" t="str">
        <f t="shared" si="31"/>
        <v>H</v>
      </c>
      <c r="P168" s="27">
        <f>IF(O168="E",SUM($N$5:N168),0)</f>
        <v>0</v>
      </c>
      <c r="Q168" s="25">
        <f t="shared" si="32"/>
        <v>0</v>
      </c>
      <c r="R168" s="27"/>
      <c r="S168" s="29"/>
      <c r="T168" s="6"/>
      <c r="V168" s="29"/>
      <c r="W168" s="29"/>
      <c r="X168" s="29"/>
      <c r="Y168" s="29"/>
      <c r="Z168" s="29"/>
    </row>
    <row r="169" spans="1:26" x14ac:dyDescent="0.25">
      <c r="A169" s="8">
        <v>2.69</v>
      </c>
      <c r="B169" s="40" t="s">
        <v>16</v>
      </c>
      <c r="D169" s="90">
        <v>294190000048</v>
      </c>
      <c r="E169" s="4">
        <v>0.1</v>
      </c>
      <c r="G169" s="4">
        <f t="shared" si="33"/>
        <v>69</v>
      </c>
      <c r="H169" s="131" t="str">
        <f>IF(TRIM('Ek.3-A'!E169)&lt;&gt;"","var","yok")</f>
        <v>yok</v>
      </c>
      <c r="I169" s="7" t="str">
        <f>IF('Ek.3-A'!E169="", "", IF(VLOOKUP('Ek.3-A'!E169, Veriler!D:E, 2, 0)=0, "", VLOOKUP('Ek.3-A'!E169, Veriler!D:E, 2, 0)))</f>
        <v/>
      </c>
      <c r="J169" s="7" t="str">
        <f>IF('Ek.3-A'!O169="", "", 'Ek.3-A'!O169)</f>
        <v/>
      </c>
      <c r="K169" s="35">
        <f>'Ek.3-A'!R169</f>
        <v>0</v>
      </c>
      <c r="L169" s="25" t="str">
        <f>'Ek.3-A'!K169</f>
        <v/>
      </c>
      <c r="M169" s="27" t="str">
        <f>'Ek.3-A'!L169</f>
        <v/>
      </c>
      <c r="N169" s="27">
        <f t="shared" si="30"/>
        <v>0</v>
      </c>
      <c r="O169" s="28" t="str">
        <f t="shared" si="31"/>
        <v>H</v>
      </c>
      <c r="P169" s="27">
        <f>IF(O169="E",SUM($N$5:N169),0)</f>
        <v>0</v>
      </c>
      <c r="Q169" s="25">
        <f t="shared" si="32"/>
        <v>0</v>
      </c>
      <c r="R169" s="27"/>
      <c r="S169" s="29"/>
      <c r="T169" s="6"/>
      <c r="V169" s="29"/>
      <c r="W169" s="29"/>
      <c r="X169" s="29"/>
      <c r="Y169" s="29"/>
      <c r="Z169" s="29"/>
    </row>
    <row r="170" spans="1:26" x14ac:dyDescent="0.25">
      <c r="A170" s="8">
        <v>2.7</v>
      </c>
      <c r="B170" s="40" t="s">
        <v>16</v>
      </c>
      <c r="D170" s="91">
        <v>391239850000</v>
      </c>
      <c r="E170" s="4">
        <v>0.1</v>
      </c>
      <c r="G170" s="4">
        <f t="shared" si="33"/>
        <v>70</v>
      </c>
      <c r="H170" s="131" t="str">
        <f>IF(TRIM('Ek.3-A'!E170)&lt;&gt;"","var","yok")</f>
        <v>yok</v>
      </c>
      <c r="I170" s="7" t="str">
        <f>IF('Ek.3-A'!E170="", "", IF(VLOOKUP('Ek.3-A'!E170, Veriler!D:E, 2, 0)=0, "", VLOOKUP('Ek.3-A'!E170, Veriler!D:E, 2, 0)))</f>
        <v/>
      </c>
      <c r="J170" s="7" t="str">
        <f>IF('Ek.3-A'!O170="", "", 'Ek.3-A'!O170)</f>
        <v/>
      </c>
      <c r="K170" s="35">
        <f>'Ek.3-A'!R170</f>
        <v>0</v>
      </c>
      <c r="L170" s="25" t="str">
        <f>'Ek.3-A'!K170</f>
        <v/>
      </c>
      <c r="M170" s="27" t="str">
        <f>'Ek.3-A'!L170</f>
        <v/>
      </c>
      <c r="N170" s="27">
        <f t="shared" si="30"/>
        <v>0</v>
      </c>
      <c r="O170" s="28" t="str">
        <f t="shared" si="31"/>
        <v>H</v>
      </c>
      <c r="P170" s="27">
        <f>IF(O170="E",SUM($N$5:N170),0)</f>
        <v>0</v>
      </c>
      <c r="Q170" s="25">
        <f t="shared" si="32"/>
        <v>0</v>
      </c>
      <c r="R170" s="27"/>
      <c r="S170" s="29"/>
      <c r="T170" s="6"/>
      <c r="V170" s="29"/>
      <c r="W170" s="29"/>
      <c r="X170" s="29"/>
      <c r="Y170" s="29"/>
      <c r="Z170" s="29"/>
    </row>
    <row r="171" spans="1:26" x14ac:dyDescent="0.25">
      <c r="A171" s="8">
        <v>2.71</v>
      </c>
      <c r="B171" s="40" t="s">
        <v>16</v>
      </c>
      <c r="D171" s="90">
        <v>540419000000</v>
      </c>
      <c r="E171" s="4">
        <v>0.1</v>
      </c>
      <c r="H171" s="131"/>
      <c r="I171" s="7" t="s">
        <v>69</v>
      </c>
      <c r="J171" s="7"/>
      <c r="K171" s="7"/>
      <c r="M171" s="26"/>
      <c r="P171" s="27"/>
      <c r="Q171" s="30"/>
      <c r="R171" s="27"/>
      <c r="W171" s="29"/>
      <c r="X171" s="29"/>
      <c r="Y171" s="29"/>
      <c r="Z171" s="29"/>
    </row>
    <row r="172" spans="1:26" x14ac:dyDescent="0.25">
      <c r="A172" s="8">
        <v>2.72</v>
      </c>
      <c r="B172" s="40" t="s">
        <v>16</v>
      </c>
      <c r="D172" s="91">
        <v>292429700048</v>
      </c>
      <c r="E172" s="4">
        <v>0.1</v>
      </c>
      <c r="G172" s="4">
        <f>G147+1</f>
        <v>57</v>
      </c>
      <c r="H172" s="131" t="str">
        <f>IF(TRIM('Ek.3-A'!E172)&lt;&gt;"","var","yok")</f>
        <v>yok</v>
      </c>
      <c r="I172" s="7" t="str">
        <f>IF('Ek.3-A'!E172="", "", IF(VLOOKUP('Ek.3-A'!E172, Veriler!D:E, 2, 0)=0, "", VLOOKUP('Ek.3-A'!E172, Veriler!D:E, 2, 0)))</f>
        <v/>
      </c>
      <c r="J172" s="7" t="str">
        <f>IF('Ek.3-A'!O172="", "", 'Ek.3-A'!O172)</f>
        <v/>
      </c>
      <c r="K172" s="35">
        <f>'Ek.3-A'!R172</f>
        <v>0</v>
      </c>
      <c r="L172" s="25" t="str">
        <f>'Ek.3-A'!K172</f>
        <v/>
      </c>
      <c r="M172" s="27" t="str">
        <f>'Ek.3-A'!L172</f>
        <v/>
      </c>
      <c r="N172" s="27">
        <f>IF(H172="var",0,IF(M172&lt;=0.005,M172,0))</f>
        <v>0</v>
      </c>
      <c r="O172" s="28" t="str">
        <f>IF(M172&lt;=0.005,"E","H")</f>
        <v>H</v>
      </c>
      <c r="P172" s="27">
        <f>IF(O172="E",SUM($N$5:N172),0)</f>
        <v>0</v>
      </c>
      <c r="Q172" s="25">
        <f>IF(P172&lt;=0.1, K172, IF(N172&gt;$F$2, N172*K172, $F$2*K172))</f>
        <v>0</v>
      </c>
      <c r="R172" s="27"/>
      <c r="S172" s="29"/>
      <c r="T172" s="6"/>
      <c r="V172" s="29"/>
      <c r="W172" s="29"/>
      <c r="X172" s="29"/>
      <c r="Y172" s="29"/>
      <c r="Z172" s="29"/>
    </row>
    <row r="173" spans="1:26" x14ac:dyDescent="0.25">
      <c r="A173" s="8">
        <v>2.73</v>
      </c>
      <c r="B173" s="40" t="s">
        <v>16</v>
      </c>
      <c r="D173" s="90">
        <v>848250000000</v>
      </c>
      <c r="E173" s="4">
        <v>0.1</v>
      </c>
      <c r="G173" s="4">
        <f>G172+1</f>
        <v>58</v>
      </c>
      <c r="H173" s="131" t="str">
        <f>IF(TRIM('Ek.3-A'!E173)&lt;&gt;"","var","yok")</f>
        <v>yok</v>
      </c>
      <c r="I173" s="7" t="str">
        <f>IF('Ek.3-A'!E173="", "", IF(VLOOKUP('Ek.3-A'!E173, Veriler!D:E, 2, 0)=0, "", VLOOKUP('Ek.3-A'!E173, Veriler!D:E, 2, 0)))</f>
        <v/>
      </c>
      <c r="J173" s="7" t="str">
        <f>IF('Ek.3-A'!O173="", "", 'Ek.3-A'!O173)</f>
        <v/>
      </c>
      <c r="K173" s="35">
        <f>'Ek.3-A'!R173</f>
        <v>0</v>
      </c>
      <c r="L173" s="25" t="str">
        <f>'Ek.3-A'!K173</f>
        <v/>
      </c>
      <c r="M173" s="27" t="str">
        <f>'Ek.3-A'!L173</f>
        <v/>
      </c>
      <c r="N173" s="27">
        <f t="shared" ref="N173:N185" si="34">IF(H173="var",0,IF(M173&lt;=0.005,M173,0))</f>
        <v>0</v>
      </c>
      <c r="O173" s="28" t="str">
        <f t="shared" ref="O173:O185" si="35">IF(M173&lt;=0.005,"E","H")</f>
        <v>H</v>
      </c>
      <c r="P173" s="27">
        <f>IF(O173="E",SUM($N$5:N173),0)</f>
        <v>0</v>
      </c>
      <c r="Q173" s="25">
        <f t="shared" ref="Q173:Q185" si="36">IF(P173&lt;=0.1, K173, IF(N173&gt;$F$2, N173*K173, $F$2*K173))</f>
        <v>0</v>
      </c>
      <c r="R173" s="27"/>
      <c r="S173" s="29"/>
      <c r="T173" s="6"/>
      <c r="V173" s="29"/>
      <c r="W173" s="29"/>
      <c r="X173" s="29"/>
      <c r="Y173" s="29"/>
      <c r="Z173" s="29"/>
    </row>
    <row r="174" spans="1:26" x14ac:dyDescent="0.25">
      <c r="A174" s="8">
        <v>2.74</v>
      </c>
      <c r="B174" s="40" t="s">
        <v>16</v>
      </c>
      <c r="D174" s="91">
        <v>280700000019</v>
      </c>
      <c r="E174" s="4">
        <v>0.1</v>
      </c>
      <c r="G174" s="4">
        <f t="shared" ref="G174:G185" si="37">G173+1</f>
        <v>59</v>
      </c>
      <c r="H174" s="131" t="str">
        <f>IF(TRIM('Ek.3-A'!E174)&lt;&gt;"","var","yok")</f>
        <v>yok</v>
      </c>
      <c r="I174" s="7" t="str">
        <f>IF('Ek.3-A'!E174="", "", IF(VLOOKUP('Ek.3-A'!E174, Veriler!D:E, 2, 0)=0, "", VLOOKUP('Ek.3-A'!E174, Veriler!D:E, 2, 0)))</f>
        <v/>
      </c>
      <c r="J174" s="7" t="str">
        <f>IF('Ek.3-A'!O174="", "", 'Ek.3-A'!O174)</f>
        <v/>
      </c>
      <c r="K174" s="35">
        <f>'Ek.3-A'!R174</f>
        <v>0</v>
      </c>
      <c r="L174" s="25" t="str">
        <f>'Ek.3-A'!K174</f>
        <v/>
      </c>
      <c r="M174" s="27" t="str">
        <f>'Ek.3-A'!L174</f>
        <v/>
      </c>
      <c r="N174" s="27">
        <f t="shared" si="34"/>
        <v>0</v>
      </c>
      <c r="O174" s="28" t="str">
        <f t="shared" si="35"/>
        <v>H</v>
      </c>
      <c r="P174" s="27">
        <f>IF(O174="E",SUM($N$5:N174),0)</f>
        <v>0</v>
      </c>
      <c r="Q174" s="25">
        <f t="shared" si="36"/>
        <v>0</v>
      </c>
      <c r="R174" s="27"/>
      <c r="S174" s="29"/>
      <c r="T174" s="6"/>
      <c r="V174" s="29"/>
      <c r="W174" s="29"/>
      <c r="X174" s="29"/>
      <c r="Y174" s="29"/>
      <c r="Z174" s="29"/>
    </row>
    <row r="175" spans="1:26" x14ac:dyDescent="0.25">
      <c r="A175" s="8">
        <v>2.75</v>
      </c>
      <c r="B175" s="40" t="s">
        <v>16</v>
      </c>
      <c r="D175" s="90">
        <v>293590900029</v>
      </c>
      <c r="E175" s="4">
        <v>0.1</v>
      </c>
      <c r="G175" s="4">
        <f t="shared" si="37"/>
        <v>60</v>
      </c>
      <c r="H175" s="131" t="str">
        <f>IF(TRIM('Ek.3-A'!E175)&lt;&gt;"","var","yok")</f>
        <v>yok</v>
      </c>
      <c r="I175" s="7" t="str">
        <f>IF('Ek.3-A'!E175="", "", IF(VLOOKUP('Ek.3-A'!E175, Veriler!D:E, 2, 0)=0, "", VLOOKUP('Ek.3-A'!E175, Veriler!D:E, 2, 0)))</f>
        <v/>
      </c>
      <c r="J175" s="7" t="str">
        <f>IF('Ek.3-A'!O175="", "", 'Ek.3-A'!O175)</f>
        <v/>
      </c>
      <c r="K175" s="35">
        <f>'Ek.3-A'!R175</f>
        <v>0</v>
      </c>
      <c r="L175" s="25" t="str">
        <f>'Ek.3-A'!K175</f>
        <v/>
      </c>
      <c r="M175" s="27" t="str">
        <f>'Ek.3-A'!L175</f>
        <v/>
      </c>
      <c r="N175" s="27">
        <f t="shared" si="34"/>
        <v>0</v>
      </c>
      <c r="O175" s="28" t="str">
        <f t="shared" si="35"/>
        <v>H</v>
      </c>
      <c r="P175" s="27">
        <f>IF(O175="E",SUM($N$5:N175),0)</f>
        <v>0</v>
      </c>
      <c r="Q175" s="25">
        <f t="shared" si="36"/>
        <v>0</v>
      </c>
      <c r="R175" s="27"/>
      <c r="S175" s="29"/>
      <c r="T175" s="6"/>
      <c r="V175" s="29"/>
      <c r="W175" s="29"/>
      <c r="X175" s="29"/>
      <c r="Y175" s="29"/>
      <c r="Z175" s="29"/>
    </row>
    <row r="176" spans="1:26" x14ac:dyDescent="0.25">
      <c r="A176" s="8">
        <v>2.76</v>
      </c>
      <c r="B176" s="40" t="s">
        <v>16</v>
      </c>
      <c r="D176" s="91">
        <v>391390009000</v>
      </c>
      <c r="E176" s="4">
        <v>0.1</v>
      </c>
      <c r="G176" s="4">
        <f t="shared" si="37"/>
        <v>61</v>
      </c>
      <c r="H176" s="131" t="str">
        <f>IF(TRIM('Ek.3-A'!E176)&lt;&gt;"","var","yok")</f>
        <v>yok</v>
      </c>
      <c r="I176" s="7" t="str">
        <f>IF('Ek.3-A'!E176="", "", IF(VLOOKUP('Ek.3-A'!E176, Veriler!D:E, 2, 0)=0, "", VLOOKUP('Ek.3-A'!E176, Veriler!D:E, 2, 0)))</f>
        <v/>
      </c>
      <c r="J176" s="7" t="str">
        <f>IF('Ek.3-A'!O176="", "", 'Ek.3-A'!O176)</f>
        <v/>
      </c>
      <c r="K176" s="35">
        <f>'Ek.3-A'!R176</f>
        <v>0</v>
      </c>
      <c r="L176" s="25" t="str">
        <f>'Ek.3-A'!K176</f>
        <v/>
      </c>
      <c r="M176" s="27" t="str">
        <f>'Ek.3-A'!L176</f>
        <v/>
      </c>
      <c r="N176" s="27">
        <f t="shared" si="34"/>
        <v>0</v>
      </c>
      <c r="O176" s="28" t="str">
        <f t="shared" si="35"/>
        <v>H</v>
      </c>
      <c r="P176" s="27">
        <f>IF(O176="E",SUM($N$5:N176),0)</f>
        <v>0</v>
      </c>
      <c r="Q176" s="25">
        <f t="shared" si="36"/>
        <v>0</v>
      </c>
      <c r="R176" s="27"/>
      <c r="S176" s="29"/>
      <c r="T176" s="6"/>
      <c r="V176" s="29"/>
      <c r="W176" s="29"/>
      <c r="X176" s="29"/>
      <c r="Y176" s="29"/>
      <c r="Z176" s="29"/>
    </row>
    <row r="177" spans="1:26" x14ac:dyDescent="0.25">
      <c r="A177" s="8">
        <v>2.77</v>
      </c>
      <c r="B177" s="40" t="s">
        <v>16</v>
      </c>
      <c r="D177" s="90">
        <v>271019990098</v>
      </c>
      <c r="E177" s="4">
        <v>0.1</v>
      </c>
      <c r="G177" s="4">
        <f t="shared" si="37"/>
        <v>62</v>
      </c>
      <c r="H177" s="131" t="str">
        <f>IF(TRIM('Ek.3-A'!E177)&lt;&gt;"","var","yok")</f>
        <v>yok</v>
      </c>
      <c r="I177" s="7" t="str">
        <f>IF('Ek.3-A'!E177="", "", IF(VLOOKUP('Ek.3-A'!E177, Veriler!D:E, 2, 0)=0, "", VLOOKUP('Ek.3-A'!E177, Veriler!D:E, 2, 0)))</f>
        <v/>
      </c>
      <c r="J177" s="7" t="str">
        <f>IF('Ek.3-A'!O177="", "", 'Ek.3-A'!O177)</f>
        <v/>
      </c>
      <c r="K177" s="35">
        <f>'Ek.3-A'!R177</f>
        <v>0</v>
      </c>
      <c r="L177" s="25" t="str">
        <f>'Ek.3-A'!K177</f>
        <v/>
      </c>
      <c r="M177" s="27" t="str">
        <f>'Ek.3-A'!L177</f>
        <v/>
      </c>
      <c r="N177" s="27">
        <f t="shared" si="34"/>
        <v>0</v>
      </c>
      <c r="O177" s="28" t="str">
        <f t="shared" si="35"/>
        <v>H</v>
      </c>
      <c r="P177" s="27">
        <f>IF(O177="E",SUM($N$5:N177),0)</f>
        <v>0</v>
      </c>
      <c r="Q177" s="25">
        <f t="shared" si="36"/>
        <v>0</v>
      </c>
      <c r="R177" s="27"/>
      <c r="S177" s="29"/>
      <c r="T177" s="6"/>
      <c r="V177" s="29"/>
      <c r="W177" s="29"/>
      <c r="X177" s="29"/>
      <c r="Y177" s="29"/>
      <c r="Z177" s="29"/>
    </row>
    <row r="178" spans="1:26" x14ac:dyDescent="0.25">
      <c r="A178" s="8">
        <v>2.78</v>
      </c>
      <c r="B178" s="40" t="s">
        <v>16</v>
      </c>
      <c r="D178" s="91">
        <v>854159000000</v>
      </c>
      <c r="E178" s="4">
        <v>0.1</v>
      </c>
      <c r="G178" s="4">
        <f t="shared" si="37"/>
        <v>63</v>
      </c>
      <c r="H178" s="131" t="str">
        <f>IF(TRIM('Ek.3-A'!E178)&lt;&gt;"","var","yok")</f>
        <v>yok</v>
      </c>
      <c r="I178" s="7" t="str">
        <f>IF('Ek.3-A'!E178="", "", IF(VLOOKUP('Ek.3-A'!E178, Veriler!D:E, 2, 0)=0, "", VLOOKUP('Ek.3-A'!E178, Veriler!D:E, 2, 0)))</f>
        <v/>
      </c>
      <c r="J178" s="7" t="str">
        <f>IF('Ek.3-A'!O178="", "", 'Ek.3-A'!O178)</f>
        <v/>
      </c>
      <c r="K178" s="35">
        <f>'Ek.3-A'!R178</f>
        <v>0</v>
      </c>
      <c r="L178" s="25" t="str">
        <f>'Ek.3-A'!K178</f>
        <v/>
      </c>
      <c r="M178" s="27" t="str">
        <f>'Ek.3-A'!L178</f>
        <v/>
      </c>
      <c r="N178" s="27">
        <f t="shared" si="34"/>
        <v>0</v>
      </c>
      <c r="O178" s="28" t="str">
        <f t="shared" si="35"/>
        <v>H</v>
      </c>
      <c r="P178" s="27">
        <f>IF(O178="E",SUM($N$5:N178),0)</f>
        <v>0</v>
      </c>
      <c r="Q178" s="25">
        <f t="shared" si="36"/>
        <v>0</v>
      </c>
      <c r="R178" s="27"/>
      <c r="S178" s="29"/>
      <c r="T178" s="6"/>
      <c r="V178" s="29"/>
      <c r="W178" s="29"/>
      <c r="X178" s="29"/>
      <c r="Y178" s="29"/>
      <c r="Z178" s="29"/>
    </row>
    <row r="179" spans="1:26" x14ac:dyDescent="0.25">
      <c r="A179" s="8">
        <v>2.79</v>
      </c>
      <c r="B179" s="40" t="s">
        <v>16</v>
      </c>
      <c r="D179" s="90">
        <v>271019870000</v>
      </c>
      <c r="E179" s="4">
        <v>0.1</v>
      </c>
      <c r="G179" s="4">
        <f t="shared" si="37"/>
        <v>64</v>
      </c>
      <c r="H179" s="131" t="str">
        <f>IF(TRIM('Ek.3-A'!E179)&lt;&gt;"","var","yok")</f>
        <v>yok</v>
      </c>
      <c r="I179" s="7" t="str">
        <f>IF('Ek.3-A'!E179="", "", IF(VLOOKUP('Ek.3-A'!E179, Veriler!D:E, 2, 0)=0, "", VLOOKUP('Ek.3-A'!E179, Veriler!D:E, 2, 0)))</f>
        <v/>
      </c>
      <c r="J179" s="7" t="str">
        <f>IF('Ek.3-A'!O179="", "", 'Ek.3-A'!O179)</f>
        <v/>
      </c>
      <c r="K179" s="35">
        <f>'Ek.3-A'!R179</f>
        <v>0</v>
      </c>
      <c r="L179" s="25" t="str">
        <f>'Ek.3-A'!K179</f>
        <v/>
      </c>
      <c r="M179" s="27" t="str">
        <f>'Ek.3-A'!L179</f>
        <v/>
      </c>
      <c r="N179" s="27">
        <f t="shared" si="34"/>
        <v>0</v>
      </c>
      <c r="O179" s="28" t="str">
        <f t="shared" si="35"/>
        <v>H</v>
      </c>
      <c r="P179" s="27">
        <f>IF(O179="E",SUM($N$5:N179),0)</f>
        <v>0</v>
      </c>
      <c r="Q179" s="25">
        <f t="shared" si="36"/>
        <v>0</v>
      </c>
      <c r="R179" s="27"/>
      <c r="S179" s="29"/>
      <c r="T179" s="6"/>
      <c r="V179" s="29"/>
      <c r="W179" s="29"/>
      <c r="X179" s="29"/>
      <c r="Y179" s="29"/>
      <c r="Z179" s="29"/>
    </row>
    <row r="180" spans="1:26" x14ac:dyDescent="0.25">
      <c r="A180" s="8">
        <v>2.8</v>
      </c>
      <c r="B180" s="40" t="s">
        <v>16</v>
      </c>
      <c r="D180" s="91">
        <v>854190000019</v>
      </c>
      <c r="E180" s="4">
        <v>0.1</v>
      </c>
      <c r="G180" s="4">
        <f t="shared" si="37"/>
        <v>65</v>
      </c>
      <c r="H180" s="131" t="str">
        <f>IF(TRIM('Ek.3-A'!E180)&lt;&gt;"","var","yok")</f>
        <v>yok</v>
      </c>
      <c r="I180" s="7" t="str">
        <f>IF('Ek.3-A'!E180="", "", IF(VLOOKUP('Ek.3-A'!E180, Veriler!D:E, 2, 0)=0, "", VLOOKUP('Ek.3-A'!E180, Veriler!D:E, 2, 0)))</f>
        <v/>
      </c>
      <c r="J180" s="7" t="str">
        <f>IF('Ek.3-A'!O180="", "", 'Ek.3-A'!O180)</f>
        <v/>
      </c>
      <c r="K180" s="35">
        <f>'Ek.3-A'!R180</f>
        <v>0</v>
      </c>
      <c r="L180" s="25" t="str">
        <f>'Ek.3-A'!K180</f>
        <v/>
      </c>
      <c r="M180" s="27" t="str">
        <f>'Ek.3-A'!L180</f>
        <v/>
      </c>
      <c r="N180" s="27">
        <f t="shared" si="34"/>
        <v>0</v>
      </c>
      <c r="O180" s="28" t="str">
        <f t="shared" si="35"/>
        <v>H</v>
      </c>
      <c r="P180" s="27">
        <f>IF(O180="E",SUM($N$5:N180),0)</f>
        <v>0</v>
      </c>
      <c r="Q180" s="25">
        <f t="shared" si="36"/>
        <v>0</v>
      </c>
      <c r="R180" s="27"/>
      <c r="S180" s="29"/>
      <c r="T180" s="6"/>
      <c r="V180" s="29"/>
      <c r="W180" s="29"/>
      <c r="X180" s="29"/>
      <c r="Y180" s="29"/>
      <c r="Z180" s="29"/>
    </row>
    <row r="181" spans="1:26" x14ac:dyDescent="0.25">
      <c r="A181" s="8">
        <v>2.81</v>
      </c>
      <c r="B181" s="40" t="s">
        <v>16</v>
      </c>
      <c r="D181" s="90">
        <v>854110000000</v>
      </c>
      <c r="E181" s="4">
        <v>0.1</v>
      </c>
      <c r="G181" s="4">
        <f t="shared" si="37"/>
        <v>66</v>
      </c>
      <c r="H181" s="131" t="str">
        <f>IF(TRIM('Ek.3-A'!E181)&lt;&gt;"","var","yok")</f>
        <v>yok</v>
      </c>
      <c r="I181" s="7" t="str">
        <f>IF('Ek.3-A'!E181="", "", IF(VLOOKUP('Ek.3-A'!E181, Veriler!D:E, 2, 0)=0, "", VLOOKUP('Ek.3-A'!E181, Veriler!D:E, 2, 0)))</f>
        <v/>
      </c>
      <c r="J181" s="7" t="str">
        <f>IF('Ek.3-A'!O181="", "", 'Ek.3-A'!O181)</f>
        <v/>
      </c>
      <c r="K181" s="35">
        <f>'Ek.3-A'!R181</f>
        <v>0</v>
      </c>
      <c r="L181" s="25" t="str">
        <f>'Ek.3-A'!K181</f>
        <v/>
      </c>
      <c r="M181" s="27" t="str">
        <f>'Ek.3-A'!L181</f>
        <v/>
      </c>
      <c r="N181" s="27">
        <f t="shared" si="34"/>
        <v>0</v>
      </c>
      <c r="O181" s="28" t="str">
        <f t="shared" si="35"/>
        <v>H</v>
      </c>
      <c r="P181" s="27">
        <f>IF(O181="E",SUM($N$5:N181),0)</f>
        <v>0</v>
      </c>
      <c r="Q181" s="25">
        <f t="shared" si="36"/>
        <v>0</v>
      </c>
      <c r="R181" s="27"/>
      <c r="S181" s="29"/>
      <c r="T181" s="6"/>
      <c r="V181" s="29"/>
      <c r="W181" s="29"/>
      <c r="X181" s="29"/>
      <c r="Y181" s="29"/>
      <c r="Z181" s="29"/>
    </row>
    <row r="182" spans="1:26" x14ac:dyDescent="0.25">
      <c r="A182" s="8">
        <v>2.82</v>
      </c>
      <c r="B182" s="40" t="s">
        <v>16</v>
      </c>
      <c r="D182" s="91">
        <v>850110990000</v>
      </c>
      <c r="E182" s="4">
        <v>0.1</v>
      </c>
      <c r="G182" s="4">
        <f t="shared" si="37"/>
        <v>67</v>
      </c>
      <c r="H182" s="131" t="str">
        <f>IF(TRIM('Ek.3-A'!E182)&lt;&gt;"","var","yok")</f>
        <v>yok</v>
      </c>
      <c r="I182" s="7" t="str">
        <f>IF('Ek.3-A'!E182="", "", IF(VLOOKUP('Ek.3-A'!E182, Veriler!D:E, 2, 0)=0, "", VLOOKUP('Ek.3-A'!E182, Veriler!D:E, 2, 0)))</f>
        <v/>
      </c>
      <c r="J182" s="7" t="str">
        <f>IF('Ek.3-A'!O182="", "", 'Ek.3-A'!O182)</f>
        <v/>
      </c>
      <c r="K182" s="35">
        <f>'Ek.3-A'!R182</f>
        <v>0</v>
      </c>
      <c r="L182" s="25" t="str">
        <f>'Ek.3-A'!K182</f>
        <v/>
      </c>
      <c r="M182" s="27" t="str">
        <f>'Ek.3-A'!L182</f>
        <v/>
      </c>
      <c r="N182" s="27">
        <f t="shared" si="34"/>
        <v>0</v>
      </c>
      <c r="O182" s="28" t="str">
        <f t="shared" si="35"/>
        <v>H</v>
      </c>
      <c r="P182" s="27">
        <f>IF(O182="E",SUM($N$5:N182),0)</f>
        <v>0</v>
      </c>
      <c r="Q182" s="25">
        <f t="shared" si="36"/>
        <v>0</v>
      </c>
      <c r="R182" s="27"/>
      <c r="S182" s="29"/>
      <c r="T182" s="6"/>
      <c r="V182" s="29"/>
      <c r="W182" s="29"/>
      <c r="X182" s="29"/>
      <c r="Y182" s="29"/>
      <c r="Z182" s="29"/>
    </row>
    <row r="183" spans="1:26" x14ac:dyDescent="0.25">
      <c r="A183" s="8">
        <v>2.83</v>
      </c>
      <c r="B183" s="40" t="s">
        <v>16</v>
      </c>
      <c r="D183" s="90">
        <v>560122100011</v>
      </c>
      <c r="E183" s="4">
        <v>0.1</v>
      </c>
      <c r="G183" s="4">
        <f t="shared" si="37"/>
        <v>68</v>
      </c>
      <c r="H183" s="131" t="str">
        <f>IF(TRIM('Ek.3-A'!E183)&lt;&gt;"","var","yok")</f>
        <v>yok</v>
      </c>
      <c r="I183" s="7" t="str">
        <f>IF('Ek.3-A'!E183="", "", IF(VLOOKUP('Ek.3-A'!E183, Veriler!D:E, 2, 0)=0, "", VLOOKUP('Ek.3-A'!E183, Veriler!D:E, 2, 0)))</f>
        <v/>
      </c>
      <c r="J183" s="7" t="str">
        <f>IF('Ek.3-A'!O183="", "", 'Ek.3-A'!O183)</f>
        <v/>
      </c>
      <c r="K183" s="35">
        <f>'Ek.3-A'!R183</f>
        <v>0</v>
      </c>
      <c r="L183" s="25" t="str">
        <f>'Ek.3-A'!K183</f>
        <v/>
      </c>
      <c r="M183" s="27" t="str">
        <f>'Ek.3-A'!L183</f>
        <v/>
      </c>
      <c r="N183" s="27">
        <f t="shared" si="34"/>
        <v>0</v>
      </c>
      <c r="O183" s="28" t="str">
        <f t="shared" si="35"/>
        <v>H</v>
      </c>
      <c r="P183" s="27">
        <f>IF(O183="E",SUM($N$5:N183),0)</f>
        <v>0</v>
      </c>
      <c r="Q183" s="25">
        <f t="shared" si="36"/>
        <v>0</v>
      </c>
      <c r="R183" s="27"/>
      <c r="S183" s="29"/>
      <c r="T183" s="6"/>
      <c r="V183" s="29"/>
      <c r="W183" s="29"/>
      <c r="X183" s="29"/>
      <c r="Y183" s="29"/>
      <c r="Z183" s="29"/>
    </row>
    <row r="184" spans="1:26" x14ac:dyDescent="0.25">
      <c r="A184" s="8">
        <v>2.84</v>
      </c>
      <c r="B184" s="40" t="s">
        <v>16</v>
      </c>
      <c r="D184" s="91">
        <v>381800100000</v>
      </c>
      <c r="E184" s="4">
        <v>0.1</v>
      </c>
      <c r="G184" s="4">
        <f t="shared" si="37"/>
        <v>69</v>
      </c>
      <c r="H184" s="131" t="str">
        <f>IF(TRIM('Ek.3-A'!E184)&lt;&gt;"","var","yok")</f>
        <v>yok</v>
      </c>
      <c r="I184" s="7" t="str">
        <f>IF('Ek.3-A'!E184="", "", IF(VLOOKUP('Ek.3-A'!E184, Veriler!D:E, 2, 0)=0, "", VLOOKUP('Ek.3-A'!E184, Veriler!D:E, 2, 0)))</f>
        <v/>
      </c>
      <c r="J184" s="7" t="str">
        <f>IF('Ek.3-A'!O184="", "", 'Ek.3-A'!O184)</f>
        <v/>
      </c>
      <c r="K184" s="35">
        <f>'Ek.3-A'!R184</f>
        <v>0</v>
      </c>
      <c r="L184" s="25" t="str">
        <f>'Ek.3-A'!K184</f>
        <v/>
      </c>
      <c r="M184" s="27" t="str">
        <f>'Ek.3-A'!L184</f>
        <v/>
      </c>
      <c r="N184" s="27">
        <f t="shared" si="34"/>
        <v>0</v>
      </c>
      <c r="O184" s="28" t="str">
        <f t="shared" si="35"/>
        <v>H</v>
      </c>
      <c r="P184" s="27">
        <f>IF(O184="E",SUM($N$5:N184),0)</f>
        <v>0</v>
      </c>
      <c r="Q184" s="25">
        <f t="shared" si="36"/>
        <v>0</v>
      </c>
      <c r="R184" s="27"/>
      <c r="S184" s="29"/>
      <c r="T184" s="6"/>
      <c r="V184" s="29"/>
      <c r="W184" s="29"/>
      <c r="X184" s="29"/>
      <c r="Y184" s="29"/>
      <c r="Z184" s="29"/>
    </row>
    <row r="185" spans="1:26" x14ac:dyDescent="0.25">
      <c r="A185" s="8">
        <v>2.85</v>
      </c>
      <c r="B185" s="40" t="s">
        <v>16</v>
      </c>
      <c r="D185" s="90">
        <v>291590700049</v>
      </c>
      <c r="E185" s="4">
        <v>0.1</v>
      </c>
      <c r="G185" s="4">
        <f t="shared" si="37"/>
        <v>70</v>
      </c>
      <c r="H185" s="131" t="str">
        <f>IF(TRIM('Ek.3-A'!E185)&lt;&gt;"","var","yok")</f>
        <v>yok</v>
      </c>
      <c r="I185" s="7" t="str">
        <f>IF('Ek.3-A'!E185="", "", IF(VLOOKUP('Ek.3-A'!E185, Veriler!D:E, 2, 0)=0, "", VLOOKUP('Ek.3-A'!E185, Veriler!D:E, 2, 0)))</f>
        <v/>
      </c>
      <c r="J185" s="7" t="str">
        <f>IF('Ek.3-A'!O185="", "", 'Ek.3-A'!O185)</f>
        <v/>
      </c>
      <c r="K185" s="35">
        <f>'Ek.3-A'!R185</f>
        <v>0</v>
      </c>
      <c r="L185" s="25" t="str">
        <f>'Ek.3-A'!K185</f>
        <v/>
      </c>
      <c r="M185" s="27" t="str">
        <f>'Ek.3-A'!L185</f>
        <v/>
      </c>
      <c r="N185" s="27">
        <f t="shared" si="34"/>
        <v>0</v>
      </c>
      <c r="O185" s="28" t="str">
        <f t="shared" si="35"/>
        <v>H</v>
      </c>
      <c r="P185" s="27">
        <f>IF(O185="E",SUM($N$5:N185),0)</f>
        <v>0</v>
      </c>
      <c r="Q185" s="25">
        <f t="shared" si="36"/>
        <v>0</v>
      </c>
      <c r="R185" s="27"/>
      <c r="S185" s="29"/>
      <c r="T185" s="6"/>
      <c r="V185" s="29"/>
      <c r="W185" s="29"/>
      <c r="X185" s="29"/>
      <c r="Y185" s="29"/>
      <c r="Z185" s="29"/>
    </row>
    <row r="186" spans="1:26" x14ac:dyDescent="0.25">
      <c r="A186" s="8">
        <v>2.86</v>
      </c>
      <c r="B186" s="40" t="s">
        <v>16</v>
      </c>
      <c r="D186" s="91">
        <v>720410000019</v>
      </c>
      <c r="E186" s="4">
        <v>0.1</v>
      </c>
      <c r="P186" s="27"/>
      <c r="Q186" s="30"/>
      <c r="R186" s="30"/>
    </row>
    <row r="187" spans="1:26" x14ac:dyDescent="0.25">
      <c r="A187" s="8">
        <v>2.87</v>
      </c>
      <c r="B187" s="40" t="s">
        <v>16</v>
      </c>
      <c r="D187" s="90">
        <v>720410000011</v>
      </c>
      <c r="E187" s="4">
        <v>0.1</v>
      </c>
      <c r="P187" s="27"/>
      <c r="Q187" s="30"/>
      <c r="R187" s="30"/>
    </row>
    <row r="188" spans="1:26" x14ac:dyDescent="0.25">
      <c r="A188" s="8">
        <v>2.88</v>
      </c>
      <c r="B188" s="40" t="s">
        <v>16</v>
      </c>
      <c r="D188" s="91">
        <v>700600900019</v>
      </c>
      <c r="E188" s="4">
        <v>0.1</v>
      </c>
      <c r="P188" s="27"/>
      <c r="Q188" s="30"/>
      <c r="R188" s="30"/>
    </row>
    <row r="189" spans="1:26" x14ac:dyDescent="0.25">
      <c r="A189" s="8">
        <v>2.89</v>
      </c>
      <c r="B189" s="40" t="s">
        <v>16</v>
      </c>
      <c r="D189" s="90">
        <v>700600900011</v>
      </c>
      <c r="E189" s="4">
        <v>0.1</v>
      </c>
      <c r="P189" s="27"/>
      <c r="Q189" s="30"/>
      <c r="R189" s="30"/>
    </row>
    <row r="190" spans="1:26" x14ac:dyDescent="0.25">
      <c r="A190" s="8">
        <v>2.9</v>
      </c>
      <c r="B190" s="40" t="s">
        <v>16</v>
      </c>
      <c r="D190" s="91">
        <v>360100000012</v>
      </c>
      <c r="E190" s="4">
        <v>0.1</v>
      </c>
      <c r="P190" s="27"/>
      <c r="Q190" s="30"/>
      <c r="R190" s="30"/>
    </row>
    <row r="191" spans="1:26" x14ac:dyDescent="0.25">
      <c r="A191" s="8">
        <v>2.91</v>
      </c>
      <c r="B191" s="40" t="s">
        <v>16</v>
      </c>
      <c r="D191" s="90">
        <v>853630100000</v>
      </c>
      <c r="E191" s="4">
        <v>0.1</v>
      </c>
      <c r="P191" s="27"/>
      <c r="Q191" s="30"/>
      <c r="R191" s="30"/>
    </row>
    <row r="192" spans="1:26" x14ac:dyDescent="0.25">
      <c r="A192" s="8">
        <v>2.92</v>
      </c>
      <c r="B192" s="40" t="s">
        <v>16</v>
      </c>
      <c r="D192" s="91">
        <v>854232750000</v>
      </c>
      <c r="E192" s="4">
        <v>0.1</v>
      </c>
      <c r="P192" s="27"/>
      <c r="Q192" s="30"/>
      <c r="R192" s="30"/>
    </row>
    <row r="193" spans="1:26" x14ac:dyDescent="0.25">
      <c r="A193" s="8">
        <v>2.93</v>
      </c>
      <c r="B193" s="40" t="s">
        <v>16</v>
      </c>
      <c r="D193" s="90">
        <v>854511000011</v>
      </c>
      <c r="E193" s="4">
        <v>0.1</v>
      </c>
      <c r="P193" s="27"/>
      <c r="Q193" s="30"/>
      <c r="R193" s="30"/>
    </row>
    <row r="194" spans="1:26" x14ac:dyDescent="0.25">
      <c r="A194" s="8">
        <v>2.94</v>
      </c>
      <c r="B194" s="40" t="s">
        <v>16</v>
      </c>
      <c r="D194" s="91">
        <v>854720000000</v>
      </c>
      <c r="E194" s="4">
        <v>0.1</v>
      </c>
      <c r="P194" s="27"/>
      <c r="Q194" s="30"/>
      <c r="R194" s="30"/>
    </row>
    <row r="195" spans="1:26" x14ac:dyDescent="0.25">
      <c r="A195" s="8">
        <v>2.95</v>
      </c>
      <c r="B195" s="40" t="s">
        <v>16</v>
      </c>
      <c r="D195" s="90">
        <v>853190000000</v>
      </c>
      <c r="E195" s="4">
        <v>0.1</v>
      </c>
      <c r="G195" s="4">
        <f>G170+1</f>
        <v>71</v>
      </c>
      <c r="H195" s="131" t="str">
        <f>IF(TRIM('Ek.3-A'!E195)&lt;&gt;"","var","yok")</f>
        <v>yok</v>
      </c>
      <c r="I195" s="7" t="str">
        <f>IF('Ek.3-A'!E195="", "", IF(VLOOKUP('Ek.3-A'!E195, Veriler!D:E, 2, 0)=0, "", VLOOKUP('Ek.3-A'!E195, Veriler!D:E, 2, 0)))</f>
        <v/>
      </c>
      <c r="J195" s="7" t="str">
        <f>IF('Ek.3-A'!O195="", "", 'Ek.3-A'!O195)</f>
        <v/>
      </c>
      <c r="K195" s="35">
        <f>'Ek.3-A'!R195</f>
        <v>0</v>
      </c>
      <c r="L195" s="25" t="str">
        <f>'Ek.3-A'!K195</f>
        <v/>
      </c>
      <c r="M195" s="27" t="str">
        <f>'Ek.3-A'!L195</f>
        <v/>
      </c>
      <c r="N195" s="27">
        <f>IF(H195="var",0,IF(M195&lt;=0.005,M195,0))</f>
        <v>0</v>
      </c>
      <c r="O195" s="28" t="str">
        <f>IF(M195&lt;=0.005,"E","H")</f>
        <v>H</v>
      </c>
      <c r="P195" s="27">
        <f>IF(O195="E",SUM($N$5:N195),0)</f>
        <v>0</v>
      </c>
      <c r="Q195" s="25">
        <f>IF(P195&lt;=0.1, K195, IF(N195&gt;$F$2, N195*K195, $F$2*K195))</f>
        <v>0</v>
      </c>
      <c r="R195" s="27"/>
      <c r="S195" s="29"/>
      <c r="T195" s="6"/>
      <c r="V195" s="29"/>
      <c r="W195" s="29"/>
      <c r="X195" s="29"/>
      <c r="Y195" s="29"/>
      <c r="Z195" s="29"/>
    </row>
    <row r="196" spans="1:26" x14ac:dyDescent="0.25">
      <c r="A196" s="8">
        <v>2.96</v>
      </c>
      <c r="B196" s="40" t="s">
        <v>16</v>
      </c>
      <c r="D196" s="91">
        <v>854999000000</v>
      </c>
      <c r="E196" s="4">
        <v>0.1</v>
      </c>
      <c r="G196" s="4">
        <f>G195+1</f>
        <v>72</v>
      </c>
      <c r="H196" s="131" t="str">
        <f>IF(TRIM('Ek.3-A'!E196)&lt;&gt;"","var","yok")</f>
        <v>yok</v>
      </c>
      <c r="I196" s="7" t="str">
        <f>IF('Ek.3-A'!E196="", "", IF(VLOOKUP('Ek.3-A'!E196, Veriler!D:E, 2, 0)=0, "", VLOOKUP('Ek.3-A'!E196, Veriler!D:E, 2, 0)))</f>
        <v/>
      </c>
      <c r="J196" s="7" t="str">
        <f>IF('Ek.3-A'!O196="", "", 'Ek.3-A'!O196)</f>
        <v/>
      </c>
      <c r="K196" s="35">
        <f>'Ek.3-A'!R196</f>
        <v>0</v>
      </c>
      <c r="L196" s="25" t="str">
        <f>'Ek.3-A'!K196</f>
        <v/>
      </c>
      <c r="M196" s="27" t="str">
        <f>'Ek.3-A'!L196</f>
        <v/>
      </c>
      <c r="N196" s="27">
        <f t="shared" ref="N196:N208" si="38">IF(H196="var",0,IF(M196&lt;=0.005,M196,0))</f>
        <v>0</v>
      </c>
      <c r="O196" s="28" t="str">
        <f t="shared" ref="O196:O208" si="39">IF(M196&lt;=0.005,"E","H")</f>
        <v>H</v>
      </c>
      <c r="P196" s="27">
        <f>IF(O196="E",SUM($N$5:N196),0)</f>
        <v>0</v>
      </c>
      <c r="Q196" s="25">
        <f t="shared" ref="Q196:Q208" si="40">IF(P196&lt;=0.1, K196, IF(N196&gt;$F$2, N196*K196, $F$2*K196))</f>
        <v>0</v>
      </c>
      <c r="R196" s="27"/>
      <c r="S196" s="29"/>
      <c r="T196" s="6"/>
      <c r="V196" s="29"/>
      <c r="W196" s="29"/>
      <c r="X196" s="29"/>
      <c r="Y196" s="29"/>
      <c r="Z196" s="29"/>
    </row>
    <row r="197" spans="1:26" x14ac:dyDescent="0.25">
      <c r="A197" s="8">
        <v>2.97</v>
      </c>
      <c r="B197" s="40" t="s">
        <v>16</v>
      </c>
      <c r="D197" s="90">
        <v>854290000000</v>
      </c>
      <c r="E197" s="4">
        <v>0.1</v>
      </c>
      <c r="G197" s="4">
        <f>G196+1</f>
        <v>73</v>
      </c>
      <c r="H197" s="131" t="str">
        <f>IF(TRIM('Ek.3-A'!E197)&lt;&gt;"","var","yok")</f>
        <v>yok</v>
      </c>
      <c r="I197" s="7" t="str">
        <f>IF('Ek.3-A'!E197="", "", IF(VLOOKUP('Ek.3-A'!E197, Veriler!D:E, 2, 0)=0, "", VLOOKUP('Ek.3-A'!E197, Veriler!D:E, 2, 0)))</f>
        <v/>
      </c>
      <c r="J197" s="7" t="str">
        <f>IF('Ek.3-A'!O197="", "", 'Ek.3-A'!O197)</f>
        <v/>
      </c>
      <c r="K197" s="35">
        <f>'Ek.3-A'!R197</f>
        <v>0</v>
      </c>
      <c r="L197" s="25" t="str">
        <f>'Ek.3-A'!K197</f>
        <v/>
      </c>
      <c r="M197" s="27" t="str">
        <f>'Ek.3-A'!L197</f>
        <v/>
      </c>
      <c r="N197" s="27">
        <f t="shared" si="38"/>
        <v>0</v>
      </c>
      <c r="O197" s="28" t="str">
        <f t="shared" si="39"/>
        <v>H</v>
      </c>
      <c r="P197" s="27">
        <f>IF(O197="E",SUM($N$5:N197),0)</f>
        <v>0</v>
      </c>
      <c r="Q197" s="25">
        <f t="shared" si="40"/>
        <v>0</v>
      </c>
      <c r="R197" s="27"/>
      <c r="S197" s="29"/>
      <c r="T197" s="6"/>
      <c r="V197" s="29"/>
      <c r="W197" s="29"/>
      <c r="X197" s="29"/>
      <c r="Y197" s="29"/>
      <c r="Z197" s="29"/>
    </row>
    <row r="198" spans="1:26" x14ac:dyDescent="0.25">
      <c r="A198" s="8">
        <v>2.98</v>
      </c>
      <c r="B198" s="40" t="s">
        <v>16</v>
      </c>
      <c r="D198" s="91">
        <v>381800900000</v>
      </c>
      <c r="E198" s="4">
        <v>0.1</v>
      </c>
      <c r="G198" s="4">
        <f t="shared" ref="G198:G208" si="41">G197+1</f>
        <v>74</v>
      </c>
      <c r="H198" s="131" t="str">
        <f>IF(TRIM('Ek.3-A'!E198)&lt;&gt;"","var","yok")</f>
        <v>yok</v>
      </c>
      <c r="I198" s="7" t="str">
        <f>IF('Ek.3-A'!E198="", "", IF(VLOOKUP('Ek.3-A'!E198, Veriler!D:E, 2, 0)=0, "", VLOOKUP('Ek.3-A'!E198, Veriler!D:E, 2, 0)))</f>
        <v/>
      </c>
      <c r="J198" s="7" t="str">
        <f>IF('Ek.3-A'!O198="", "", 'Ek.3-A'!O198)</f>
        <v/>
      </c>
      <c r="K198" s="35">
        <f>'Ek.3-A'!R198</f>
        <v>0</v>
      </c>
      <c r="L198" s="25" t="str">
        <f>'Ek.3-A'!K198</f>
        <v/>
      </c>
      <c r="M198" s="27" t="str">
        <f>'Ek.3-A'!L198</f>
        <v/>
      </c>
      <c r="N198" s="27">
        <f t="shared" si="38"/>
        <v>0</v>
      </c>
      <c r="O198" s="28" t="str">
        <f t="shared" si="39"/>
        <v>H</v>
      </c>
      <c r="P198" s="27">
        <f>IF(O198="E",SUM($N$5:N198),0)</f>
        <v>0</v>
      </c>
      <c r="Q198" s="25">
        <f t="shared" si="40"/>
        <v>0</v>
      </c>
      <c r="R198" s="27"/>
      <c r="S198" s="29"/>
      <c r="T198" s="6"/>
      <c r="V198" s="29"/>
      <c r="W198" s="29"/>
      <c r="X198" s="29"/>
      <c r="Y198" s="29"/>
      <c r="Z198" s="29"/>
    </row>
    <row r="199" spans="1:26" x14ac:dyDescent="0.25">
      <c r="A199" s="8">
        <v>2.99</v>
      </c>
      <c r="B199" s="40" t="s">
        <v>16</v>
      </c>
      <c r="D199" s="90">
        <v>400219100000</v>
      </c>
      <c r="E199" s="4">
        <v>0.1</v>
      </c>
      <c r="G199" s="4">
        <f t="shared" si="41"/>
        <v>75</v>
      </c>
      <c r="H199" s="131" t="str">
        <f>IF(TRIM('Ek.3-A'!E199)&lt;&gt;"","var","yok")</f>
        <v>yok</v>
      </c>
      <c r="I199" s="7" t="str">
        <f>IF('Ek.3-A'!E199="", "", IF(VLOOKUP('Ek.3-A'!E199, Veriler!D:E, 2, 0)=0, "", VLOOKUP('Ek.3-A'!E199, Veriler!D:E, 2, 0)))</f>
        <v/>
      </c>
      <c r="J199" s="7" t="str">
        <f>IF('Ek.3-A'!O199="", "", 'Ek.3-A'!O199)</f>
        <v/>
      </c>
      <c r="K199" s="35">
        <f>'Ek.3-A'!R199</f>
        <v>0</v>
      </c>
      <c r="L199" s="25" t="str">
        <f>'Ek.3-A'!K199</f>
        <v/>
      </c>
      <c r="M199" s="27" t="str">
        <f>'Ek.3-A'!L199</f>
        <v/>
      </c>
      <c r="N199" s="27">
        <f t="shared" si="38"/>
        <v>0</v>
      </c>
      <c r="O199" s="28" t="str">
        <f t="shared" si="39"/>
        <v>H</v>
      </c>
      <c r="P199" s="27">
        <f>IF(O199="E",SUM($N$5:N199),0)</f>
        <v>0</v>
      </c>
      <c r="Q199" s="25">
        <f t="shared" si="40"/>
        <v>0</v>
      </c>
      <c r="R199" s="27"/>
      <c r="S199" s="29"/>
      <c r="T199" s="6"/>
      <c r="V199" s="29"/>
      <c r="W199" s="29"/>
      <c r="X199" s="29"/>
      <c r="Y199" s="29"/>
      <c r="Z199" s="29"/>
    </row>
    <row r="200" spans="1:26" x14ac:dyDescent="0.25">
      <c r="A200" s="8">
        <v>3</v>
      </c>
      <c r="B200" s="40" t="s">
        <v>16</v>
      </c>
      <c r="D200" s="91">
        <v>390730000000</v>
      </c>
      <c r="E200" s="4">
        <v>0.1</v>
      </c>
      <c r="G200" s="4">
        <f t="shared" si="41"/>
        <v>76</v>
      </c>
      <c r="H200" s="131" t="str">
        <f>IF(TRIM('Ek.3-A'!E200)&lt;&gt;"","var","yok")</f>
        <v>yok</v>
      </c>
      <c r="I200" s="7" t="str">
        <f>IF('Ek.3-A'!E200="", "", IF(VLOOKUP('Ek.3-A'!E200, Veriler!D:E, 2, 0)=0, "", VLOOKUP('Ek.3-A'!E200, Veriler!D:E, 2, 0)))</f>
        <v/>
      </c>
      <c r="J200" s="7" t="str">
        <f>IF('Ek.3-A'!O200="", "", 'Ek.3-A'!O200)</f>
        <v/>
      </c>
      <c r="K200" s="35">
        <f>'Ek.3-A'!R200</f>
        <v>0</v>
      </c>
      <c r="L200" s="25" t="str">
        <f>'Ek.3-A'!K200</f>
        <v/>
      </c>
      <c r="M200" s="27" t="str">
        <f>'Ek.3-A'!L200</f>
        <v/>
      </c>
      <c r="N200" s="27">
        <f t="shared" si="38"/>
        <v>0</v>
      </c>
      <c r="O200" s="28" t="str">
        <f t="shared" si="39"/>
        <v>H</v>
      </c>
      <c r="P200" s="27">
        <f>IF(O200="E",SUM($N$5:N200),0)</f>
        <v>0</v>
      </c>
      <c r="Q200" s="25">
        <f t="shared" si="40"/>
        <v>0</v>
      </c>
      <c r="R200" s="27"/>
      <c r="S200" s="29"/>
      <c r="T200" s="6"/>
      <c r="V200" s="29"/>
      <c r="W200" s="29"/>
      <c r="X200" s="29"/>
      <c r="Y200" s="29"/>
      <c r="Z200" s="29"/>
    </row>
    <row r="201" spans="1:26" x14ac:dyDescent="0.25">
      <c r="A201" s="8">
        <v>3.01</v>
      </c>
      <c r="B201" s="40" t="s">
        <v>16</v>
      </c>
      <c r="D201" s="90">
        <v>854929000000</v>
      </c>
      <c r="E201" s="4">
        <v>0.1</v>
      </c>
      <c r="G201" s="4">
        <f t="shared" si="41"/>
        <v>77</v>
      </c>
      <c r="H201" s="131" t="str">
        <f>IF(TRIM('Ek.3-A'!E201)&lt;&gt;"","var","yok")</f>
        <v>yok</v>
      </c>
      <c r="I201" s="7" t="str">
        <f>IF('Ek.3-A'!E201="", "", IF(VLOOKUP('Ek.3-A'!E201, Veriler!D:E, 2, 0)=0, "", VLOOKUP('Ek.3-A'!E201, Veriler!D:E, 2, 0)))</f>
        <v/>
      </c>
      <c r="J201" s="7" t="str">
        <f>IF('Ek.3-A'!O201="", "", 'Ek.3-A'!O201)</f>
        <v/>
      </c>
      <c r="K201" s="35">
        <f>'Ek.3-A'!R201</f>
        <v>0</v>
      </c>
      <c r="L201" s="25" t="str">
        <f>'Ek.3-A'!K201</f>
        <v/>
      </c>
      <c r="M201" s="27" t="str">
        <f>'Ek.3-A'!L201</f>
        <v/>
      </c>
      <c r="N201" s="27">
        <f t="shared" si="38"/>
        <v>0</v>
      </c>
      <c r="O201" s="28" t="str">
        <f t="shared" si="39"/>
        <v>H</v>
      </c>
      <c r="P201" s="27">
        <f>IF(O201="E",SUM($N$5:N201),0)</f>
        <v>0</v>
      </c>
      <c r="Q201" s="25">
        <f t="shared" si="40"/>
        <v>0</v>
      </c>
      <c r="R201" s="27"/>
      <c r="S201" s="29"/>
      <c r="T201" s="6"/>
      <c r="V201" s="29"/>
      <c r="W201" s="29"/>
      <c r="X201" s="29"/>
      <c r="Y201" s="29"/>
      <c r="Z201" s="29"/>
    </row>
    <row r="202" spans="1:26" x14ac:dyDescent="0.25">
      <c r="A202" s="8">
        <v>3.02</v>
      </c>
      <c r="B202" s="40" t="s">
        <v>16</v>
      </c>
      <c r="D202" s="91">
        <v>854921000000</v>
      </c>
      <c r="E202" s="4">
        <v>0.1</v>
      </c>
      <c r="G202" s="4">
        <f t="shared" si="41"/>
        <v>78</v>
      </c>
      <c r="H202" s="131" t="str">
        <f>IF(TRIM('Ek.3-A'!E202)&lt;&gt;"","var","yok")</f>
        <v>yok</v>
      </c>
      <c r="I202" s="7" t="str">
        <f>IF('Ek.3-A'!E202="", "", IF(VLOOKUP('Ek.3-A'!E202, Veriler!D:E, 2, 0)=0, "", VLOOKUP('Ek.3-A'!E202, Veriler!D:E, 2, 0)))</f>
        <v/>
      </c>
      <c r="J202" s="7" t="str">
        <f>IF('Ek.3-A'!O202="", "", 'Ek.3-A'!O202)</f>
        <v/>
      </c>
      <c r="K202" s="35">
        <f>'Ek.3-A'!R202</f>
        <v>0</v>
      </c>
      <c r="L202" s="25" t="str">
        <f>'Ek.3-A'!K202</f>
        <v/>
      </c>
      <c r="M202" s="27" t="str">
        <f>'Ek.3-A'!L202</f>
        <v/>
      </c>
      <c r="N202" s="27">
        <f t="shared" si="38"/>
        <v>0</v>
      </c>
      <c r="O202" s="28" t="str">
        <f t="shared" si="39"/>
        <v>H</v>
      </c>
      <c r="P202" s="27">
        <f>IF(O202="E",SUM($N$5:N202),0)</f>
        <v>0</v>
      </c>
      <c r="Q202" s="25">
        <f t="shared" si="40"/>
        <v>0</v>
      </c>
      <c r="R202" s="27"/>
      <c r="S202" s="29"/>
      <c r="T202" s="6"/>
      <c r="V202" s="29"/>
      <c r="W202" s="29"/>
      <c r="X202" s="29"/>
      <c r="Y202" s="29"/>
      <c r="Z202" s="29"/>
    </row>
    <row r="203" spans="1:26" x14ac:dyDescent="0.25">
      <c r="A203" s="8">
        <v>3.03</v>
      </c>
      <c r="B203" s="40" t="s">
        <v>16</v>
      </c>
      <c r="D203" s="90">
        <v>320619000000</v>
      </c>
      <c r="E203" s="4">
        <v>0.1</v>
      </c>
      <c r="G203" s="4">
        <f t="shared" si="41"/>
        <v>79</v>
      </c>
      <c r="H203" s="131" t="str">
        <f>IF(TRIM('Ek.3-A'!E203)&lt;&gt;"","var","yok")</f>
        <v>yok</v>
      </c>
      <c r="I203" s="7" t="str">
        <f>IF('Ek.3-A'!E203="", "", IF(VLOOKUP('Ek.3-A'!E203, Veriler!D:E, 2, 0)=0, "", VLOOKUP('Ek.3-A'!E203, Veriler!D:E, 2, 0)))</f>
        <v/>
      </c>
      <c r="J203" s="7" t="str">
        <f>IF('Ek.3-A'!O203="", "", 'Ek.3-A'!O203)</f>
        <v/>
      </c>
      <c r="K203" s="35">
        <f>'Ek.3-A'!R203</f>
        <v>0</v>
      </c>
      <c r="L203" s="25" t="str">
        <f>'Ek.3-A'!K203</f>
        <v/>
      </c>
      <c r="M203" s="27" t="str">
        <f>'Ek.3-A'!L203</f>
        <v/>
      </c>
      <c r="N203" s="27">
        <f t="shared" si="38"/>
        <v>0</v>
      </c>
      <c r="O203" s="28" t="str">
        <f t="shared" si="39"/>
        <v>H</v>
      </c>
      <c r="P203" s="27">
        <f>IF(O203="E",SUM($N$5:N203),0)</f>
        <v>0</v>
      </c>
      <c r="Q203" s="25">
        <f t="shared" si="40"/>
        <v>0</v>
      </c>
      <c r="R203" s="27"/>
      <c r="S203" s="29"/>
      <c r="T203" s="6"/>
      <c r="V203" s="29"/>
      <c r="W203" s="29"/>
      <c r="X203" s="29"/>
      <c r="Y203" s="29"/>
      <c r="Z203" s="29"/>
    </row>
    <row r="204" spans="1:26" x14ac:dyDescent="0.25">
      <c r="A204" s="8">
        <v>3.04</v>
      </c>
      <c r="B204" s="40" t="s">
        <v>16</v>
      </c>
      <c r="D204" s="91">
        <v>320611000000</v>
      </c>
      <c r="E204" s="4">
        <v>0.1</v>
      </c>
      <c r="G204" s="4">
        <f t="shared" si="41"/>
        <v>80</v>
      </c>
      <c r="H204" s="131" t="str">
        <f>IF(TRIM('Ek.3-A'!E204)&lt;&gt;"","var","yok")</f>
        <v>yok</v>
      </c>
      <c r="I204" s="7" t="str">
        <f>IF('Ek.3-A'!E204="", "", IF(VLOOKUP('Ek.3-A'!E204, Veriler!D:E, 2, 0)=0, "", VLOOKUP('Ek.3-A'!E204, Veriler!D:E, 2, 0)))</f>
        <v/>
      </c>
      <c r="J204" s="7" t="str">
        <f>IF('Ek.3-A'!O204="", "", 'Ek.3-A'!O204)</f>
        <v/>
      </c>
      <c r="K204" s="35">
        <f>'Ek.3-A'!R204</f>
        <v>0</v>
      </c>
      <c r="L204" s="25" t="str">
        <f>'Ek.3-A'!K204</f>
        <v/>
      </c>
      <c r="M204" s="27" t="str">
        <f>'Ek.3-A'!L204</f>
        <v/>
      </c>
      <c r="N204" s="27">
        <f t="shared" si="38"/>
        <v>0</v>
      </c>
      <c r="O204" s="28" t="str">
        <f t="shared" si="39"/>
        <v>H</v>
      </c>
      <c r="P204" s="27">
        <f>IF(O204="E",SUM($N$5:N204),0)</f>
        <v>0</v>
      </c>
      <c r="Q204" s="25">
        <f t="shared" si="40"/>
        <v>0</v>
      </c>
      <c r="R204" s="27"/>
      <c r="S204" s="29"/>
      <c r="T204" s="6"/>
      <c r="V204" s="29"/>
      <c r="W204" s="29"/>
      <c r="X204" s="29"/>
      <c r="Y204" s="29"/>
      <c r="Z204" s="29"/>
    </row>
    <row r="205" spans="1:26" x14ac:dyDescent="0.25">
      <c r="A205" s="8">
        <v>3.05</v>
      </c>
      <c r="B205" s="40" t="s">
        <v>16</v>
      </c>
      <c r="D205" s="90">
        <v>350510500000</v>
      </c>
      <c r="E205" s="4">
        <v>0.1</v>
      </c>
      <c r="G205" s="4">
        <f t="shared" si="41"/>
        <v>81</v>
      </c>
      <c r="H205" s="131" t="str">
        <f>IF(TRIM('Ek.3-A'!E205)&lt;&gt;"","var","yok")</f>
        <v>yok</v>
      </c>
      <c r="I205" s="7" t="str">
        <f>IF('Ek.3-A'!E205="", "", IF(VLOOKUP('Ek.3-A'!E205, Veriler!D:E, 2, 0)=0, "", VLOOKUP('Ek.3-A'!E205, Veriler!D:E, 2, 0)))</f>
        <v/>
      </c>
      <c r="J205" s="7" t="str">
        <f>IF('Ek.3-A'!O205="", "", 'Ek.3-A'!O205)</f>
        <v/>
      </c>
      <c r="K205" s="35">
        <f>'Ek.3-A'!R205</f>
        <v>0</v>
      </c>
      <c r="L205" s="25" t="str">
        <f>'Ek.3-A'!K205</f>
        <v/>
      </c>
      <c r="M205" s="27" t="str">
        <f>'Ek.3-A'!L205</f>
        <v/>
      </c>
      <c r="N205" s="27">
        <f t="shared" si="38"/>
        <v>0</v>
      </c>
      <c r="O205" s="28" t="str">
        <f t="shared" si="39"/>
        <v>H</v>
      </c>
      <c r="P205" s="27">
        <f>IF(O205="E",SUM($N$5:N205),0)</f>
        <v>0</v>
      </c>
      <c r="Q205" s="25">
        <f t="shared" si="40"/>
        <v>0</v>
      </c>
      <c r="R205" s="27"/>
      <c r="S205" s="29"/>
      <c r="T205" s="6"/>
      <c r="V205" s="29"/>
      <c r="W205" s="29"/>
      <c r="X205" s="29"/>
      <c r="Y205" s="29"/>
      <c r="Z205" s="29"/>
    </row>
    <row r="206" spans="1:26" x14ac:dyDescent="0.25">
      <c r="A206" s="8">
        <v>3.06</v>
      </c>
      <c r="B206" s="40" t="s">
        <v>16</v>
      </c>
      <c r="D206" s="91">
        <v>291531000000</v>
      </c>
      <c r="E206" s="4">
        <v>0.1</v>
      </c>
      <c r="G206" s="4">
        <f t="shared" si="41"/>
        <v>82</v>
      </c>
      <c r="H206" s="131" t="str">
        <f>IF(TRIM('Ek.3-A'!E206)&lt;&gt;"","var","yok")</f>
        <v>yok</v>
      </c>
      <c r="I206" s="7" t="str">
        <f>IF('Ek.3-A'!E206="", "", IF(VLOOKUP('Ek.3-A'!E206, Veriler!D:E, 2, 0)=0, "", VLOOKUP('Ek.3-A'!E206, Veriler!D:E, 2, 0)))</f>
        <v/>
      </c>
      <c r="J206" s="7" t="str">
        <f>IF('Ek.3-A'!O206="", "", 'Ek.3-A'!O206)</f>
        <v/>
      </c>
      <c r="K206" s="35">
        <f>'Ek.3-A'!R206</f>
        <v>0</v>
      </c>
      <c r="L206" s="25" t="str">
        <f>'Ek.3-A'!K206</f>
        <v/>
      </c>
      <c r="M206" s="27" t="str">
        <f>'Ek.3-A'!L206</f>
        <v/>
      </c>
      <c r="N206" s="27">
        <f t="shared" si="38"/>
        <v>0</v>
      </c>
      <c r="O206" s="28" t="str">
        <f t="shared" si="39"/>
        <v>H</v>
      </c>
      <c r="P206" s="27">
        <f>IF(O206="E",SUM($N$5:N206),0)</f>
        <v>0</v>
      </c>
      <c r="Q206" s="25">
        <f t="shared" si="40"/>
        <v>0</v>
      </c>
      <c r="R206" s="27"/>
      <c r="S206" s="29"/>
      <c r="T206" s="6"/>
      <c r="V206" s="29"/>
      <c r="W206" s="29"/>
      <c r="X206" s="29"/>
      <c r="Y206" s="29"/>
      <c r="Z206" s="29"/>
    </row>
    <row r="207" spans="1:26" x14ac:dyDescent="0.25">
      <c r="A207" s="8">
        <v>3.07</v>
      </c>
      <c r="B207" s="40" t="s">
        <v>16</v>
      </c>
      <c r="D207" s="90">
        <v>400270000000</v>
      </c>
      <c r="E207" s="4">
        <v>0.1</v>
      </c>
      <c r="G207" s="4">
        <f t="shared" si="41"/>
        <v>83</v>
      </c>
      <c r="H207" s="131" t="str">
        <f>IF(TRIM('Ek.3-A'!E207)&lt;&gt;"","var","yok")</f>
        <v>yok</v>
      </c>
      <c r="I207" s="7" t="str">
        <f>IF('Ek.3-A'!E207="", "", IF(VLOOKUP('Ek.3-A'!E207, Veriler!D:E, 2, 0)=0, "", VLOOKUP('Ek.3-A'!E207, Veriler!D:E, 2, 0)))</f>
        <v/>
      </c>
      <c r="J207" s="7" t="str">
        <f>IF('Ek.3-A'!O207="", "", 'Ek.3-A'!O207)</f>
        <v/>
      </c>
      <c r="K207" s="35">
        <f>'Ek.3-A'!R207</f>
        <v>0</v>
      </c>
      <c r="L207" s="25" t="str">
        <f>'Ek.3-A'!K207</f>
        <v/>
      </c>
      <c r="M207" s="27" t="str">
        <f>'Ek.3-A'!L207</f>
        <v/>
      </c>
      <c r="N207" s="27">
        <f t="shared" si="38"/>
        <v>0</v>
      </c>
      <c r="O207" s="28" t="str">
        <f t="shared" si="39"/>
        <v>H</v>
      </c>
      <c r="P207" s="27">
        <f>IF(O207="E",SUM($N$5:N207),0)</f>
        <v>0</v>
      </c>
      <c r="Q207" s="25">
        <f t="shared" si="40"/>
        <v>0</v>
      </c>
      <c r="R207" s="27"/>
      <c r="S207" s="29"/>
      <c r="T207" s="6"/>
      <c r="V207" s="29"/>
      <c r="W207" s="29"/>
      <c r="X207" s="29"/>
      <c r="Y207" s="29"/>
      <c r="Z207" s="29"/>
    </row>
    <row r="208" spans="1:26" x14ac:dyDescent="0.25">
      <c r="A208" s="8">
        <v>3.08</v>
      </c>
      <c r="B208" s="40" t="s">
        <v>16</v>
      </c>
      <c r="D208" s="91">
        <v>290531000000</v>
      </c>
      <c r="E208" s="4">
        <v>0.1</v>
      </c>
      <c r="G208" s="4">
        <f t="shared" si="41"/>
        <v>84</v>
      </c>
      <c r="H208" s="131" t="str">
        <f>IF(TRIM('Ek.3-A'!E208)&lt;&gt;"","var","yok")</f>
        <v>yok</v>
      </c>
      <c r="I208" s="7" t="str">
        <f>IF('Ek.3-A'!E208="", "", IF(VLOOKUP('Ek.3-A'!E208, Veriler!D:E, 2, 0)=0, "", VLOOKUP('Ek.3-A'!E208, Veriler!D:E, 2, 0)))</f>
        <v/>
      </c>
      <c r="J208" s="7" t="str">
        <f>IF('Ek.3-A'!O208="", "", 'Ek.3-A'!O208)</f>
        <v/>
      </c>
      <c r="K208" s="35">
        <f>'Ek.3-A'!R208</f>
        <v>0</v>
      </c>
      <c r="L208" s="25" t="str">
        <f>'Ek.3-A'!K208</f>
        <v/>
      </c>
      <c r="M208" s="27" t="str">
        <f>'Ek.3-A'!L208</f>
        <v/>
      </c>
      <c r="N208" s="27">
        <f t="shared" si="38"/>
        <v>0</v>
      </c>
      <c r="O208" s="28" t="str">
        <f t="shared" si="39"/>
        <v>H</v>
      </c>
      <c r="P208" s="27">
        <f>IF(O208="E",SUM($N$5:N208),0)</f>
        <v>0</v>
      </c>
      <c r="Q208" s="25">
        <f t="shared" si="40"/>
        <v>0</v>
      </c>
      <c r="R208" s="27"/>
      <c r="S208" s="29"/>
      <c r="T208" s="6"/>
      <c r="V208" s="29"/>
      <c r="W208" s="29"/>
      <c r="X208" s="29"/>
      <c r="Y208" s="29"/>
      <c r="Z208" s="29"/>
    </row>
    <row r="209" spans="1:26" x14ac:dyDescent="0.25">
      <c r="A209" s="8">
        <v>3.09</v>
      </c>
      <c r="B209" s="40" t="s">
        <v>16</v>
      </c>
      <c r="D209" s="90">
        <v>390190800019</v>
      </c>
      <c r="E209" s="4">
        <v>0.1</v>
      </c>
      <c r="H209" s="131"/>
      <c r="I209" s="7" t="s">
        <v>69</v>
      </c>
      <c r="J209" s="7"/>
      <c r="K209" s="7"/>
      <c r="M209" s="26"/>
      <c r="P209" s="27"/>
      <c r="Q209" s="30"/>
      <c r="R209" s="27"/>
      <c r="W209" s="29"/>
      <c r="X209" s="29"/>
      <c r="Y209" s="29"/>
      <c r="Z209" s="29"/>
    </row>
    <row r="210" spans="1:26" x14ac:dyDescent="0.25">
      <c r="A210" s="8">
        <v>3.1</v>
      </c>
      <c r="B210" s="40" t="s">
        <v>16</v>
      </c>
      <c r="D210" s="91">
        <v>390140000000</v>
      </c>
      <c r="E210" s="4">
        <v>0.1</v>
      </c>
      <c r="G210" s="4">
        <f>G185+1</f>
        <v>71</v>
      </c>
      <c r="H210" s="131" t="str">
        <f>IF(TRIM('Ek.3-A'!E210)&lt;&gt;"","var","yok")</f>
        <v>yok</v>
      </c>
      <c r="I210" s="7" t="str">
        <f>IF('Ek.3-A'!E210="", "", IF(VLOOKUP('Ek.3-A'!E210, Veriler!D:E, 2, 0)=0, "", VLOOKUP('Ek.3-A'!E210, Veriler!D:E, 2, 0)))</f>
        <v/>
      </c>
      <c r="J210" s="7" t="str">
        <f>IF('Ek.3-A'!O210="", "", 'Ek.3-A'!O210)</f>
        <v/>
      </c>
      <c r="K210" s="35">
        <f>'Ek.3-A'!R210</f>
        <v>0</v>
      </c>
      <c r="L210" s="25" t="str">
        <f>'Ek.3-A'!K210</f>
        <v/>
      </c>
      <c r="M210" s="27" t="str">
        <f>'Ek.3-A'!L210</f>
        <v/>
      </c>
      <c r="N210" s="27">
        <f>IF(H210="var",0,IF(M210&lt;=0.005,M210,0))</f>
        <v>0</v>
      </c>
      <c r="O210" s="28" t="str">
        <f>IF(M210&lt;=0.005,"E","H")</f>
        <v>H</v>
      </c>
      <c r="P210" s="27">
        <f>IF(O210="E",SUM($N$5:N210),0)</f>
        <v>0</v>
      </c>
      <c r="Q210" s="25">
        <f>IF(P210&lt;=0.1, K210, IF(N210&gt;$F$2, N210*K210, $F$2*K210))</f>
        <v>0</v>
      </c>
      <c r="R210" s="27"/>
      <c r="S210" s="29"/>
      <c r="T210" s="6"/>
      <c r="V210" s="29"/>
      <c r="W210" s="29"/>
      <c r="X210" s="29"/>
      <c r="Y210" s="29"/>
      <c r="Z210" s="29"/>
    </row>
    <row r="211" spans="1:26" x14ac:dyDescent="0.25">
      <c r="A211" s="8">
        <v>3.11</v>
      </c>
      <c r="B211" s="40" t="s">
        <v>16</v>
      </c>
      <c r="D211" s="90">
        <v>390130000000</v>
      </c>
      <c r="E211" s="4">
        <v>0.1</v>
      </c>
      <c r="G211" s="4">
        <f>G210+1</f>
        <v>72</v>
      </c>
      <c r="H211" s="131" t="str">
        <f>IF(TRIM('Ek.3-A'!E211)&lt;&gt;"","var","yok")</f>
        <v>yok</v>
      </c>
      <c r="I211" s="7" t="str">
        <f>IF('Ek.3-A'!E211="", "", IF(VLOOKUP('Ek.3-A'!E211, Veriler!D:E, 2, 0)=0, "", VLOOKUP('Ek.3-A'!E211, Veriler!D:E, 2, 0)))</f>
        <v/>
      </c>
      <c r="J211" s="7" t="str">
        <f>IF('Ek.3-A'!O211="", "", 'Ek.3-A'!O211)</f>
        <v/>
      </c>
      <c r="K211" s="35">
        <f>'Ek.3-A'!R211</f>
        <v>0</v>
      </c>
      <c r="L211" s="25" t="str">
        <f>'Ek.3-A'!K211</f>
        <v/>
      </c>
      <c r="M211" s="27" t="str">
        <f>'Ek.3-A'!L211</f>
        <v/>
      </c>
      <c r="N211" s="27">
        <f t="shared" ref="N211:N223" si="42">IF(H211="var",0,IF(M211&lt;=0.005,M211,0))</f>
        <v>0</v>
      </c>
      <c r="O211" s="28" t="str">
        <f t="shared" ref="O211:O223" si="43">IF(M211&lt;=0.005,"E","H")</f>
        <v>H</v>
      </c>
      <c r="P211" s="27">
        <f>IF(O211="E",SUM($N$5:N211),0)</f>
        <v>0</v>
      </c>
      <c r="Q211" s="25">
        <f t="shared" ref="Q211:Q223" si="44">IF(P211&lt;=0.1, K211, IF(N211&gt;$F$2, N211*K211, $F$2*K211))</f>
        <v>0</v>
      </c>
      <c r="R211" s="27"/>
      <c r="S211" s="29"/>
      <c r="T211" s="6"/>
      <c r="V211" s="29"/>
      <c r="W211" s="29"/>
      <c r="X211" s="29"/>
      <c r="Y211" s="29"/>
      <c r="Z211" s="29"/>
    </row>
    <row r="212" spans="1:26" x14ac:dyDescent="0.25">
      <c r="A212" s="8">
        <v>3.12</v>
      </c>
      <c r="B212" s="40" t="s">
        <v>16</v>
      </c>
      <c r="D212" s="91">
        <v>853620100011</v>
      </c>
      <c r="E212" s="4">
        <v>0.1</v>
      </c>
      <c r="G212" s="4">
        <f t="shared" ref="G212:G223" si="45">G211+1</f>
        <v>73</v>
      </c>
      <c r="H212" s="131" t="str">
        <f>IF(TRIM('Ek.3-A'!E212)&lt;&gt;"","var","yok")</f>
        <v>yok</v>
      </c>
      <c r="I212" s="7" t="str">
        <f>IF('Ek.3-A'!E212="", "", IF(VLOOKUP('Ek.3-A'!E212, Veriler!D:E, 2, 0)=0, "", VLOOKUP('Ek.3-A'!E212, Veriler!D:E, 2, 0)))</f>
        <v/>
      </c>
      <c r="J212" s="7" t="str">
        <f>IF('Ek.3-A'!O212="", "", 'Ek.3-A'!O212)</f>
        <v/>
      </c>
      <c r="K212" s="35">
        <f>'Ek.3-A'!R212</f>
        <v>0</v>
      </c>
      <c r="L212" s="25" t="str">
        <f>'Ek.3-A'!K212</f>
        <v/>
      </c>
      <c r="M212" s="27" t="str">
        <f>'Ek.3-A'!L212</f>
        <v/>
      </c>
      <c r="N212" s="27">
        <f t="shared" si="42"/>
        <v>0</v>
      </c>
      <c r="O212" s="28" t="str">
        <f t="shared" si="43"/>
        <v>H</v>
      </c>
      <c r="P212" s="27">
        <f>IF(O212="E",SUM($N$5:N212),0)</f>
        <v>0</v>
      </c>
      <c r="Q212" s="25">
        <f t="shared" si="44"/>
        <v>0</v>
      </c>
      <c r="R212" s="27"/>
      <c r="S212" s="29"/>
      <c r="T212" s="6"/>
      <c r="V212" s="29"/>
      <c r="W212" s="29"/>
      <c r="X212" s="29"/>
      <c r="Y212" s="29"/>
      <c r="Z212" s="29"/>
    </row>
    <row r="213" spans="1:26" x14ac:dyDescent="0.25">
      <c r="A213" s="8">
        <v>3.13</v>
      </c>
      <c r="B213" s="40" t="s">
        <v>16</v>
      </c>
      <c r="D213" s="90">
        <v>290711001000</v>
      </c>
      <c r="E213" s="4">
        <v>0.1</v>
      </c>
      <c r="G213" s="4">
        <f t="shared" si="45"/>
        <v>74</v>
      </c>
      <c r="H213" s="131" t="str">
        <f>IF(TRIM('Ek.3-A'!E213)&lt;&gt;"","var","yok")</f>
        <v>yok</v>
      </c>
      <c r="I213" s="7" t="str">
        <f>IF('Ek.3-A'!E213="", "", IF(VLOOKUP('Ek.3-A'!E213, Veriler!D:E, 2, 0)=0, "", VLOOKUP('Ek.3-A'!E213, Veriler!D:E, 2, 0)))</f>
        <v/>
      </c>
      <c r="J213" s="7" t="str">
        <f>IF('Ek.3-A'!O213="", "", 'Ek.3-A'!O213)</f>
        <v/>
      </c>
      <c r="K213" s="35">
        <f>'Ek.3-A'!R213</f>
        <v>0</v>
      </c>
      <c r="L213" s="25" t="str">
        <f>'Ek.3-A'!K213</f>
        <v/>
      </c>
      <c r="M213" s="27" t="str">
        <f>'Ek.3-A'!L213</f>
        <v/>
      </c>
      <c r="N213" s="27">
        <f t="shared" si="42"/>
        <v>0</v>
      </c>
      <c r="O213" s="28" t="str">
        <f t="shared" si="43"/>
        <v>H</v>
      </c>
      <c r="P213" s="27">
        <f>IF(O213="E",SUM($N$5:N213),0)</f>
        <v>0</v>
      </c>
      <c r="Q213" s="25">
        <f t="shared" si="44"/>
        <v>0</v>
      </c>
      <c r="R213" s="27"/>
      <c r="S213" s="29"/>
      <c r="T213" s="6"/>
      <c r="V213" s="29"/>
      <c r="W213" s="29"/>
      <c r="X213" s="29"/>
      <c r="Y213" s="29"/>
      <c r="Z213" s="29"/>
    </row>
    <row r="214" spans="1:26" x14ac:dyDescent="0.25">
      <c r="A214" s="8">
        <v>3.14</v>
      </c>
      <c r="B214" s="40" t="s">
        <v>16</v>
      </c>
      <c r="D214" s="91">
        <v>390940000000</v>
      </c>
      <c r="E214" s="4">
        <v>0.1</v>
      </c>
      <c r="G214" s="4">
        <f t="shared" si="45"/>
        <v>75</v>
      </c>
      <c r="H214" s="131" t="str">
        <f>IF(TRIM('Ek.3-A'!E214)&lt;&gt;"","var","yok")</f>
        <v>yok</v>
      </c>
      <c r="I214" s="7" t="str">
        <f>IF('Ek.3-A'!E214="", "", IF(VLOOKUP('Ek.3-A'!E214, Veriler!D:E, 2, 0)=0, "", VLOOKUP('Ek.3-A'!E214, Veriler!D:E, 2, 0)))</f>
        <v/>
      </c>
      <c r="J214" s="7" t="str">
        <f>IF('Ek.3-A'!O214="", "", 'Ek.3-A'!O214)</f>
        <v/>
      </c>
      <c r="K214" s="35">
        <f>'Ek.3-A'!R214</f>
        <v>0</v>
      </c>
      <c r="L214" s="25" t="str">
        <f>'Ek.3-A'!K214</f>
        <v/>
      </c>
      <c r="M214" s="27" t="str">
        <f>'Ek.3-A'!L214</f>
        <v/>
      </c>
      <c r="N214" s="27">
        <f t="shared" si="42"/>
        <v>0</v>
      </c>
      <c r="O214" s="28" t="str">
        <f t="shared" si="43"/>
        <v>H</v>
      </c>
      <c r="P214" s="27">
        <f>IF(O214="E",SUM($N$5:N214),0)</f>
        <v>0</v>
      </c>
      <c r="Q214" s="25">
        <f t="shared" si="44"/>
        <v>0</v>
      </c>
      <c r="R214" s="27"/>
      <c r="S214" s="29"/>
      <c r="T214" s="6"/>
      <c r="V214" s="29"/>
      <c r="W214" s="29"/>
      <c r="X214" s="29"/>
      <c r="Y214" s="29"/>
      <c r="Z214" s="29"/>
    </row>
    <row r="215" spans="1:26" x14ac:dyDescent="0.25">
      <c r="A215" s="8">
        <v>3.15</v>
      </c>
      <c r="B215" s="40" t="s">
        <v>16</v>
      </c>
      <c r="D215" s="90">
        <v>720241900012</v>
      </c>
      <c r="E215" s="4">
        <v>0.1</v>
      </c>
      <c r="G215" s="4">
        <f t="shared" si="45"/>
        <v>76</v>
      </c>
      <c r="H215" s="131" t="str">
        <f>IF(TRIM('Ek.3-A'!E215)&lt;&gt;"","var","yok")</f>
        <v>yok</v>
      </c>
      <c r="I215" s="7" t="str">
        <f>IF('Ek.3-A'!E215="", "", IF(VLOOKUP('Ek.3-A'!E215, Veriler!D:E, 2, 0)=0, "", VLOOKUP('Ek.3-A'!E215, Veriler!D:E, 2, 0)))</f>
        <v/>
      </c>
      <c r="J215" s="7" t="str">
        <f>IF('Ek.3-A'!O215="", "", 'Ek.3-A'!O215)</f>
        <v/>
      </c>
      <c r="K215" s="35">
        <f>'Ek.3-A'!R215</f>
        <v>0</v>
      </c>
      <c r="L215" s="25" t="str">
        <f>'Ek.3-A'!K215</f>
        <v/>
      </c>
      <c r="M215" s="27" t="str">
        <f>'Ek.3-A'!L215</f>
        <v/>
      </c>
      <c r="N215" s="27">
        <f t="shared" si="42"/>
        <v>0</v>
      </c>
      <c r="O215" s="28" t="str">
        <f t="shared" si="43"/>
        <v>H</v>
      </c>
      <c r="P215" s="27">
        <f>IF(O215="E",SUM($N$5:N215),0)</f>
        <v>0</v>
      </c>
      <c r="Q215" s="25">
        <f t="shared" si="44"/>
        <v>0</v>
      </c>
      <c r="R215" s="27"/>
      <c r="S215" s="29"/>
      <c r="T215" s="6"/>
      <c r="V215" s="29"/>
      <c r="W215" s="29"/>
      <c r="X215" s="29"/>
      <c r="Y215" s="29"/>
      <c r="Z215" s="29"/>
    </row>
    <row r="216" spans="1:26" x14ac:dyDescent="0.25">
      <c r="A216" s="8">
        <v>3.16</v>
      </c>
      <c r="B216" s="40" t="s">
        <v>16</v>
      </c>
      <c r="D216" s="91">
        <v>720270000000</v>
      </c>
      <c r="E216" s="4">
        <v>0.1</v>
      </c>
      <c r="G216" s="4">
        <f t="shared" si="45"/>
        <v>77</v>
      </c>
      <c r="H216" s="131" t="str">
        <f>IF(TRIM('Ek.3-A'!E216)&lt;&gt;"","var","yok")</f>
        <v>yok</v>
      </c>
      <c r="I216" s="7" t="str">
        <f>IF('Ek.3-A'!E216="", "", IF(VLOOKUP('Ek.3-A'!E216, Veriler!D:E, 2, 0)=0, "", VLOOKUP('Ek.3-A'!E216, Veriler!D:E, 2, 0)))</f>
        <v/>
      </c>
      <c r="J216" s="7" t="str">
        <f>IF('Ek.3-A'!O216="", "", 'Ek.3-A'!O216)</f>
        <v/>
      </c>
      <c r="K216" s="35">
        <f>'Ek.3-A'!R216</f>
        <v>0</v>
      </c>
      <c r="L216" s="25" t="str">
        <f>'Ek.3-A'!K216</f>
        <v/>
      </c>
      <c r="M216" s="27" t="str">
        <f>'Ek.3-A'!L216</f>
        <v/>
      </c>
      <c r="N216" s="27">
        <f t="shared" si="42"/>
        <v>0</v>
      </c>
      <c r="O216" s="28" t="str">
        <f t="shared" si="43"/>
        <v>H</v>
      </c>
      <c r="P216" s="27">
        <f>IF(O216="E",SUM($N$5:N216),0)</f>
        <v>0</v>
      </c>
      <c r="Q216" s="25">
        <f t="shared" si="44"/>
        <v>0</v>
      </c>
      <c r="R216" s="27"/>
      <c r="S216" s="29"/>
      <c r="T216" s="6"/>
      <c r="V216" s="29"/>
      <c r="W216" s="29"/>
      <c r="X216" s="29"/>
      <c r="Y216" s="29"/>
      <c r="Z216" s="29"/>
    </row>
    <row r="217" spans="1:26" x14ac:dyDescent="0.25">
      <c r="A217" s="8">
        <v>3.17</v>
      </c>
      <c r="B217" s="40" t="s">
        <v>16</v>
      </c>
      <c r="D217" s="90">
        <v>720293000000</v>
      </c>
      <c r="E217" s="4">
        <v>0.1</v>
      </c>
      <c r="G217" s="4">
        <f t="shared" si="45"/>
        <v>78</v>
      </c>
      <c r="H217" s="131" t="str">
        <f>IF(TRIM('Ek.3-A'!E217)&lt;&gt;"","var","yok")</f>
        <v>yok</v>
      </c>
      <c r="I217" s="7" t="str">
        <f>IF('Ek.3-A'!E217="", "", IF(VLOOKUP('Ek.3-A'!E217, Veriler!D:E, 2, 0)=0, "", VLOOKUP('Ek.3-A'!E217, Veriler!D:E, 2, 0)))</f>
        <v/>
      </c>
      <c r="J217" s="7" t="str">
        <f>IF('Ek.3-A'!O217="", "", 'Ek.3-A'!O217)</f>
        <v/>
      </c>
      <c r="K217" s="35">
        <f>'Ek.3-A'!R217</f>
        <v>0</v>
      </c>
      <c r="L217" s="25" t="str">
        <f>'Ek.3-A'!K217</f>
        <v/>
      </c>
      <c r="M217" s="27" t="str">
        <f>'Ek.3-A'!L217</f>
        <v/>
      </c>
      <c r="N217" s="27">
        <f t="shared" si="42"/>
        <v>0</v>
      </c>
      <c r="O217" s="28" t="str">
        <f t="shared" si="43"/>
        <v>H</v>
      </c>
      <c r="P217" s="27">
        <f>IF(O217="E",SUM($N$5:N217),0)</f>
        <v>0</v>
      </c>
      <c r="Q217" s="25">
        <f t="shared" si="44"/>
        <v>0</v>
      </c>
      <c r="R217" s="27"/>
      <c r="S217" s="29"/>
      <c r="T217" s="6"/>
      <c r="V217" s="29"/>
      <c r="W217" s="29"/>
      <c r="X217" s="29"/>
      <c r="Y217" s="29"/>
      <c r="Z217" s="29"/>
    </row>
    <row r="218" spans="1:26" x14ac:dyDescent="0.25">
      <c r="A218" s="8">
        <v>3.18</v>
      </c>
      <c r="B218" s="40" t="s">
        <v>16</v>
      </c>
      <c r="D218" s="91">
        <v>720230000000</v>
      </c>
      <c r="E218" s="4">
        <v>0.1</v>
      </c>
      <c r="G218" s="4">
        <f t="shared" si="45"/>
        <v>79</v>
      </c>
      <c r="H218" s="131" t="str">
        <f>IF(TRIM('Ek.3-A'!E218)&lt;&gt;"","var","yok")</f>
        <v>yok</v>
      </c>
      <c r="I218" s="7" t="str">
        <f>IF('Ek.3-A'!E218="", "", IF(VLOOKUP('Ek.3-A'!E218, Veriler!D:E, 2, 0)=0, "", VLOOKUP('Ek.3-A'!E218, Veriler!D:E, 2, 0)))</f>
        <v/>
      </c>
      <c r="J218" s="7" t="str">
        <f>IF('Ek.3-A'!O218="", "", 'Ek.3-A'!O218)</f>
        <v/>
      </c>
      <c r="K218" s="35">
        <f>'Ek.3-A'!R218</f>
        <v>0</v>
      </c>
      <c r="L218" s="25" t="str">
        <f>'Ek.3-A'!K218</f>
        <v/>
      </c>
      <c r="M218" s="27" t="str">
        <f>'Ek.3-A'!L218</f>
        <v/>
      </c>
      <c r="N218" s="27">
        <f t="shared" si="42"/>
        <v>0</v>
      </c>
      <c r="O218" s="28" t="str">
        <f t="shared" si="43"/>
        <v>H</v>
      </c>
      <c r="P218" s="27">
        <f>IF(O218="E",SUM($N$5:N218),0)</f>
        <v>0</v>
      </c>
      <c r="Q218" s="25">
        <f t="shared" si="44"/>
        <v>0</v>
      </c>
      <c r="R218" s="27"/>
      <c r="S218" s="29"/>
      <c r="T218" s="6"/>
      <c r="V218" s="29"/>
      <c r="W218" s="29"/>
      <c r="X218" s="29"/>
      <c r="Y218" s="29"/>
      <c r="Z218" s="29"/>
    </row>
    <row r="219" spans="1:26" x14ac:dyDescent="0.25">
      <c r="A219" s="8">
        <v>3.19</v>
      </c>
      <c r="B219" s="40" t="s">
        <v>16</v>
      </c>
      <c r="D219" s="90">
        <v>720221000011</v>
      </c>
      <c r="E219" s="4">
        <v>0.1</v>
      </c>
      <c r="G219" s="4">
        <f t="shared" si="45"/>
        <v>80</v>
      </c>
      <c r="H219" s="131" t="str">
        <f>IF(TRIM('Ek.3-A'!E219)&lt;&gt;"","var","yok")</f>
        <v>yok</v>
      </c>
      <c r="I219" s="7" t="str">
        <f>IF('Ek.3-A'!E219="", "", IF(VLOOKUP('Ek.3-A'!E219, Veriler!D:E, 2, 0)=0, "", VLOOKUP('Ek.3-A'!E219, Veriler!D:E, 2, 0)))</f>
        <v/>
      </c>
      <c r="J219" s="7" t="str">
        <f>IF('Ek.3-A'!O219="", "", 'Ek.3-A'!O219)</f>
        <v/>
      </c>
      <c r="K219" s="35">
        <f>'Ek.3-A'!R219</f>
        <v>0</v>
      </c>
      <c r="L219" s="25" t="str">
        <f>'Ek.3-A'!K219</f>
        <v/>
      </c>
      <c r="M219" s="27" t="str">
        <f>'Ek.3-A'!L219</f>
        <v/>
      </c>
      <c r="N219" s="27">
        <f t="shared" si="42"/>
        <v>0</v>
      </c>
      <c r="O219" s="28" t="str">
        <f t="shared" si="43"/>
        <v>H</v>
      </c>
      <c r="P219" s="27">
        <f>IF(O219="E",SUM($N$5:N219),0)</f>
        <v>0</v>
      </c>
      <c r="Q219" s="25">
        <f t="shared" si="44"/>
        <v>0</v>
      </c>
      <c r="R219" s="27"/>
      <c r="S219" s="29"/>
      <c r="T219" s="6"/>
      <c r="V219" s="29"/>
      <c r="W219" s="29"/>
      <c r="X219" s="29"/>
      <c r="Y219" s="29"/>
      <c r="Z219" s="29"/>
    </row>
    <row r="220" spans="1:26" x14ac:dyDescent="0.25">
      <c r="A220" s="8">
        <v>3.2</v>
      </c>
      <c r="B220" s="40" t="s">
        <v>16</v>
      </c>
      <c r="D220" s="91">
        <v>848230000000</v>
      </c>
      <c r="E220" s="4">
        <v>0.1</v>
      </c>
      <c r="G220" s="4">
        <f t="shared" si="45"/>
        <v>81</v>
      </c>
      <c r="H220" s="131" t="str">
        <f>IF(TRIM('Ek.3-A'!E220)&lt;&gt;"","var","yok")</f>
        <v>yok</v>
      </c>
      <c r="I220" s="7" t="str">
        <f>IF('Ek.3-A'!E220="", "", IF(VLOOKUP('Ek.3-A'!E220, Veriler!D:E, 2, 0)=0, "", VLOOKUP('Ek.3-A'!E220, Veriler!D:E, 2, 0)))</f>
        <v/>
      </c>
      <c r="J220" s="7" t="str">
        <f>IF('Ek.3-A'!O220="", "", 'Ek.3-A'!O220)</f>
        <v/>
      </c>
      <c r="K220" s="35">
        <f>'Ek.3-A'!R220</f>
        <v>0</v>
      </c>
      <c r="L220" s="25" t="str">
        <f>'Ek.3-A'!K220</f>
        <v/>
      </c>
      <c r="M220" s="27" t="str">
        <f>'Ek.3-A'!L220</f>
        <v/>
      </c>
      <c r="N220" s="27">
        <f t="shared" si="42"/>
        <v>0</v>
      </c>
      <c r="O220" s="28" t="str">
        <f t="shared" si="43"/>
        <v>H</v>
      </c>
      <c r="P220" s="27">
        <f>IF(O220="E",SUM($N$5:N220),0)</f>
        <v>0</v>
      </c>
      <c r="Q220" s="25">
        <f t="shared" si="44"/>
        <v>0</v>
      </c>
      <c r="R220" s="27"/>
      <c r="S220" s="29"/>
      <c r="T220" s="6"/>
      <c r="V220" s="29"/>
      <c r="W220" s="29"/>
      <c r="X220" s="29"/>
      <c r="Y220" s="29"/>
      <c r="Z220" s="29"/>
    </row>
    <row r="221" spans="1:26" x14ac:dyDescent="0.25">
      <c r="A221" s="8">
        <v>3.21</v>
      </c>
      <c r="B221" s="40" t="s">
        <v>16</v>
      </c>
      <c r="D221" s="90">
        <v>700510300000</v>
      </c>
      <c r="E221" s="4">
        <v>0.1</v>
      </c>
      <c r="G221" s="4">
        <f t="shared" si="45"/>
        <v>82</v>
      </c>
      <c r="H221" s="131" t="str">
        <f>IF(TRIM('Ek.3-A'!E221)&lt;&gt;"","var","yok")</f>
        <v>yok</v>
      </c>
      <c r="I221" s="7" t="str">
        <f>IF('Ek.3-A'!E221="", "", IF(VLOOKUP('Ek.3-A'!E221, Veriler!D:E, 2, 0)=0, "", VLOOKUP('Ek.3-A'!E221, Veriler!D:E, 2, 0)))</f>
        <v/>
      </c>
      <c r="J221" s="7" t="str">
        <f>IF('Ek.3-A'!O221="", "", 'Ek.3-A'!O221)</f>
        <v/>
      </c>
      <c r="K221" s="35">
        <f>'Ek.3-A'!R221</f>
        <v>0</v>
      </c>
      <c r="L221" s="25" t="str">
        <f>'Ek.3-A'!K221</f>
        <v/>
      </c>
      <c r="M221" s="27" t="str">
        <f>'Ek.3-A'!L221</f>
        <v/>
      </c>
      <c r="N221" s="27">
        <f t="shared" si="42"/>
        <v>0</v>
      </c>
      <c r="O221" s="28" t="str">
        <f t="shared" si="43"/>
        <v>H</v>
      </c>
      <c r="P221" s="27">
        <f>IF(O221="E",SUM($N$5:N221),0)</f>
        <v>0</v>
      </c>
      <c r="Q221" s="25">
        <f t="shared" si="44"/>
        <v>0</v>
      </c>
      <c r="R221" s="27"/>
      <c r="S221" s="29"/>
      <c r="T221" s="6"/>
      <c r="V221" s="29"/>
      <c r="W221" s="29"/>
      <c r="X221" s="29"/>
      <c r="Y221" s="29"/>
      <c r="Z221" s="29"/>
    </row>
    <row r="222" spans="1:26" x14ac:dyDescent="0.25">
      <c r="A222" s="8">
        <v>3.22</v>
      </c>
      <c r="B222" s="40" t="s">
        <v>16</v>
      </c>
      <c r="D222" s="91">
        <v>854149000012</v>
      </c>
      <c r="E222" s="4">
        <v>0.1</v>
      </c>
      <c r="G222" s="4">
        <f t="shared" si="45"/>
        <v>83</v>
      </c>
      <c r="H222" s="131" t="str">
        <f>IF(TRIM('Ek.3-A'!E222)&lt;&gt;"","var","yok")</f>
        <v>yok</v>
      </c>
      <c r="I222" s="7" t="str">
        <f>IF('Ek.3-A'!E222="", "", IF(VLOOKUP('Ek.3-A'!E222, Veriler!D:E, 2, 0)=0, "", VLOOKUP('Ek.3-A'!E222, Veriler!D:E, 2, 0)))</f>
        <v/>
      </c>
      <c r="J222" s="7" t="str">
        <f>IF('Ek.3-A'!O222="", "", 'Ek.3-A'!O222)</f>
        <v/>
      </c>
      <c r="K222" s="35">
        <f>'Ek.3-A'!R222</f>
        <v>0</v>
      </c>
      <c r="L222" s="25" t="str">
        <f>'Ek.3-A'!K222</f>
        <v/>
      </c>
      <c r="M222" s="27" t="str">
        <f>'Ek.3-A'!L222</f>
        <v/>
      </c>
      <c r="N222" s="27">
        <f t="shared" si="42"/>
        <v>0</v>
      </c>
      <c r="O222" s="28" t="str">
        <f t="shared" si="43"/>
        <v>H</v>
      </c>
      <c r="P222" s="27">
        <f>IF(O222="E",SUM($N$5:N222),0)</f>
        <v>0</v>
      </c>
      <c r="Q222" s="25">
        <f t="shared" si="44"/>
        <v>0</v>
      </c>
      <c r="R222" s="27"/>
      <c r="S222" s="29"/>
      <c r="T222" s="6"/>
      <c r="V222" s="29"/>
      <c r="W222" s="29"/>
      <c r="X222" s="29"/>
      <c r="Y222" s="29"/>
      <c r="Z222" s="29"/>
    </row>
    <row r="223" spans="1:26" x14ac:dyDescent="0.25">
      <c r="A223" s="8">
        <v>3.23</v>
      </c>
      <c r="B223" s="40" t="s">
        <v>16</v>
      </c>
      <c r="D223" s="90">
        <v>480256202000</v>
      </c>
      <c r="E223" s="4">
        <v>0.1</v>
      </c>
      <c r="G223" s="4">
        <f t="shared" si="45"/>
        <v>84</v>
      </c>
      <c r="H223" s="131" t="str">
        <f>IF(TRIM('Ek.3-A'!E223)&lt;&gt;"","var","yok")</f>
        <v>yok</v>
      </c>
      <c r="I223" s="7" t="str">
        <f>IF('Ek.3-A'!E223="", "", IF(VLOOKUP('Ek.3-A'!E223, Veriler!D:E, 2, 0)=0, "", VLOOKUP('Ek.3-A'!E223, Veriler!D:E, 2, 0)))</f>
        <v/>
      </c>
      <c r="J223" s="7" t="str">
        <f>IF('Ek.3-A'!O223="", "", 'Ek.3-A'!O223)</f>
        <v/>
      </c>
      <c r="K223" s="35">
        <f>'Ek.3-A'!R223</f>
        <v>0</v>
      </c>
      <c r="L223" s="25" t="str">
        <f>'Ek.3-A'!K223</f>
        <v/>
      </c>
      <c r="M223" s="27" t="str">
        <f>'Ek.3-A'!L223</f>
        <v/>
      </c>
      <c r="N223" s="27">
        <f t="shared" si="42"/>
        <v>0</v>
      </c>
      <c r="O223" s="28" t="str">
        <f t="shared" si="43"/>
        <v>H</v>
      </c>
      <c r="P223" s="27">
        <f>IF(O223="E",SUM($N$5:N223),0)</f>
        <v>0</v>
      </c>
      <c r="Q223" s="25">
        <f t="shared" si="44"/>
        <v>0</v>
      </c>
      <c r="R223" s="27"/>
      <c r="S223" s="29"/>
      <c r="T223" s="6"/>
      <c r="V223" s="29"/>
      <c r="W223" s="29"/>
      <c r="X223" s="29"/>
      <c r="Y223" s="29"/>
      <c r="Z223" s="29"/>
    </row>
    <row r="224" spans="1:26" x14ac:dyDescent="0.25">
      <c r="A224" s="8">
        <v>3.24</v>
      </c>
      <c r="B224" s="40" t="s">
        <v>16</v>
      </c>
      <c r="D224" s="91">
        <v>854190000011</v>
      </c>
      <c r="E224" s="4">
        <v>0.1</v>
      </c>
      <c r="P224" s="27"/>
      <c r="Q224" s="30"/>
      <c r="R224" s="30"/>
    </row>
    <row r="225" spans="1:26" x14ac:dyDescent="0.25">
      <c r="A225" s="8">
        <v>3.25</v>
      </c>
      <c r="B225" s="40" t="s">
        <v>16</v>
      </c>
      <c r="D225" s="90">
        <v>291735000000</v>
      </c>
      <c r="E225" s="4">
        <v>0.1</v>
      </c>
      <c r="P225" s="27"/>
      <c r="Q225" s="30"/>
      <c r="R225" s="30"/>
    </row>
    <row r="226" spans="1:26" x14ac:dyDescent="0.25">
      <c r="A226" s="8">
        <v>3.26</v>
      </c>
      <c r="B226" s="40" t="s">
        <v>16</v>
      </c>
      <c r="D226" s="91">
        <v>271019670012</v>
      </c>
      <c r="E226" s="4">
        <v>0.1</v>
      </c>
      <c r="P226" s="27"/>
      <c r="Q226" s="30"/>
      <c r="R226" s="30"/>
    </row>
    <row r="227" spans="1:26" x14ac:dyDescent="0.25">
      <c r="A227" s="8">
        <v>3.27</v>
      </c>
      <c r="B227" s="40" t="s">
        <v>16</v>
      </c>
      <c r="D227" s="90">
        <v>271019510000</v>
      </c>
      <c r="E227" s="4">
        <v>0.1</v>
      </c>
      <c r="P227" s="27"/>
      <c r="Q227" s="30"/>
      <c r="R227" s="30"/>
    </row>
    <row r="228" spans="1:26" x14ac:dyDescent="0.25">
      <c r="A228" s="8">
        <v>3.28</v>
      </c>
      <c r="B228" s="40" t="s">
        <v>16</v>
      </c>
      <c r="D228" s="91">
        <v>271019310000</v>
      </c>
      <c r="E228" s="4">
        <v>0.1</v>
      </c>
      <c r="P228" s="27"/>
      <c r="Q228" s="30"/>
      <c r="R228" s="30"/>
    </row>
    <row r="229" spans="1:26" x14ac:dyDescent="0.25">
      <c r="A229" s="8">
        <v>3.29</v>
      </c>
      <c r="B229" s="40" t="s">
        <v>16</v>
      </c>
      <c r="D229" s="90">
        <v>848710900000</v>
      </c>
      <c r="E229" s="4">
        <v>0.1</v>
      </c>
      <c r="P229" s="27"/>
      <c r="Q229" s="30"/>
      <c r="R229" s="30"/>
    </row>
    <row r="230" spans="1:26" x14ac:dyDescent="0.25">
      <c r="A230" s="8">
        <v>3.3</v>
      </c>
      <c r="B230" s="40" t="s">
        <v>16</v>
      </c>
      <c r="D230" s="91">
        <v>470329000000</v>
      </c>
      <c r="E230" s="4">
        <v>0.1</v>
      </c>
      <c r="P230" s="27"/>
      <c r="Q230" s="30"/>
      <c r="R230" s="30"/>
    </row>
    <row r="231" spans="1:26" x14ac:dyDescent="0.25">
      <c r="A231" s="8">
        <v>3.31</v>
      </c>
      <c r="B231" s="40" t="s">
        <v>16</v>
      </c>
      <c r="D231" s="90">
        <v>470790100000</v>
      </c>
      <c r="E231" s="4">
        <v>0.1</v>
      </c>
      <c r="P231" s="27"/>
      <c r="Q231" s="30"/>
      <c r="R231" s="30"/>
    </row>
    <row r="232" spans="1:26" x14ac:dyDescent="0.25">
      <c r="A232" s="8">
        <v>3.32</v>
      </c>
      <c r="B232" s="40" t="s">
        <v>16</v>
      </c>
      <c r="D232" s="91">
        <v>470790900000</v>
      </c>
      <c r="E232" s="4">
        <v>0.1</v>
      </c>
      <c r="P232" s="27"/>
      <c r="Q232" s="30"/>
      <c r="R232" s="30"/>
    </row>
    <row r="233" spans="1:26" x14ac:dyDescent="0.25">
      <c r="A233" s="8">
        <v>3.33</v>
      </c>
      <c r="B233" s="40" t="s">
        <v>16</v>
      </c>
      <c r="D233" s="90">
        <v>291521000011</v>
      </c>
      <c r="E233" s="4">
        <v>0.1</v>
      </c>
      <c r="G233" s="4">
        <f>G208+1</f>
        <v>85</v>
      </c>
      <c r="H233" s="131" t="str">
        <f>IF(TRIM('Ek.3-A'!E233)&lt;&gt;"","var","yok")</f>
        <v>yok</v>
      </c>
      <c r="I233" s="7" t="str">
        <f>IF('Ek.3-A'!E233="", "", IF(VLOOKUP('Ek.3-A'!E233, Veriler!D:E, 2, 0)=0, "", VLOOKUP('Ek.3-A'!E233, Veriler!D:E, 2, 0)))</f>
        <v/>
      </c>
      <c r="J233" s="7" t="str">
        <f>IF('Ek.3-A'!O233="", "", 'Ek.3-A'!O233)</f>
        <v/>
      </c>
      <c r="K233" s="35">
        <f>'Ek.3-A'!R233</f>
        <v>0</v>
      </c>
      <c r="L233" s="25" t="str">
        <f>'Ek.3-A'!K233</f>
        <v/>
      </c>
      <c r="M233" s="27" t="str">
        <f>'Ek.3-A'!L233</f>
        <v/>
      </c>
      <c r="N233" s="27">
        <f>IF(H233="var",0,IF(M233&lt;=0.005,M233,0))</f>
        <v>0</v>
      </c>
      <c r="O233" s="28" t="str">
        <f>IF(M233&lt;=0.005,"E","H")</f>
        <v>H</v>
      </c>
      <c r="P233" s="27">
        <f>IF(O233="E",SUM($N$5:N233),0)</f>
        <v>0</v>
      </c>
      <c r="Q233" s="25">
        <f>IF(P233&lt;=0.1, K233, IF(N233&gt;$F$2, N233*K233, $F$2*K233))</f>
        <v>0</v>
      </c>
      <c r="R233" s="27"/>
      <c r="S233" s="29"/>
      <c r="T233" s="6"/>
      <c r="V233" s="29"/>
      <c r="W233" s="29"/>
      <c r="X233" s="29"/>
      <c r="Y233" s="29"/>
      <c r="Z233" s="29"/>
    </row>
    <row r="234" spans="1:26" x14ac:dyDescent="0.25">
      <c r="A234" s="8">
        <v>3.34</v>
      </c>
      <c r="B234" s="40" t="s">
        <v>16</v>
      </c>
      <c r="D234" s="91">
        <v>710691000000</v>
      </c>
      <c r="E234" s="4">
        <v>0.1</v>
      </c>
      <c r="G234" s="4">
        <f>G233+1</f>
        <v>86</v>
      </c>
      <c r="H234" s="131" t="str">
        <f>IF(TRIM('Ek.3-A'!E234)&lt;&gt;"","var","yok")</f>
        <v>yok</v>
      </c>
      <c r="I234" s="7" t="str">
        <f>IF('Ek.3-A'!E234="", "", IF(VLOOKUP('Ek.3-A'!E234, Veriler!D:E, 2, 0)=0, "", VLOOKUP('Ek.3-A'!E234, Veriler!D:E, 2, 0)))</f>
        <v/>
      </c>
      <c r="J234" s="7" t="str">
        <f>IF('Ek.3-A'!O234="", "", 'Ek.3-A'!O234)</f>
        <v/>
      </c>
      <c r="K234" s="35">
        <f>'Ek.3-A'!R234</f>
        <v>0</v>
      </c>
      <c r="L234" s="25" t="str">
        <f>'Ek.3-A'!K234</f>
        <v/>
      </c>
      <c r="M234" s="27" t="str">
        <f>'Ek.3-A'!L234</f>
        <v/>
      </c>
      <c r="N234" s="27">
        <f t="shared" ref="N234:N246" si="46">IF(H234="var",0,IF(M234&lt;=0.005,M234,0))</f>
        <v>0</v>
      </c>
      <c r="O234" s="28" t="str">
        <f t="shared" ref="O234:O246" si="47">IF(M234&lt;=0.005,"E","H")</f>
        <v>H</v>
      </c>
      <c r="P234" s="27">
        <f>IF(O234="E",SUM($N$5:N234),0)</f>
        <v>0</v>
      </c>
      <c r="Q234" s="25">
        <f t="shared" ref="Q234:Q246" si="48">IF(P234&lt;=0.1, K234, IF(N234&gt;$F$2, N234*K234, $F$2*K234))</f>
        <v>0</v>
      </c>
      <c r="R234" s="27"/>
      <c r="S234" s="29"/>
      <c r="T234" s="6"/>
      <c r="V234" s="29"/>
      <c r="W234" s="29"/>
      <c r="X234" s="29"/>
      <c r="Y234" s="29"/>
      <c r="Z234" s="29"/>
    </row>
    <row r="235" spans="1:26" x14ac:dyDescent="0.25">
      <c r="A235" s="8">
        <v>3.35</v>
      </c>
      <c r="B235" s="40" t="s">
        <v>16</v>
      </c>
      <c r="D235" s="90">
        <v>850640000000</v>
      </c>
      <c r="E235" s="4">
        <v>0.1</v>
      </c>
      <c r="G235" s="4">
        <f>G234+1</f>
        <v>87</v>
      </c>
      <c r="H235" s="131" t="str">
        <f>IF(TRIM('Ek.3-A'!E235)&lt;&gt;"","var","yok")</f>
        <v>yok</v>
      </c>
      <c r="I235" s="7" t="str">
        <f>IF('Ek.3-A'!E235="", "", IF(VLOOKUP('Ek.3-A'!E235, Veriler!D:E, 2, 0)=0, "", VLOOKUP('Ek.3-A'!E235, Veriler!D:E, 2, 0)))</f>
        <v/>
      </c>
      <c r="J235" s="7" t="str">
        <f>IF('Ek.3-A'!O235="", "", 'Ek.3-A'!O235)</f>
        <v/>
      </c>
      <c r="K235" s="35">
        <f>'Ek.3-A'!R235</f>
        <v>0</v>
      </c>
      <c r="L235" s="25" t="str">
        <f>'Ek.3-A'!K235</f>
        <v/>
      </c>
      <c r="M235" s="27" t="str">
        <f>'Ek.3-A'!L235</f>
        <v/>
      </c>
      <c r="N235" s="27">
        <f t="shared" si="46"/>
        <v>0</v>
      </c>
      <c r="O235" s="28" t="str">
        <f t="shared" si="47"/>
        <v>H</v>
      </c>
      <c r="P235" s="27">
        <f>IF(O235="E",SUM($N$5:N235),0)</f>
        <v>0</v>
      </c>
      <c r="Q235" s="25">
        <f t="shared" si="48"/>
        <v>0</v>
      </c>
      <c r="R235" s="27"/>
      <c r="S235" s="29"/>
      <c r="T235" s="6"/>
      <c r="V235" s="29"/>
      <c r="W235" s="29"/>
      <c r="X235" s="29"/>
      <c r="Y235" s="29"/>
      <c r="Z235" s="29"/>
    </row>
    <row r="236" spans="1:26" x14ac:dyDescent="0.25">
      <c r="A236" s="8">
        <v>3.36</v>
      </c>
      <c r="B236" s="40" t="s">
        <v>16</v>
      </c>
      <c r="D236" s="91">
        <v>271012110000</v>
      </c>
      <c r="E236" s="4">
        <v>0.1</v>
      </c>
      <c r="G236" s="4">
        <f t="shared" ref="G236:G246" si="49">G235+1</f>
        <v>88</v>
      </c>
      <c r="H236" s="131" t="str">
        <f>IF(TRIM('Ek.3-A'!E236)&lt;&gt;"","var","yok")</f>
        <v>yok</v>
      </c>
      <c r="I236" s="7" t="str">
        <f>IF('Ek.3-A'!E236="", "", IF(VLOOKUP('Ek.3-A'!E236, Veriler!D:E, 2, 0)=0, "", VLOOKUP('Ek.3-A'!E236, Veriler!D:E, 2, 0)))</f>
        <v/>
      </c>
      <c r="J236" s="7" t="str">
        <f>IF('Ek.3-A'!O236="", "", 'Ek.3-A'!O236)</f>
        <v/>
      </c>
      <c r="K236" s="35">
        <f>'Ek.3-A'!R236</f>
        <v>0</v>
      </c>
      <c r="L236" s="25" t="str">
        <f>'Ek.3-A'!K236</f>
        <v/>
      </c>
      <c r="M236" s="27" t="str">
        <f>'Ek.3-A'!L236</f>
        <v/>
      </c>
      <c r="N236" s="27">
        <f t="shared" si="46"/>
        <v>0</v>
      </c>
      <c r="O236" s="28" t="str">
        <f t="shared" si="47"/>
        <v>H</v>
      </c>
      <c r="P236" s="27">
        <f>IF(O236="E",SUM($N$5:N236),0)</f>
        <v>0</v>
      </c>
      <c r="Q236" s="25">
        <f t="shared" si="48"/>
        <v>0</v>
      </c>
      <c r="R236" s="27"/>
      <c r="S236" s="29"/>
      <c r="T236" s="6"/>
      <c r="V236" s="29"/>
      <c r="W236" s="29"/>
      <c r="X236" s="29"/>
      <c r="Y236" s="29"/>
      <c r="Z236" s="29"/>
    </row>
    <row r="237" spans="1:26" x14ac:dyDescent="0.25">
      <c r="A237" s="8">
        <v>3.37</v>
      </c>
      <c r="B237" s="40" t="s">
        <v>16</v>
      </c>
      <c r="D237" s="90">
        <v>400239000000</v>
      </c>
      <c r="E237" s="4">
        <v>0.1</v>
      </c>
      <c r="G237" s="4">
        <f t="shared" si="49"/>
        <v>89</v>
      </c>
      <c r="H237" s="131" t="str">
        <f>IF(TRIM('Ek.3-A'!E237)&lt;&gt;"","var","yok")</f>
        <v>yok</v>
      </c>
      <c r="I237" s="7" t="str">
        <f>IF('Ek.3-A'!E237="", "", IF(VLOOKUP('Ek.3-A'!E237, Veriler!D:E, 2, 0)=0, "", VLOOKUP('Ek.3-A'!E237, Veriler!D:E, 2, 0)))</f>
        <v/>
      </c>
      <c r="J237" s="7" t="str">
        <f>IF('Ek.3-A'!O237="", "", 'Ek.3-A'!O237)</f>
        <v/>
      </c>
      <c r="K237" s="35">
        <f>'Ek.3-A'!R237</f>
        <v>0</v>
      </c>
      <c r="L237" s="25" t="str">
        <f>'Ek.3-A'!K237</f>
        <v/>
      </c>
      <c r="M237" s="27" t="str">
        <f>'Ek.3-A'!L237</f>
        <v/>
      </c>
      <c r="N237" s="27">
        <f t="shared" si="46"/>
        <v>0</v>
      </c>
      <c r="O237" s="28" t="str">
        <f t="shared" si="47"/>
        <v>H</v>
      </c>
      <c r="P237" s="27">
        <f>IF(O237="E",SUM($N$5:N237),0)</f>
        <v>0</v>
      </c>
      <c r="Q237" s="25">
        <f t="shared" si="48"/>
        <v>0</v>
      </c>
      <c r="R237" s="27"/>
      <c r="S237" s="29"/>
      <c r="T237" s="6"/>
      <c r="V237" s="29"/>
      <c r="W237" s="29"/>
      <c r="X237" s="29"/>
      <c r="Y237" s="29"/>
      <c r="Z237" s="29"/>
    </row>
    <row r="238" spans="1:26" x14ac:dyDescent="0.25">
      <c r="A238" s="8">
        <v>3.38</v>
      </c>
      <c r="B238" s="40" t="s">
        <v>16</v>
      </c>
      <c r="D238" s="91">
        <v>250300100000</v>
      </c>
      <c r="E238" s="4">
        <v>0.1</v>
      </c>
      <c r="G238" s="4">
        <f t="shared" si="49"/>
        <v>90</v>
      </c>
      <c r="H238" s="131" t="str">
        <f>IF(TRIM('Ek.3-A'!E238)&lt;&gt;"","var","yok")</f>
        <v>yok</v>
      </c>
      <c r="I238" s="7" t="str">
        <f>IF('Ek.3-A'!E238="", "", IF(VLOOKUP('Ek.3-A'!E238, Veriler!D:E, 2, 0)=0, "", VLOOKUP('Ek.3-A'!E238, Veriler!D:E, 2, 0)))</f>
        <v/>
      </c>
      <c r="J238" s="7" t="str">
        <f>IF('Ek.3-A'!O238="", "", 'Ek.3-A'!O238)</f>
        <v/>
      </c>
      <c r="K238" s="35">
        <f>'Ek.3-A'!R238</f>
        <v>0</v>
      </c>
      <c r="L238" s="25" t="str">
        <f>'Ek.3-A'!K238</f>
        <v/>
      </c>
      <c r="M238" s="27" t="str">
        <f>'Ek.3-A'!L238</f>
        <v/>
      </c>
      <c r="N238" s="27">
        <f t="shared" si="46"/>
        <v>0</v>
      </c>
      <c r="O238" s="28" t="str">
        <f t="shared" si="47"/>
        <v>H</v>
      </c>
      <c r="P238" s="27">
        <f>IF(O238="E",SUM($N$5:N238),0)</f>
        <v>0</v>
      </c>
      <c r="Q238" s="25">
        <f t="shared" si="48"/>
        <v>0</v>
      </c>
      <c r="R238" s="27"/>
      <c r="S238" s="29"/>
      <c r="T238" s="6"/>
      <c r="V238" s="29"/>
      <c r="W238" s="29"/>
      <c r="X238" s="29"/>
      <c r="Y238" s="29"/>
      <c r="Z238" s="29"/>
    </row>
    <row r="239" spans="1:26" x14ac:dyDescent="0.25">
      <c r="A239" s="8">
        <v>3.39</v>
      </c>
      <c r="B239" s="40" t="s">
        <v>16</v>
      </c>
      <c r="D239" s="90">
        <v>940199100000</v>
      </c>
      <c r="E239" s="4">
        <v>0.1</v>
      </c>
      <c r="G239" s="4">
        <f t="shared" si="49"/>
        <v>91</v>
      </c>
      <c r="H239" s="131" t="str">
        <f>IF(TRIM('Ek.3-A'!E239)&lt;&gt;"","var","yok")</f>
        <v>yok</v>
      </c>
      <c r="I239" s="7" t="str">
        <f>IF('Ek.3-A'!E239="", "", IF(VLOOKUP('Ek.3-A'!E239, Veriler!D:E, 2, 0)=0, "", VLOOKUP('Ek.3-A'!E239, Veriler!D:E, 2, 0)))</f>
        <v/>
      </c>
      <c r="J239" s="7" t="str">
        <f>IF('Ek.3-A'!O239="", "", 'Ek.3-A'!O239)</f>
        <v/>
      </c>
      <c r="K239" s="35">
        <f>'Ek.3-A'!R239</f>
        <v>0</v>
      </c>
      <c r="L239" s="25" t="str">
        <f>'Ek.3-A'!K239</f>
        <v/>
      </c>
      <c r="M239" s="27" t="str">
        <f>'Ek.3-A'!L239</f>
        <v/>
      </c>
      <c r="N239" s="27">
        <f t="shared" si="46"/>
        <v>0</v>
      </c>
      <c r="O239" s="28" t="str">
        <f t="shared" si="47"/>
        <v>H</v>
      </c>
      <c r="P239" s="27">
        <f>IF(O239="E",SUM($N$5:N239),0)</f>
        <v>0</v>
      </c>
      <c r="Q239" s="25">
        <f t="shared" si="48"/>
        <v>0</v>
      </c>
      <c r="R239" s="27"/>
      <c r="S239" s="29"/>
      <c r="T239" s="6"/>
      <c r="V239" s="29"/>
      <c r="W239" s="29"/>
      <c r="X239" s="29"/>
      <c r="Y239" s="29"/>
      <c r="Z239" s="29"/>
    </row>
    <row r="240" spans="1:26" x14ac:dyDescent="0.25">
      <c r="A240" s="8">
        <v>3.4</v>
      </c>
      <c r="B240" s="40" t="s">
        <v>16</v>
      </c>
      <c r="D240" s="91">
        <v>292122000011</v>
      </c>
      <c r="E240" s="4">
        <v>0.1</v>
      </c>
      <c r="G240" s="4">
        <f t="shared" si="49"/>
        <v>92</v>
      </c>
      <c r="H240" s="131" t="str">
        <f>IF(TRIM('Ek.3-A'!E240)&lt;&gt;"","var","yok")</f>
        <v>yok</v>
      </c>
      <c r="I240" s="7" t="str">
        <f>IF('Ek.3-A'!E240="", "", IF(VLOOKUP('Ek.3-A'!E240, Veriler!D:E, 2, 0)=0, "", VLOOKUP('Ek.3-A'!E240, Veriler!D:E, 2, 0)))</f>
        <v/>
      </c>
      <c r="J240" s="7" t="str">
        <f>IF('Ek.3-A'!O240="", "", 'Ek.3-A'!O240)</f>
        <v/>
      </c>
      <c r="K240" s="35">
        <f>'Ek.3-A'!R240</f>
        <v>0</v>
      </c>
      <c r="L240" s="25" t="str">
        <f>'Ek.3-A'!K240</f>
        <v/>
      </c>
      <c r="M240" s="27" t="str">
        <f>'Ek.3-A'!L240</f>
        <v/>
      </c>
      <c r="N240" s="27">
        <f t="shared" si="46"/>
        <v>0</v>
      </c>
      <c r="O240" s="28" t="str">
        <f t="shared" si="47"/>
        <v>H</v>
      </c>
      <c r="P240" s="27">
        <f>IF(O240="E",SUM($N$5:N240),0)</f>
        <v>0</v>
      </c>
      <c r="Q240" s="25">
        <f t="shared" si="48"/>
        <v>0</v>
      </c>
      <c r="R240" s="27"/>
      <c r="S240" s="29"/>
      <c r="T240" s="6"/>
      <c r="V240" s="29"/>
      <c r="W240" s="29"/>
      <c r="X240" s="29"/>
      <c r="Y240" s="29"/>
      <c r="Z240" s="29"/>
    </row>
    <row r="241" spans="1:26" x14ac:dyDescent="0.25">
      <c r="A241" s="8">
        <v>3.41</v>
      </c>
      <c r="B241" s="40" t="s">
        <v>16</v>
      </c>
      <c r="D241" s="90">
        <v>300190910000</v>
      </c>
      <c r="E241" s="4">
        <v>0.1</v>
      </c>
      <c r="G241" s="4">
        <f t="shared" si="49"/>
        <v>93</v>
      </c>
      <c r="H241" s="131" t="str">
        <f>IF(TRIM('Ek.3-A'!E241)&lt;&gt;"","var","yok")</f>
        <v>yok</v>
      </c>
      <c r="I241" s="7" t="str">
        <f>IF('Ek.3-A'!E241="", "", IF(VLOOKUP('Ek.3-A'!E241, Veriler!D:E, 2, 0)=0, "", VLOOKUP('Ek.3-A'!E241, Veriler!D:E, 2, 0)))</f>
        <v/>
      </c>
      <c r="J241" s="7" t="str">
        <f>IF('Ek.3-A'!O241="", "", 'Ek.3-A'!O241)</f>
        <v/>
      </c>
      <c r="K241" s="35">
        <f>'Ek.3-A'!R241</f>
        <v>0</v>
      </c>
      <c r="L241" s="25" t="str">
        <f>'Ek.3-A'!K241</f>
        <v/>
      </c>
      <c r="M241" s="27" t="str">
        <f>'Ek.3-A'!L241</f>
        <v/>
      </c>
      <c r="N241" s="27">
        <f t="shared" si="46"/>
        <v>0</v>
      </c>
      <c r="O241" s="28" t="str">
        <f t="shared" si="47"/>
        <v>H</v>
      </c>
      <c r="P241" s="27">
        <f>IF(O241="E",SUM($N$5:N241),0)</f>
        <v>0</v>
      </c>
      <c r="Q241" s="25">
        <f t="shared" si="48"/>
        <v>0</v>
      </c>
      <c r="R241" s="27"/>
      <c r="S241" s="29"/>
      <c r="T241" s="6"/>
      <c r="V241" s="29"/>
      <c r="W241" s="29"/>
      <c r="X241" s="29"/>
      <c r="Y241" s="29"/>
      <c r="Z241" s="29"/>
    </row>
    <row r="242" spans="1:26" x14ac:dyDescent="0.25">
      <c r="A242" s="8">
        <v>3.42</v>
      </c>
      <c r="B242" s="40" t="s">
        <v>16</v>
      </c>
      <c r="D242" s="91">
        <v>391239200000</v>
      </c>
      <c r="E242" s="4">
        <v>0.1</v>
      </c>
      <c r="G242" s="4">
        <f t="shared" si="49"/>
        <v>94</v>
      </c>
      <c r="H242" s="131" t="str">
        <f>IF(TRIM('Ek.3-A'!E242)&lt;&gt;"","var","yok")</f>
        <v>yok</v>
      </c>
      <c r="I242" s="7" t="str">
        <f>IF('Ek.3-A'!E242="", "", IF(VLOOKUP('Ek.3-A'!E242, Veriler!D:E, 2, 0)=0, "", VLOOKUP('Ek.3-A'!E242, Veriler!D:E, 2, 0)))</f>
        <v/>
      </c>
      <c r="J242" s="7" t="str">
        <f>IF('Ek.3-A'!O242="", "", 'Ek.3-A'!O242)</f>
        <v/>
      </c>
      <c r="K242" s="35">
        <f>'Ek.3-A'!R242</f>
        <v>0</v>
      </c>
      <c r="L242" s="25" t="str">
        <f>'Ek.3-A'!K242</f>
        <v/>
      </c>
      <c r="M242" s="27" t="str">
        <f>'Ek.3-A'!L242</f>
        <v/>
      </c>
      <c r="N242" s="27">
        <f t="shared" si="46"/>
        <v>0</v>
      </c>
      <c r="O242" s="28" t="str">
        <f t="shared" si="47"/>
        <v>H</v>
      </c>
      <c r="P242" s="27">
        <f>IF(O242="E",SUM($N$5:N242),0)</f>
        <v>0</v>
      </c>
      <c r="Q242" s="25">
        <f t="shared" si="48"/>
        <v>0</v>
      </c>
      <c r="R242" s="27"/>
      <c r="S242" s="29"/>
      <c r="T242" s="6"/>
      <c r="V242" s="29"/>
      <c r="W242" s="29"/>
      <c r="X242" s="29"/>
      <c r="Y242" s="29"/>
      <c r="Z242" s="29"/>
    </row>
    <row r="243" spans="1:26" x14ac:dyDescent="0.25">
      <c r="A243" s="8">
        <v>3.43</v>
      </c>
      <c r="B243" s="40" t="s">
        <v>16</v>
      </c>
      <c r="D243" s="90">
        <v>854141000000</v>
      </c>
      <c r="E243" s="4">
        <v>0.1</v>
      </c>
      <c r="G243" s="4">
        <f t="shared" si="49"/>
        <v>95</v>
      </c>
      <c r="H243" s="131" t="str">
        <f>IF(TRIM('Ek.3-A'!E243)&lt;&gt;"","var","yok")</f>
        <v>yok</v>
      </c>
      <c r="I243" s="7" t="str">
        <f>IF('Ek.3-A'!E243="", "", IF(VLOOKUP('Ek.3-A'!E243, Veriler!D:E, 2, 0)=0, "", VLOOKUP('Ek.3-A'!E243, Veriler!D:E, 2, 0)))</f>
        <v/>
      </c>
      <c r="J243" s="7" t="str">
        <f>IF('Ek.3-A'!O243="", "", 'Ek.3-A'!O243)</f>
        <v/>
      </c>
      <c r="K243" s="35">
        <f>'Ek.3-A'!R243</f>
        <v>0</v>
      </c>
      <c r="L243" s="25" t="str">
        <f>'Ek.3-A'!K243</f>
        <v/>
      </c>
      <c r="M243" s="27" t="str">
        <f>'Ek.3-A'!L243</f>
        <v/>
      </c>
      <c r="N243" s="27">
        <f t="shared" si="46"/>
        <v>0</v>
      </c>
      <c r="O243" s="28" t="str">
        <f t="shared" si="47"/>
        <v>H</v>
      </c>
      <c r="P243" s="27">
        <f>IF(O243="E",SUM($N$5:N243),0)</f>
        <v>0</v>
      </c>
      <c r="Q243" s="25">
        <f t="shared" si="48"/>
        <v>0</v>
      </c>
      <c r="R243" s="27"/>
      <c r="S243" s="29"/>
      <c r="T243" s="6"/>
      <c r="V243" s="29"/>
      <c r="W243" s="29"/>
      <c r="X243" s="29"/>
      <c r="Y243" s="29"/>
      <c r="Z243" s="29"/>
    </row>
    <row r="244" spans="1:26" x14ac:dyDescent="0.25">
      <c r="A244" s="8">
        <v>3.44</v>
      </c>
      <c r="B244" s="40" t="s">
        <v>16</v>
      </c>
      <c r="D244" s="91">
        <v>330210290000</v>
      </c>
      <c r="E244" s="4">
        <v>0.1</v>
      </c>
      <c r="G244" s="4">
        <f t="shared" si="49"/>
        <v>96</v>
      </c>
      <c r="H244" s="131" t="str">
        <f>IF(TRIM('Ek.3-A'!E244)&lt;&gt;"","var","yok")</f>
        <v>yok</v>
      </c>
      <c r="I244" s="7" t="str">
        <f>IF('Ek.3-A'!E244="", "", IF(VLOOKUP('Ek.3-A'!E244, Veriler!D:E, 2, 0)=0, "", VLOOKUP('Ek.3-A'!E244, Veriler!D:E, 2, 0)))</f>
        <v/>
      </c>
      <c r="J244" s="7" t="str">
        <f>IF('Ek.3-A'!O244="", "", 'Ek.3-A'!O244)</f>
        <v/>
      </c>
      <c r="K244" s="35">
        <f>'Ek.3-A'!R244</f>
        <v>0</v>
      </c>
      <c r="L244" s="25" t="str">
        <f>'Ek.3-A'!K244</f>
        <v/>
      </c>
      <c r="M244" s="27" t="str">
        <f>'Ek.3-A'!L244</f>
        <v/>
      </c>
      <c r="N244" s="27">
        <f t="shared" si="46"/>
        <v>0</v>
      </c>
      <c r="O244" s="28" t="str">
        <f t="shared" si="47"/>
        <v>H</v>
      </c>
      <c r="P244" s="27">
        <f>IF(O244="E",SUM($N$5:N244),0)</f>
        <v>0</v>
      </c>
      <c r="Q244" s="25">
        <f t="shared" si="48"/>
        <v>0</v>
      </c>
      <c r="R244" s="27"/>
      <c r="S244" s="29"/>
      <c r="T244" s="6"/>
      <c r="V244" s="29"/>
      <c r="W244" s="29"/>
      <c r="X244" s="29"/>
      <c r="Y244" s="29"/>
      <c r="Z244" s="29"/>
    </row>
    <row r="245" spans="1:26" x14ac:dyDescent="0.25">
      <c r="A245" s="8">
        <v>3.45</v>
      </c>
      <c r="B245" s="40" t="s">
        <v>16</v>
      </c>
      <c r="D245" s="90">
        <v>330210401000</v>
      </c>
      <c r="E245" s="4">
        <v>0.1</v>
      </c>
      <c r="G245" s="4">
        <f t="shared" si="49"/>
        <v>97</v>
      </c>
      <c r="H245" s="131" t="str">
        <f>IF(TRIM('Ek.3-A'!E245)&lt;&gt;"","var","yok")</f>
        <v>yok</v>
      </c>
      <c r="I245" s="7" t="str">
        <f>IF('Ek.3-A'!E245="", "", IF(VLOOKUP('Ek.3-A'!E245, Veriler!D:E, 2, 0)=0, "", VLOOKUP('Ek.3-A'!E245, Veriler!D:E, 2, 0)))</f>
        <v/>
      </c>
      <c r="J245" s="7" t="str">
        <f>IF('Ek.3-A'!O245="", "", 'Ek.3-A'!O245)</f>
        <v/>
      </c>
      <c r="K245" s="35">
        <f>'Ek.3-A'!R245</f>
        <v>0</v>
      </c>
      <c r="L245" s="25" t="str">
        <f>'Ek.3-A'!K245</f>
        <v/>
      </c>
      <c r="M245" s="27" t="str">
        <f>'Ek.3-A'!L245</f>
        <v/>
      </c>
      <c r="N245" s="27">
        <f t="shared" si="46"/>
        <v>0</v>
      </c>
      <c r="O245" s="28" t="str">
        <f t="shared" si="47"/>
        <v>H</v>
      </c>
      <c r="P245" s="27">
        <f>IF(O245="E",SUM($N$5:N245),0)</f>
        <v>0</v>
      </c>
      <c r="Q245" s="25">
        <f t="shared" si="48"/>
        <v>0</v>
      </c>
      <c r="R245" s="27"/>
      <c r="S245" s="29"/>
      <c r="T245" s="6"/>
      <c r="V245" s="29"/>
      <c r="W245" s="29"/>
      <c r="X245" s="29"/>
      <c r="Y245" s="29"/>
      <c r="Z245" s="29"/>
    </row>
    <row r="246" spans="1:26" x14ac:dyDescent="0.25">
      <c r="A246" s="8">
        <v>3.46</v>
      </c>
      <c r="B246" s="40" t="s">
        <v>16</v>
      </c>
      <c r="D246" s="91">
        <v>848240000000</v>
      </c>
      <c r="E246" s="4">
        <v>0.1</v>
      </c>
      <c r="G246" s="4">
        <f t="shared" si="49"/>
        <v>98</v>
      </c>
      <c r="H246" s="131" t="str">
        <f>IF(TRIM('Ek.3-A'!E246)&lt;&gt;"","var","yok")</f>
        <v>yok</v>
      </c>
      <c r="I246" s="7" t="str">
        <f>IF('Ek.3-A'!E246="", "", IF(VLOOKUP('Ek.3-A'!E246, Veriler!D:E, 2, 0)=0, "", VLOOKUP('Ek.3-A'!E246, Veriler!D:E, 2, 0)))</f>
        <v/>
      </c>
      <c r="J246" s="7" t="str">
        <f>IF('Ek.3-A'!O246="", "", 'Ek.3-A'!O246)</f>
        <v/>
      </c>
      <c r="K246" s="35">
        <f>'Ek.3-A'!R246</f>
        <v>0</v>
      </c>
      <c r="L246" s="25" t="str">
        <f>'Ek.3-A'!K246</f>
        <v/>
      </c>
      <c r="M246" s="27" t="str">
        <f>'Ek.3-A'!L246</f>
        <v/>
      </c>
      <c r="N246" s="27">
        <f t="shared" si="46"/>
        <v>0</v>
      </c>
      <c r="O246" s="28" t="str">
        <f t="shared" si="47"/>
        <v>H</v>
      </c>
      <c r="P246" s="27">
        <f>IF(O246="E",SUM($N$5:N246),0)</f>
        <v>0</v>
      </c>
      <c r="Q246" s="25">
        <f t="shared" si="48"/>
        <v>0</v>
      </c>
      <c r="R246" s="27"/>
      <c r="S246" s="29"/>
      <c r="T246" s="6"/>
      <c r="V246" s="29"/>
      <c r="W246" s="29"/>
      <c r="X246" s="29"/>
      <c r="Y246" s="29"/>
      <c r="Z246" s="29"/>
    </row>
    <row r="247" spans="1:26" x14ac:dyDescent="0.25">
      <c r="A247" s="8">
        <v>3.47</v>
      </c>
      <c r="B247" s="40" t="s">
        <v>16</v>
      </c>
      <c r="D247" s="90">
        <v>470321000000</v>
      </c>
      <c r="E247" s="4">
        <v>0.1</v>
      </c>
      <c r="H247" s="131"/>
      <c r="I247" s="7" t="s">
        <v>69</v>
      </c>
      <c r="J247" s="7"/>
      <c r="K247" s="7"/>
      <c r="M247" s="26"/>
      <c r="P247" s="27"/>
      <c r="Q247" s="30"/>
      <c r="R247" s="27"/>
      <c r="W247" s="29"/>
      <c r="X247" s="29"/>
      <c r="Y247" s="29"/>
      <c r="Z247" s="29"/>
    </row>
    <row r="248" spans="1:26" x14ac:dyDescent="0.25">
      <c r="A248" s="8">
        <v>3.48</v>
      </c>
      <c r="B248" s="40" t="s">
        <v>16</v>
      </c>
      <c r="D248" s="91">
        <v>280300009011</v>
      </c>
      <c r="E248" s="4">
        <v>0.1</v>
      </c>
      <c r="G248" s="4">
        <f>G223+1</f>
        <v>85</v>
      </c>
      <c r="H248" s="131" t="str">
        <f>IF(TRIM('Ek.3-A'!E248)&lt;&gt;"","var","yok")</f>
        <v>yok</v>
      </c>
      <c r="I248" s="7" t="str">
        <f>IF('Ek.3-A'!E248="", "", IF(VLOOKUP('Ek.3-A'!E248, Veriler!D:E, 2, 0)=0, "", VLOOKUP('Ek.3-A'!E248, Veriler!D:E, 2, 0)))</f>
        <v/>
      </c>
      <c r="J248" s="7" t="str">
        <f>IF('Ek.3-A'!O248="", "", 'Ek.3-A'!O248)</f>
        <v/>
      </c>
      <c r="K248" s="35">
        <f>'Ek.3-A'!R248</f>
        <v>0</v>
      </c>
      <c r="L248" s="25" t="str">
        <f>'Ek.3-A'!K248</f>
        <v/>
      </c>
      <c r="M248" s="27" t="str">
        <f>'Ek.3-A'!L248</f>
        <v/>
      </c>
      <c r="N248" s="27">
        <f>IF(H248="var",0,IF(M248&lt;=0.005,M248,0))</f>
        <v>0</v>
      </c>
      <c r="O248" s="28" t="str">
        <f>IF(M248&lt;=0.005,"E","H")</f>
        <v>H</v>
      </c>
      <c r="P248" s="27">
        <f>IF(O248="E",SUM($N$5:N248),0)</f>
        <v>0</v>
      </c>
      <c r="Q248" s="25">
        <f>IF(P248&lt;=0.1, K248, IF(N248&gt;$F$2, N248*K248, $F$2*K248))</f>
        <v>0</v>
      </c>
      <c r="R248" s="27"/>
      <c r="S248" s="29"/>
      <c r="T248" s="6"/>
      <c r="V248" s="29"/>
      <c r="W248" s="29"/>
      <c r="X248" s="29"/>
      <c r="Y248" s="29"/>
      <c r="Z248" s="29"/>
    </row>
    <row r="249" spans="1:26" x14ac:dyDescent="0.25">
      <c r="A249" s="8">
        <v>3.49</v>
      </c>
      <c r="B249" s="40" t="s">
        <v>16</v>
      </c>
      <c r="D249" s="90">
        <v>854231110000</v>
      </c>
      <c r="E249" s="4">
        <v>0.1</v>
      </c>
      <c r="G249" s="4">
        <f>G248+1</f>
        <v>86</v>
      </c>
      <c r="H249" s="131" t="str">
        <f>IF(TRIM('Ek.3-A'!E249)&lt;&gt;"","var","yok")</f>
        <v>yok</v>
      </c>
      <c r="I249" s="7" t="str">
        <f>IF('Ek.3-A'!E249="", "", IF(VLOOKUP('Ek.3-A'!E249, Veriler!D:E, 2, 0)=0, "", VLOOKUP('Ek.3-A'!E249, Veriler!D:E, 2, 0)))</f>
        <v/>
      </c>
      <c r="J249" s="7" t="str">
        <f>IF('Ek.3-A'!O249="", "", 'Ek.3-A'!O249)</f>
        <v/>
      </c>
      <c r="K249" s="35">
        <f>'Ek.3-A'!R249</f>
        <v>0</v>
      </c>
      <c r="L249" s="25" t="str">
        <f>'Ek.3-A'!K249</f>
        <v/>
      </c>
      <c r="M249" s="27" t="str">
        <f>'Ek.3-A'!L249</f>
        <v/>
      </c>
      <c r="N249" s="27">
        <f t="shared" ref="N249:N261" si="50">IF(H249="var",0,IF(M249&lt;=0.005,M249,0))</f>
        <v>0</v>
      </c>
      <c r="O249" s="28" t="str">
        <f t="shared" ref="O249:O261" si="51">IF(M249&lt;=0.005,"E","H")</f>
        <v>H</v>
      </c>
      <c r="P249" s="27">
        <f>IF(O249="E",SUM($N$5:N249),0)</f>
        <v>0</v>
      </c>
      <c r="Q249" s="25">
        <f t="shared" ref="Q249:Q261" si="52">IF(P249&lt;=0.1, K249, IF(N249&gt;$F$2, N249*K249, $F$2*K249))</f>
        <v>0</v>
      </c>
      <c r="R249" s="27"/>
      <c r="S249" s="29"/>
      <c r="T249" s="6"/>
      <c r="V249" s="29"/>
      <c r="W249" s="29"/>
      <c r="X249" s="29"/>
      <c r="Y249" s="29"/>
      <c r="Z249" s="29"/>
    </row>
    <row r="250" spans="1:26" x14ac:dyDescent="0.25">
      <c r="A250" s="8">
        <v>3.5</v>
      </c>
      <c r="B250" s="40" t="s">
        <v>16</v>
      </c>
      <c r="D250" s="91">
        <v>854231900000</v>
      </c>
      <c r="E250" s="4">
        <v>0.1</v>
      </c>
      <c r="G250" s="4">
        <f t="shared" ref="G250:G261" si="53">G249+1</f>
        <v>87</v>
      </c>
      <c r="H250" s="131" t="str">
        <f>IF(TRIM('Ek.3-A'!E250)&lt;&gt;"","var","yok")</f>
        <v>yok</v>
      </c>
      <c r="I250" s="7" t="str">
        <f>IF('Ek.3-A'!E250="", "", IF(VLOOKUP('Ek.3-A'!E250, Veriler!D:E, 2, 0)=0, "", VLOOKUP('Ek.3-A'!E250, Veriler!D:E, 2, 0)))</f>
        <v/>
      </c>
      <c r="J250" s="7" t="str">
        <f>IF('Ek.3-A'!O250="", "", 'Ek.3-A'!O250)</f>
        <v/>
      </c>
      <c r="K250" s="35">
        <f>'Ek.3-A'!R250</f>
        <v>0</v>
      </c>
      <c r="L250" s="25" t="str">
        <f>'Ek.3-A'!K250</f>
        <v/>
      </c>
      <c r="M250" s="27" t="str">
        <f>'Ek.3-A'!L250</f>
        <v/>
      </c>
      <c r="N250" s="27">
        <f t="shared" si="50"/>
        <v>0</v>
      </c>
      <c r="O250" s="28" t="str">
        <f t="shared" si="51"/>
        <v>H</v>
      </c>
      <c r="P250" s="27">
        <f>IF(O250="E",SUM($N$5:N250),0)</f>
        <v>0</v>
      </c>
      <c r="Q250" s="25">
        <f t="shared" si="52"/>
        <v>0</v>
      </c>
      <c r="R250" s="27"/>
      <c r="S250" s="29"/>
      <c r="T250" s="6"/>
      <c r="V250" s="29"/>
      <c r="W250" s="29"/>
      <c r="X250" s="29"/>
      <c r="Y250" s="29"/>
      <c r="Z250" s="29"/>
    </row>
    <row r="251" spans="1:26" x14ac:dyDescent="0.25">
      <c r="A251" s="8">
        <v>3.51</v>
      </c>
      <c r="B251" s="40" t="s">
        <v>16</v>
      </c>
      <c r="D251" s="90">
        <v>854231190000</v>
      </c>
      <c r="E251" s="4">
        <v>0.1</v>
      </c>
      <c r="G251" s="4">
        <f t="shared" si="53"/>
        <v>88</v>
      </c>
      <c r="H251" s="131" t="str">
        <f>IF(TRIM('Ek.3-A'!E251)&lt;&gt;"","var","yok")</f>
        <v>yok</v>
      </c>
      <c r="I251" s="7" t="str">
        <f>IF('Ek.3-A'!E251="", "", IF(VLOOKUP('Ek.3-A'!E251, Veriler!D:E, 2, 0)=0, "", VLOOKUP('Ek.3-A'!E251, Veriler!D:E, 2, 0)))</f>
        <v/>
      </c>
      <c r="J251" s="7" t="str">
        <f>IF('Ek.3-A'!O251="", "", 'Ek.3-A'!O251)</f>
        <v/>
      </c>
      <c r="K251" s="35">
        <f>'Ek.3-A'!R251</f>
        <v>0</v>
      </c>
      <c r="L251" s="25" t="str">
        <f>'Ek.3-A'!K251</f>
        <v/>
      </c>
      <c r="M251" s="27" t="str">
        <f>'Ek.3-A'!L251</f>
        <v/>
      </c>
      <c r="N251" s="27">
        <f t="shared" si="50"/>
        <v>0</v>
      </c>
      <c r="O251" s="28" t="str">
        <f t="shared" si="51"/>
        <v>H</v>
      </c>
      <c r="P251" s="27">
        <f>IF(O251="E",SUM($N$5:N251),0)</f>
        <v>0</v>
      </c>
      <c r="Q251" s="25">
        <f t="shared" si="52"/>
        <v>0</v>
      </c>
      <c r="R251" s="27"/>
      <c r="S251" s="29"/>
      <c r="T251" s="6"/>
      <c r="V251" s="29"/>
      <c r="W251" s="29"/>
      <c r="X251" s="29"/>
      <c r="Y251" s="29"/>
      <c r="Z251" s="29"/>
    </row>
    <row r="252" spans="1:26" x14ac:dyDescent="0.25">
      <c r="A252" s="8">
        <v>3.52</v>
      </c>
      <c r="B252" s="40" t="s">
        <v>16</v>
      </c>
      <c r="D252" s="91">
        <v>800110000000</v>
      </c>
      <c r="E252" s="4">
        <v>0.1</v>
      </c>
      <c r="G252" s="4">
        <f t="shared" si="53"/>
        <v>89</v>
      </c>
      <c r="H252" s="131" t="str">
        <f>IF(TRIM('Ek.3-A'!E252)&lt;&gt;"","var","yok")</f>
        <v>yok</v>
      </c>
      <c r="I252" s="7" t="str">
        <f>IF('Ek.3-A'!E252="", "", IF(VLOOKUP('Ek.3-A'!E252, Veriler!D:E, 2, 0)=0, "", VLOOKUP('Ek.3-A'!E252, Veriler!D:E, 2, 0)))</f>
        <v/>
      </c>
      <c r="J252" s="7" t="str">
        <f>IF('Ek.3-A'!O252="", "", 'Ek.3-A'!O252)</f>
        <v/>
      </c>
      <c r="K252" s="35">
        <f>'Ek.3-A'!R252</f>
        <v>0</v>
      </c>
      <c r="L252" s="25" t="str">
        <f>'Ek.3-A'!K252</f>
        <v/>
      </c>
      <c r="M252" s="27" t="str">
        <f>'Ek.3-A'!L252</f>
        <v/>
      </c>
      <c r="N252" s="27">
        <f t="shared" si="50"/>
        <v>0</v>
      </c>
      <c r="O252" s="28" t="str">
        <f t="shared" si="51"/>
        <v>H</v>
      </c>
      <c r="P252" s="27">
        <f>IF(O252="E",SUM($N$5:N252),0)</f>
        <v>0</v>
      </c>
      <c r="Q252" s="25">
        <f t="shared" si="52"/>
        <v>0</v>
      </c>
      <c r="R252" s="27"/>
      <c r="S252" s="29"/>
      <c r="T252" s="6"/>
      <c r="V252" s="29"/>
      <c r="W252" s="29"/>
      <c r="X252" s="29"/>
      <c r="Y252" s="29"/>
      <c r="Z252" s="29"/>
    </row>
    <row r="253" spans="1:26" x14ac:dyDescent="0.25">
      <c r="A253" s="8">
        <v>3.53</v>
      </c>
      <c r="B253" s="40" t="s">
        <v>16</v>
      </c>
      <c r="D253" s="90">
        <v>400260000000</v>
      </c>
      <c r="E253" s="4">
        <v>0.1</v>
      </c>
      <c r="G253" s="4">
        <f t="shared" si="53"/>
        <v>90</v>
      </c>
      <c r="H253" s="131" t="str">
        <f>IF(TRIM('Ek.3-A'!E253)&lt;&gt;"","var","yok")</f>
        <v>yok</v>
      </c>
      <c r="I253" s="7" t="str">
        <f>IF('Ek.3-A'!E253="", "", IF(VLOOKUP('Ek.3-A'!E253, Veriler!D:E, 2, 0)=0, "", VLOOKUP('Ek.3-A'!E253, Veriler!D:E, 2, 0)))</f>
        <v/>
      </c>
      <c r="J253" s="7" t="str">
        <f>IF('Ek.3-A'!O253="", "", 'Ek.3-A'!O253)</f>
        <v/>
      </c>
      <c r="K253" s="35">
        <f>'Ek.3-A'!R253</f>
        <v>0</v>
      </c>
      <c r="L253" s="25" t="str">
        <f>'Ek.3-A'!K253</f>
        <v/>
      </c>
      <c r="M253" s="27" t="str">
        <f>'Ek.3-A'!L253</f>
        <v/>
      </c>
      <c r="N253" s="27">
        <f t="shared" si="50"/>
        <v>0</v>
      </c>
      <c r="O253" s="28" t="str">
        <f t="shared" si="51"/>
        <v>H</v>
      </c>
      <c r="P253" s="27">
        <f>IF(O253="E",SUM($N$5:N253),0)</f>
        <v>0</v>
      </c>
      <c r="Q253" s="25">
        <f t="shared" si="52"/>
        <v>0</v>
      </c>
      <c r="R253" s="27"/>
      <c r="S253" s="29"/>
      <c r="T253" s="6"/>
      <c r="V253" s="29"/>
      <c r="W253" s="29"/>
      <c r="X253" s="29"/>
      <c r="Y253" s="29"/>
      <c r="Z253" s="29"/>
    </row>
    <row r="254" spans="1:26" x14ac:dyDescent="0.25">
      <c r="A254" s="8">
        <v>3.54</v>
      </c>
      <c r="B254" s="40" t="s">
        <v>16</v>
      </c>
      <c r="D254" s="91">
        <v>290512000012</v>
      </c>
      <c r="E254" s="4">
        <v>0.1</v>
      </c>
      <c r="G254" s="4">
        <f t="shared" si="53"/>
        <v>91</v>
      </c>
      <c r="H254" s="131" t="str">
        <f>IF(TRIM('Ek.3-A'!E254)&lt;&gt;"","var","yok")</f>
        <v>yok</v>
      </c>
      <c r="I254" s="7" t="str">
        <f>IF('Ek.3-A'!E254="", "", IF(VLOOKUP('Ek.3-A'!E254, Veriler!D:E, 2, 0)=0, "", VLOOKUP('Ek.3-A'!E254, Veriler!D:E, 2, 0)))</f>
        <v/>
      </c>
      <c r="J254" s="7" t="str">
        <f>IF('Ek.3-A'!O254="", "", 'Ek.3-A'!O254)</f>
        <v/>
      </c>
      <c r="K254" s="35">
        <f>'Ek.3-A'!R254</f>
        <v>0</v>
      </c>
      <c r="L254" s="25" t="str">
        <f>'Ek.3-A'!K254</f>
        <v/>
      </c>
      <c r="M254" s="27" t="str">
        <f>'Ek.3-A'!L254</f>
        <v/>
      </c>
      <c r="N254" s="27">
        <f t="shared" si="50"/>
        <v>0</v>
      </c>
      <c r="O254" s="28" t="str">
        <f t="shared" si="51"/>
        <v>H</v>
      </c>
      <c r="P254" s="27">
        <f>IF(O254="E",SUM($N$5:N254),0)</f>
        <v>0</v>
      </c>
      <c r="Q254" s="25">
        <f t="shared" si="52"/>
        <v>0</v>
      </c>
      <c r="R254" s="27"/>
      <c r="S254" s="29"/>
      <c r="T254" s="6"/>
      <c r="V254" s="29"/>
      <c r="W254" s="29"/>
      <c r="X254" s="29"/>
      <c r="Y254" s="29"/>
      <c r="Z254" s="29"/>
    </row>
    <row r="255" spans="1:26" x14ac:dyDescent="0.25">
      <c r="A255" s="8">
        <v>3.55</v>
      </c>
      <c r="B255" s="40" t="s">
        <v>16</v>
      </c>
      <c r="D255" s="90">
        <v>530710000000</v>
      </c>
      <c r="E255" s="4">
        <v>0.1</v>
      </c>
      <c r="G255" s="4">
        <f t="shared" si="53"/>
        <v>92</v>
      </c>
      <c r="H255" s="131" t="str">
        <f>IF(TRIM('Ek.3-A'!E255)&lt;&gt;"","var","yok")</f>
        <v>yok</v>
      </c>
      <c r="I255" s="7" t="str">
        <f>IF('Ek.3-A'!E255="", "", IF(VLOOKUP('Ek.3-A'!E255, Veriler!D:E, 2, 0)=0, "", VLOOKUP('Ek.3-A'!E255, Veriler!D:E, 2, 0)))</f>
        <v/>
      </c>
      <c r="J255" s="7" t="str">
        <f>IF('Ek.3-A'!O255="", "", 'Ek.3-A'!O255)</f>
        <v/>
      </c>
      <c r="K255" s="35">
        <f>'Ek.3-A'!R255</f>
        <v>0</v>
      </c>
      <c r="L255" s="25" t="str">
        <f>'Ek.3-A'!K255</f>
        <v/>
      </c>
      <c r="M255" s="27" t="str">
        <f>'Ek.3-A'!L255</f>
        <v/>
      </c>
      <c r="N255" s="27">
        <f t="shared" si="50"/>
        <v>0</v>
      </c>
      <c r="O255" s="28" t="str">
        <f t="shared" si="51"/>
        <v>H</v>
      </c>
      <c r="P255" s="27">
        <f>IF(O255="E",SUM($N$5:N255),0)</f>
        <v>0</v>
      </c>
      <c r="Q255" s="25">
        <f t="shared" si="52"/>
        <v>0</v>
      </c>
      <c r="R255" s="27"/>
      <c r="S255" s="29"/>
      <c r="T255" s="6"/>
      <c r="V255" s="29"/>
      <c r="W255" s="29"/>
      <c r="X255" s="29"/>
      <c r="Y255" s="29"/>
      <c r="Z255" s="29"/>
    </row>
    <row r="256" spans="1:26" x14ac:dyDescent="0.25">
      <c r="A256" s="8">
        <v>3.56</v>
      </c>
      <c r="B256" s="40" t="s">
        <v>16</v>
      </c>
      <c r="D256" s="91">
        <v>720430000000</v>
      </c>
      <c r="E256" s="4">
        <v>0.1</v>
      </c>
      <c r="G256" s="4">
        <f t="shared" si="53"/>
        <v>93</v>
      </c>
      <c r="H256" s="131" t="str">
        <f>IF(TRIM('Ek.3-A'!E256)&lt;&gt;"","var","yok")</f>
        <v>yok</v>
      </c>
      <c r="I256" s="7" t="str">
        <f>IF('Ek.3-A'!E256="", "", IF(VLOOKUP('Ek.3-A'!E256, Veriler!D:E, 2, 0)=0, "", VLOOKUP('Ek.3-A'!E256, Veriler!D:E, 2, 0)))</f>
        <v/>
      </c>
      <c r="J256" s="7" t="str">
        <f>IF('Ek.3-A'!O256="", "", 'Ek.3-A'!O256)</f>
        <v/>
      </c>
      <c r="K256" s="35">
        <f>'Ek.3-A'!R256</f>
        <v>0</v>
      </c>
      <c r="L256" s="25" t="str">
        <f>'Ek.3-A'!K256</f>
        <v/>
      </c>
      <c r="M256" s="27" t="str">
        <f>'Ek.3-A'!L256</f>
        <v/>
      </c>
      <c r="N256" s="27">
        <f t="shared" si="50"/>
        <v>0</v>
      </c>
      <c r="O256" s="28" t="str">
        <f t="shared" si="51"/>
        <v>H</v>
      </c>
      <c r="P256" s="27">
        <f>IF(O256="E",SUM($N$5:N256),0)</f>
        <v>0</v>
      </c>
      <c r="Q256" s="25">
        <f t="shared" si="52"/>
        <v>0</v>
      </c>
      <c r="R256" s="27"/>
      <c r="S256" s="29"/>
      <c r="T256" s="6"/>
      <c r="V256" s="29"/>
      <c r="W256" s="29"/>
      <c r="X256" s="29"/>
      <c r="Y256" s="29"/>
      <c r="Z256" s="29"/>
    </row>
    <row r="257" spans="1:26" x14ac:dyDescent="0.25">
      <c r="A257" s="8">
        <v>3.57</v>
      </c>
      <c r="B257" s="40" t="s">
        <v>16</v>
      </c>
      <c r="D257" s="90">
        <v>401120100019</v>
      </c>
      <c r="E257" s="4">
        <v>0.1</v>
      </c>
      <c r="G257" s="4">
        <f t="shared" si="53"/>
        <v>94</v>
      </c>
      <c r="H257" s="131" t="str">
        <f>IF(TRIM('Ek.3-A'!E257)&lt;&gt;"","var","yok")</f>
        <v>yok</v>
      </c>
      <c r="I257" s="7" t="str">
        <f>IF('Ek.3-A'!E257="", "", IF(VLOOKUP('Ek.3-A'!E257, Veriler!D:E, 2, 0)=0, "", VLOOKUP('Ek.3-A'!E257, Veriler!D:E, 2, 0)))</f>
        <v/>
      </c>
      <c r="J257" s="7" t="str">
        <f>IF('Ek.3-A'!O257="", "", 'Ek.3-A'!O257)</f>
        <v/>
      </c>
      <c r="K257" s="35">
        <f>'Ek.3-A'!R257</f>
        <v>0</v>
      </c>
      <c r="L257" s="25" t="str">
        <f>'Ek.3-A'!K257</f>
        <v/>
      </c>
      <c r="M257" s="27" t="str">
        <f>'Ek.3-A'!L257</f>
        <v/>
      </c>
      <c r="N257" s="27">
        <f t="shared" si="50"/>
        <v>0</v>
      </c>
      <c r="O257" s="28" t="str">
        <f t="shared" si="51"/>
        <v>H</v>
      </c>
      <c r="P257" s="27">
        <f>IF(O257="E",SUM($N$5:N257),0)</f>
        <v>0</v>
      </c>
      <c r="Q257" s="25">
        <f t="shared" si="52"/>
        <v>0</v>
      </c>
      <c r="R257" s="27"/>
      <c r="S257" s="29"/>
      <c r="T257" s="6"/>
      <c r="V257" s="29"/>
      <c r="W257" s="29"/>
      <c r="X257" s="29"/>
      <c r="Y257" s="29"/>
      <c r="Z257" s="29"/>
    </row>
    <row r="258" spans="1:26" x14ac:dyDescent="0.25">
      <c r="A258" s="8">
        <v>3.58</v>
      </c>
      <c r="B258" s="40" t="s">
        <v>16</v>
      </c>
      <c r="D258" s="91">
        <v>401120100011</v>
      </c>
      <c r="E258" s="4">
        <v>0.1</v>
      </c>
      <c r="G258" s="4">
        <f t="shared" si="53"/>
        <v>95</v>
      </c>
      <c r="H258" s="131" t="str">
        <f>IF(TRIM('Ek.3-A'!E258)&lt;&gt;"","var","yok")</f>
        <v>yok</v>
      </c>
      <c r="I258" s="7" t="str">
        <f>IF('Ek.3-A'!E258="", "", IF(VLOOKUP('Ek.3-A'!E258, Veriler!D:E, 2, 0)=0, "", VLOOKUP('Ek.3-A'!E258, Veriler!D:E, 2, 0)))</f>
        <v/>
      </c>
      <c r="J258" s="7" t="str">
        <f>IF('Ek.3-A'!O258="", "", 'Ek.3-A'!O258)</f>
        <v/>
      </c>
      <c r="K258" s="35">
        <f>'Ek.3-A'!R258</f>
        <v>0</v>
      </c>
      <c r="L258" s="25" t="str">
        <f>'Ek.3-A'!K258</f>
        <v/>
      </c>
      <c r="M258" s="27" t="str">
        <f>'Ek.3-A'!L258</f>
        <v/>
      </c>
      <c r="N258" s="27">
        <f t="shared" si="50"/>
        <v>0</v>
      </c>
      <c r="O258" s="28" t="str">
        <f t="shared" si="51"/>
        <v>H</v>
      </c>
      <c r="P258" s="27">
        <f>IF(O258="E",SUM($N$5:N258),0)</f>
        <v>0</v>
      </c>
      <c r="Q258" s="25">
        <f t="shared" si="52"/>
        <v>0</v>
      </c>
      <c r="R258" s="27"/>
      <c r="S258" s="29"/>
      <c r="T258" s="6"/>
      <c r="V258" s="29"/>
      <c r="W258" s="29"/>
      <c r="X258" s="29"/>
      <c r="Y258" s="29"/>
      <c r="Z258" s="29"/>
    </row>
    <row r="259" spans="1:26" x14ac:dyDescent="0.25">
      <c r="A259" s="8">
        <v>3.59</v>
      </c>
      <c r="B259" s="40" t="s">
        <v>16</v>
      </c>
      <c r="D259" s="90">
        <v>848360809012</v>
      </c>
      <c r="E259" s="4">
        <v>0.1</v>
      </c>
      <c r="G259" s="4">
        <f t="shared" si="53"/>
        <v>96</v>
      </c>
      <c r="H259" s="131" t="str">
        <f>IF(TRIM('Ek.3-A'!E259)&lt;&gt;"","var","yok")</f>
        <v>yok</v>
      </c>
      <c r="I259" s="7" t="str">
        <f>IF('Ek.3-A'!E259="", "", IF(VLOOKUP('Ek.3-A'!E259, Veriler!D:E, 2, 0)=0, "", VLOOKUP('Ek.3-A'!E259, Veriler!D:E, 2, 0)))</f>
        <v/>
      </c>
      <c r="J259" s="7" t="str">
        <f>IF('Ek.3-A'!O259="", "", 'Ek.3-A'!O259)</f>
        <v/>
      </c>
      <c r="K259" s="35">
        <f>'Ek.3-A'!R259</f>
        <v>0</v>
      </c>
      <c r="L259" s="25" t="str">
        <f>'Ek.3-A'!K259</f>
        <v/>
      </c>
      <c r="M259" s="27" t="str">
        <f>'Ek.3-A'!L259</f>
        <v/>
      </c>
      <c r="N259" s="27">
        <f t="shared" si="50"/>
        <v>0</v>
      </c>
      <c r="O259" s="28" t="str">
        <f t="shared" si="51"/>
        <v>H</v>
      </c>
      <c r="P259" s="27">
        <f>IF(O259="E",SUM($N$5:N259),0)</f>
        <v>0</v>
      </c>
      <c r="Q259" s="25">
        <f t="shared" si="52"/>
        <v>0</v>
      </c>
      <c r="R259" s="27"/>
      <c r="S259" s="29"/>
      <c r="T259" s="6"/>
      <c r="V259" s="29"/>
      <c r="W259" s="29"/>
      <c r="X259" s="29"/>
      <c r="Y259" s="29"/>
      <c r="Z259" s="29"/>
    </row>
    <row r="260" spans="1:26" x14ac:dyDescent="0.25">
      <c r="A260" s="8">
        <v>3.6</v>
      </c>
      <c r="B260" s="40" t="s">
        <v>16</v>
      </c>
      <c r="D260" s="91">
        <v>840732900000</v>
      </c>
      <c r="E260" s="4">
        <v>0.1</v>
      </c>
      <c r="G260" s="4">
        <f t="shared" si="53"/>
        <v>97</v>
      </c>
      <c r="H260" s="131" t="str">
        <f>IF(TRIM('Ek.3-A'!E260)&lt;&gt;"","var","yok")</f>
        <v>yok</v>
      </c>
      <c r="I260" s="7" t="str">
        <f>IF('Ek.3-A'!E260="", "", IF(VLOOKUP('Ek.3-A'!E260, Veriler!D:E, 2, 0)=0, "", VLOOKUP('Ek.3-A'!E260, Veriler!D:E, 2, 0)))</f>
        <v/>
      </c>
      <c r="J260" s="7" t="str">
        <f>IF('Ek.3-A'!O260="", "", 'Ek.3-A'!O260)</f>
        <v/>
      </c>
      <c r="K260" s="35">
        <f>'Ek.3-A'!R260</f>
        <v>0</v>
      </c>
      <c r="L260" s="25" t="str">
        <f>'Ek.3-A'!K260</f>
        <v/>
      </c>
      <c r="M260" s="27" t="str">
        <f>'Ek.3-A'!L260</f>
        <v/>
      </c>
      <c r="N260" s="27">
        <f t="shared" si="50"/>
        <v>0</v>
      </c>
      <c r="O260" s="28" t="str">
        <f t="shared" si="51"/>
        <v>H</v>
      </c>
      <c r="P260" s="27">
        <f>IF(O260="E",SUM($N$5:N260),0)</f>
        <v>0</v>
      </c>
      <c r="Q260" s="25">
        <f t="shared" si="52"/>
        <v>0</v>
      </c>
      <c r="R260" s="27"/>
      <c r="S260" s="29"/>
      <c r="T260" s="6"/>
      <c r="V260" s="29"/>
      <c r="W260" s="29"/>
      <c r="X260" s="29"/>
      <c r="Y260" s="29"/>
      <c r="Z260" s="29"/>
    </row>
    <row r="261" spans="1:26" x14ac:dyDescent="0.25">
      <c r="A261" s="8">
        <v>3.61</v>
      </c>
      <c r="B261" s="40" t="s">
        <v>16</v>
      </c>
      <c r="D261" s="90">
        <v>840732100000</v>
      </c>
      <c r="E261" s="4">
        <v>0.1</v>
      </c>
      <c r="G261" s="4">
        <f t="shared" si="53"/>
        <v>98</v>
      </c>
      <c r="H261" s="131" t="str">
        <f>IF(TRIM('Ek.3-A'!E261)&lt;&gt;"","var","yok")</f>
        <v>yok</v>
      </c>
      <c r="I261" s="7" t="str">
        <f>IF('Ek.3-A'!E261="", "", IF(VLOOKUP('Ek.3-A'!E261, Veriler!D:E, 2, 0)=0, "", VLOOKUP('Ek.3-A'!E261, Veriler!D:E, 2, 0)))</f>
        <v/>
      </c>
      <c r="J261" s="7" t="str">
        <f>IF('Ek.3-A'!O261="", "", 'Ek.3-A'!O261)</f>
        <v/>
      </c>
      <c r="K261" s="35">
        <f>'Ek.3-A'!R261</f>
        <v>0</v>
      </c>
      <c r="L261" s="25" t="str">
        <f>'Ek.3-A'!K261</f>
        <v/>
      </c>
      <c r="M261" s="27" t="str">
        <f>'Ek.3-A'!L261</f>
        <v/>
      </c>
      <c r="N261" s="27">
        <f t="shared" si="50"/>
        <v>0</v>
      </c>
      <c r="O261" s="28" t="str">
        <f t="shared" si="51"/>
        <v>H</v>
      </c>
      <c r="P261" s="27">
        <f>IF(O261="E",SUM($N$5:N261),0)</f>
        <v>0</v>
      </c>
      <c r="Q261" s="25">
        <f t="shared" si="52"/>
        <v>0</v>
      </c>
      <c r="R261" s="27"/>
      <c r="S261" s="29"/>
      <c r="T261" s="6"/>
      <c r="V261" s="29"/>
      <c r="W261" s="29"/>
      <c r="X261" s="29"/>
      <c r="Y261" s="29"/>
      <c r="Z261" s="29"/>
    </row>
    <row r="262" spans="1:26" x14ac:dyDescent="0.25">
      <c r="A262" s="8">
        <v>3.62</v>
      </c>
      <c r="B262" s="40" t="s">
        <v>16</v>
      </c>
      <c r="D262" s="91">
        <v>840733800000</v>
      </c>
      <c r="E262" s="4">
        <v>0.1</v>
      </c>
      <c r="P262" s="27"/>
      <c r="Q262" s="30"/>
      <c r="R262" s="30"/>
    </row>
    <row r="263" spans="1:26" x14ac:dyDescent="0.25">
      <c r="A263" s="8">
        <v>3.63</v>
      </c>
      <c r="B263" s="40" t="s">
        <v>16</v>
      </c>
      <c r="D263" s="90">
        <v>840731000000</v>
      </c>
      <c r="E263" s="4">
        <v>0.1</v>
      </c>
      <c r="P263" s="27"/>
      <c r="Q263" s="30"/>
      <c r="R263" s="30"/>
    </row>
    <row r="264" spans="1:26" x14ac:dyDescent="0.25">
      <c r="A264" s="8">
        <v>3.64</v>
      </c>
      <c r="B264" s="40" t="s">
        <v>16</v>
      </c>
      <c r="D264" s="91">
        <v>840734910000</v>
      </c>
      <c r="E264" s="4">
        <v>0.1</v>
      </c>
      <c r="P264" s="27"/>
      <c r="Q264" s="30"/>
      <c r="R264" s="30"/>
    </row>
    <row r="265" spans="1:26" x14ac:dyDescent="0.25">
      <c r="A265" s="8">
        <v>3.65</v>
      </c>
      <c r="B265" s="40" t="s">
        <v>16</v>
      </c>
      <c r="D265" s="90">
        <v>840734990000</v>
      </c>
      <c r="E265" s="4">
        <v>0.1</v>
      </c>
      <c r="P265" s="27"/>
      <c r="Q265" s="30"/>
      <c r="R265" s="30"/>
    </row>
    <row r="266" spans="1:26" x14ac:dyDescent="0.25">
      <c r="A266" s="8">
        <v>3.66</v>
      </c>
      <c r="B266" s="40" t="s">
        <v>16</v>
      </c>
      <c r="D266" s="91">
        <v>840734100000</v>
      </c>
      <c r="E266" s="4">
        <v>0.1</v>
      </c>
      <c r="P266" s="27"/>
      <c r="Q266" s="30"/>
      <c r="R266" s="30"/>
    </row>
    <row r="267" spans="1:26" x14ac:dyDescent="0.25">
      <c r="A267" s="8">
        <v>3.67</v>
      </c>
      <c r="B267" s="40" t="s">
        <v>16</v>
      </c>
      <c r="D267" s="90">
        <v>400591000000</v>
      </c>
      <c r="E267" s="4">
        <v>0.1</v>
      </c>
      <c r="P267" s="27"/>
      <c r="Q267" s="30"/>
      <c r="R267" s="30"/>
    </row>
    <row r="268" spans="1:26" x14ac:dyDescent="0.25">
      <c r="A268" s="8">
        <v>3.68</v>
      </c>
      <c r="B268" s="40" t="s">
        <v>16</v>
      </c>
      <c r="D268" s="91">
        <v>400400000019</v>
      </c>
      <c r="E268" s="4">
        <v>0.1</v>
      </c>
      <c r="P268" s="27"/>
      <c r="Q268" s="30"/>
      <c r="R268" s="30"/>
    </row>
    <row r="269" spans="1:26" x14ac:dyDescent="0.25">
      <c r="A269" s="8">
        <v>3.69</v>
      </c>
      <c r="B269" s="40" t="s">
        <v>16</v>
      </c>
      <c r="D269" s="90">
        <v>271019210019</v>
      </c>
      <c r="E269" s="4">
        <v>0.1</v>
      </c>
      <c r="P269" s="27"/>
      <c r="Q269" s="30"/>
      <c r="R269" s="30"/>
    </row>
    <row r="270" spans="1:26" x14ac:dyDescent="0.25">
      <c r="A270" s="8">
        <v>3.7</v>
      </c>
      <c r="B270" s="40" t="s">
        <v>16</v>
      </c>
      <c r="D270" s="91">
        <v>530610300000</v>
      </c>
      <c r="E270" s="4">
        <v>0.1</v>
      </c>
      <c r="P270" s="27"/>
      <c r="Q270" s="30"/>
      <c r="R270" s="30"/>
    </row>
    <row r="271" spans="1:26" x14ac:dyDescent="0.25">
      <c r="A271" s="8">
        <v>3.71</v>
      </c>
      <c r="B271" s="40" t="s">
        <v>16</v>
      </c>
      <c r="D271" s="90">
        <v>851150009000</v>
      </c>
      <c r="E271" s="4">
        <v>0.1</v>
      </c>
      <c r="G271" s="4">
        <f>G246+1</f>
        <v>99</v>
      </c>
      <c r="H271" s="131" t="str">
        <f>IF(TRIM('Ek.3-A'!E271)&lt;&gt;"","var","yok")</f>
        <v>yok</v>
      </c>
      <c r="I271" s="7" t="str">
        <f>IF('Ek.3-A'!E271="", "", IF(VLOOKUP('Ek.3-A'!E271, Veriler!D:E, 2, 0)=0, "", VLOOKUP('Ek.3-A'!E271, Veriler!D:E, 2, 0)))</f>
        <v/>
      </c>
      <c r="J271" s="7" t="str">
        <f>IF('Ek.3-A'!O271="", "", 'Ek.3-A'!O271)</f>
        <v/>
      </c>
      <c r="K271" s="35">
        <f>'Ek.3-A'!R271</f>
        <v>0</v>
      </c>
      <c r="L271" s="25" t="str">
        <f>'Ek.3-A'!K271</f>
        <v/>
      </c>
      <c r="M271" s="27" t="str">
        <f>'Ek.3-A'!L271</f>
        <v/>
      </c>
      <c r="N271" s="27">
        <f>IF(H271="var",0,IF(M271&lt;=0.005,M271,0))</f>
        <v>0</v>
      </c>
      <c r="O271" s="28" t="str">
        <f>IF(M271&lt;=0.005,"E","H")</f>
        <v>H</v>
      </c>
      <c r="P271" s="27">
        <f>IF(O271="E",SUM($N$5:N271),0)</f>
        <v>0</v>
      </c>
      <c r="Q271" s="25">
        <f>IF(P271&lt;=0.1, K271, IF(N271&gt;$F$2, N271*K271, $F$2*K271))</f>
        <v>0</v>
      </c>
      <c r="R271" s="27"/>
      <c r="S271" s="29"/>
      <c r="T271" s="6"/>
      <c r="V271" s="29"/>
      <c r="W271" s="29"/>
    </row>
    <row r="272" spans="1:26" x14ac:dyDescent="0.25">
      <c r="A272" s="8">
        <v>3.72</v>
      </c>
      <c r="B272" s="40" t="s">
        <v>16</v>
      </c>
      <c r="D272" s="91">
        <v>284390900000</v>
      </c>
      <c r="E272" s="4">
        <v>0.1</v>
      </c>
      <c r="G272" s="4">
        <f>G271+1</f>
        <v>100</v>
      </c>
      <c r="H272" s="131" t="str">
        <f>IF(TRIM('Ek.3-A'!E272)&lt;&gt;"","var","yok")</f>
        <v>yok</v>
      </c>
      <c r="I272" s="7" t="str">
        <f>IF('Ek.3-A'!E272="", "", IF(VLOOKUP('Ek.3-A'!E272, Veriler!D:E, 2, 0)=0, "", VLOOKUP('Ek.3-A'!E272, Veriler!D:E, 2, 0)))</f>
        <v/>
      </c>
      <c r="J272" s="7" t="str">
        <f>IF('Ek.3-A'!O272="", "", 'Ek.3-A'!O272)</f>
        <v/>
      </c>
      <c r="K272" s="35">
        <f>'Ek.3-A'!R272</f>
        <v>0</v>
      </c>
      <c r="L272" s="25" t="str">
        <f>'Ek.3-A'!K272</f>
        <v/>
      </c>
      <c r="M272" s="27" t="str">
        <f>'Ek.3-A'!L272</f>
        <v/>
      </c>
      <c r="N272" s="27">
        <f t="shared" ref="N272:N284" si="54">IF(H272="var",0,IF(M272&lt;=0.005,M272,0))</f>
        <v>0</v>
      </c>
      <c r="O272" s="28" t="str">
        <f t="shared" ref="O272:O284" si="55">IF(M272&lt;=0.005,"E","H")</f>
        <v>H</v>
      </c>
      <c r="P272" s="27">
        <f>IF(O272="E",SUM($N$5:N272),0)</f>
        <v>0</v>
      </c>
      <c r="Q272" s="25">
        <f t="shared" ref="Q272:Q284" si="56">IF(P272&lt;=0.1, K272, IF(N272&gt;$F$2, N272*K272, $F$2*K272))</f>
        <v>0</v>
      </c>
      <c r="R272" s="27"/>
      <c r="S272" s="29"/>
      <c r="T272" s="6"/>
      <c r="V272" s="29"/>
      <c r="W272" s="29"/>
    </row>
    <row r="273" spans="1:23" x14ac:dyDescent="0.25">
      <c r="A273" s="8">
        <v>3.73</v>
      </c>
      <c r="B273" s="40" t="s">
        <v>16</v>
      </c>
      <c r="D273" s="90">
        <v>854914900000</v>
      </c>
      <c r="E273" s="4">
        <v>0.1</v>
      </c>
      <c r="G273" s="4">
        <f>G272+1</f>
        <v>101</v>
      </c>
      <c r="H273" s="131" t="str">
        <f>IF(TRIM('Ek.3-A'!E273)&lt;&gt;"","var","yok")</f>
        <v>yok</v>
      </c>
      <c r="I273" s="7" t="str">
        <f>IF('Ek.3-A'!E273="", "", IF(VLOOKUP('Ek.3-A'!E273, Veriler!D:E, 2, 0)=0, "", VLOOKUP('Ek.3-A'!E273, Veriler!D:E, 2, 0)))</f>
        <v/>
      </c>
      <c r="J273" s="7" t="str">
        <f>IF('Ek.3-A'!O273="", "", 'Ek.3-A'!O273)</f>
        <v/>
      </c>
      <c r="K273" s="35">
        <f>'Ek.3-A'!R273</f>
        <v>0</v>
      </c>
      <c r="L273" s="25" t="str">
        <f>'Ek.3-A'!K273</f>
        <v/>
      </c>
      <c r="M273" s="27" t="str">
        <f>'Ek.3-A'!L273</f>
        <v/>
      </c>
      <c r="N273" s="27">
        <f t="shared" si="54"/>
        <v>0</v>
      </c>
      <c r="O273" s="28" t="str">
        <f t="shared" si="55"/>
        <v>H</v>
      </c>
      <c r="P273" s="27">
        <f>IF(O273="E",SUM($N$5:N273),0)</f>
        <v>0</v>
      </c>
      <c r="Q273" s="25">
        <f t="shared" si="56"/>
        <v>0</v>
      </c>
      <c r="R273" s="27"/>
      <c r="S273" s="29"/>
      <c r="T273" s="6"/>
      <c r="V273" s="29"/>
      <c r="W273" s="29"/>
    </row>
    <row r="274" spans="1:23" x14ac:dyDescent="0.25">
      <c r="A274" s="8">
        <v>3.74</v>
      </c>
      <c r="B274" s="40" t="s">
        <v>16</v>
      </c>
      <c r="D274" s="91">
        <v>854913900000</v>
      </c>
      <c r="E274" s="4">
        <v>0.1</v>
      </c>
      <c r="G274" s="4">
        <f t="shared" ref="G274:G284" si="57">G273+1</f>
        <v>102</v>
      </c>
      <c r="H274" s="131" t="str">
        <f>IF(TRIM('Ek.3-A'!E274)&lt;&gt;"","var","yok")</f>
        <v>yok</v>
      </c>
      <c r="I274" s="7" t="str">
        <f>IF('Ek.3-A'!E274="", "", IF(VLOOKUP('Ek.3-A'!E274, Veriler!D:E, 2, 0)=0, "", VLOOKUP('Ek.3-A'!E274, Veriler!D:E, 2, 0)))</f>
        <v/>
      </c>
      <c r="J274" s="7" t="str">
        <f>IF('Ek.3-A'!O274="", "", 'Ek.3-A'!O274)</f>
        <v/>
      </c>
      <c r="K274" s="35">
        <f>'Ek.3-A'!R274</f>
        <v>0</v>
      </c>
      <c r="L274" s="25" t="str">
        <f>'Ek.3-A'!K274</f>
        <v/>
      </c>
      <c r="M274" s="27" t="str">
        <f>'Ek.3-A'!L274</f>
        <v/>
      </c>
      <c r="N274" s="27">
        <f t="shared" si="54"/>
        <v>0</v>
      </c>
      <c r="O274" s="28" t="str">
        <f t="shared" si="55"/>
        <v>H</v>
      </c>
      <c r="P274" s="27">
        <f>IF(O274="E",SUM($N$5:N274),0)</f>
        <v>0</v>
      </c>
      <c r="Q274" s="25">
        <f t="shared" si="56"/>
        <v>0</v>
      </c>
      <c r="R274" s="27"/>
      <c r="S274" s="29"/>
      <c r="T274" s="6"/>
      <c r="V274" s="29"/>
      <c r="W274" s="29"/>
    </row>
    <row r="275" spans="1:23" x14ac:dyDescent="0.25">
      <c r="A275" s="8">
        <v>3.75</v>
      </c>
      <c r="B275" s="40" t="s">
        <v>16</v>
      </c>
      <c r="D275" s="90">
        <v>810530000000</v>
      </c>
      <c r="E275" s="4">
        <v>0.1</v>
      </c>
      <c r="G275" s="4">
        <f t="shared" si="57"/>
        <v>103</v>
      </c>
      <c r="H275" s="131" t="str">
        <f>IF(TRIM('Ek.3-A'!E275)&lt;&gt;"","var","yok")</f>
        <v>yok</v>
      </c>
      <c r="I275" s="7" t="str">
        <f>IF('Ek.3-A'!E275="", "", IF(VLOOKUP('Ek.3-A'!E275, Veriler!D:E, 2, 0)=0, "", VLOOKUP('Ek.3-A'!E275, Veriler!D:E, 2, 0)))</f>
        <v/>
      </c>
      <c r="J275" s="7" t="str">
        <f>IF('Ek.3-A'!O275="", "", 'Ek.3-A'!O275)</f>
        <v/>
      </c>
      <c r="K275" s="35">
        <f>'Ek.3-A'!R275</f>
        <v>0</v>
      </c>
      <c r="L275" s="25" t="str">
        <f>'Ek.3-A'!K275</f>
        <v/>
      </c>
      <c r="M275" s="27" t="str">
        <f>'Ek.3-A'!L275</f>
        <v/>
      </c>
      <c r="N275" s="27">
        <f t="shared" si="54"/>
        <v>0</v>
      </c>
      <c r="O275" s="28" t="str">
        <f t="shared" si="55"/>
        <v>H</v>
      </c>
      <c r="P275" s="27">
        <f>IF(O275="E",SUM($N$5:N275),0)</f>
        <v>0</v>
      </c>
      <c r="Q275" s="25">
        <f t="shared" si="56"/>
        <v>0</v>
      </c>
      <c r="R275" s="27"/>
      <c r="S275" s="29"/>
      <c r="T275" s="6"/>
      <c r="V275" s="29"/>
      <c r="W275" s="29"/>
    </row>
    <row r="276" spans="1:23" x14ac:dyDescent="0.25">
      <c r="A276" s="8">
        <v>3.76</v>
      </c>
      <c r="B276" s="40" t="s">
        <v>16</v>
      </c>
      <c r="D276" s="91">
        <v>391190190000</v>
      </c>
      <c r="E276" s="4">
        <v>0.1</v>
      </c>
      <c r="G276" s="4">
        <f t="shared" si="57"/>
        <v>104</v>
      </c>
      <c r="H276" s="131" t="str">
        <f>IF(TRIM('Ek.3-A'!E276)&lt;&gt;"","var","yok")</f>
        <v>yok</v>
      </c>
      <c r="I276" s="7" t="str">
        <f>IF('Ek.3-A'!E276="", "", IF(VLOOKUP('Ek.3-A'!E276, Veriler!D:E, 2, 0)=0, "", VLOOKUP('Ek.3-A'!E276, Veriler!D:E, 2, 0)))</f>
        <v/>
      </c>
      <c r="J276" s="7" t="str">
        <f>IF('Ek.3-A'!O276="", "", 'Ek.3-A'!O276)</f>
        <v/>
      </c>
      <c r="K276" s="35">
        <f>'Ek.3-A'!R276</f>
        <v>0</v>
      </c>
      <c r="L276" s="25" t="str">
        <f>'Ek.3-A'!K276</f>
        <v/>
      </c>
      <c r="M276" s="27" t="str">
        <f>'Ek.3-A'!L276</f>
        <v/>
      </c>
      <c r="N276" s="27">
        <f t="shared" si="54"/>
        <v>0</v>
      </c>
      <c r="O276" s="28" t="str">
        <f t="shared" si="55"/>
        <v>H</v>
      </c>
      <c r="P276" s="27">
        <f>IF(O276="E",SUM($N$5:N276),0)</f>
        <v>0</v>
      </c>
      <c r="Q276" s="25">
        <f t="shared" si="56"/>
        <v>0</v>
      </c>
      <c r="R276" s="27"/>
      <c r="S276" s="29"/>
      <c r="T276" s="6"/>
      <c r="V276" s="29"/>
      <c r="W276" s="29"/>
    </row>
    <row r="277" spans="1:23" x14ac:dyDescent="0.25">
      <c r="A277" s="8">
        <v>3.77</v>
      </c>
      <c r="B277" s="40" t="s">
        <v>16</v>
      </c>
      <c r="D277" s="90">
        <v>848220000000</v>
      </c>
      <c r="E277" s="4">
        <v>0.1</v>
      </c>
      <c r="G277" s="4">
        <f t="shared" si="57"/>
        <v>105</v>
      </c>
      <c r="H277" s="131" t="str">
        <f>IF(TRIM('Ek.3-A'!E277)&lt;&gt;"","var","yok")</f>
        <v>yok</v>
      </c>
      <c r="I277" s="7" t="str">
        <f>IF('Ek.3-A'!E277="", "", IF(VLOOKUP('Ek.3-A'!E277, Veriler!D:E, 2, 0)=0, "", VLOOKUP('Ek.3-A'!E277, Veriler!D:E, 2, 0)))</f>
        <v/>
      </c>
      <c r="J277" s="7" t="str">
        <f>IF('Ek.3-A'!O277="", "", 'Ek.3-A'!O277)</f>
        <v/>
      </c>
      <c r="K277" s="35">
        <f>'Ek.3-A'!R277</f>
        <v>0</v>
      </c>
      <c r="L277" s="25" t="str">
        <f>'Ek.3-A'!K277</f>
        <v/>
      </c>
      <c r="M277" s="27" t="str">
        <f>'Ek.3-A'!L277</f>
        <v/>
      </c>
      <c r="N277" s="27">
        <f t="shared" si="54"/>
        <v>0</v>
      </c>
      <c r="O277" s="28" t="str">
        <f t="shared" si="55"/>
        <v>H</v>
      </c>
      <c r="P277" s="27">
        <f>IF(O277="E",SUM($N$5:N277),0)</f>
        <v>0</v>
      </c>
      <c r="Q277" s="25">
        <f t="shared" si="56"/>
        <v>0</v>
      </c>
      <c r="R277" s="27"/>
      <c r="S277" s="29"/>
      <c r="T277" s="6"/>
      <c r="V277" s="29"/>
      <c r="W277" s="29"/>
    </row>
    <row r="278" spans="1:23" x14ac:dyDescent="0.25">
      <c r="A278" s="8">
        <v>3.78</v>
      </c>
      <c r="B278" s="40" t="s">
        <v>16</v>
      </c>
      <c r="D278" s="91">
        <v>270730000000</v>
      </c>
      <c r="E278" s="4">
        <v>0.1</v>
      </c>
      <c r="G278" s="4">
        <f t="shared" si="57"/>
        <v>106</v>
      </c>
      <c r="H278" s="131" t="str">
        <f>IF(TRIM('Ek.3-A'!E278)&lt;&gt;"","var","yok")</f>
        <v>yok</v>
      </c>
      <c r="I278" s="7" t="str">
        <f>IF('Ek.3-A'!E278="", "", IF(VLOOKUP('Ek.3-A'!E278, Veriler!D:E, 2, 0)=0, "", VLOOKUP('Ek.3-A'!E278, Veriler!D:E, 2, 0)))</f>
        <v/>
      </c>
      <c r="J278" s="7" t="str">
        <f>IF('Ek.3-A'!O278="", "", 'Ek.3-A'!O278)</f>
        <v/>
      </c>
      <c r="K278" s="35">
        <f>'Ek.3-A'!R278</f>
        <v>0</v>
      </c>
      <c r="L278" s="25" t="str">
        <f>'Ek.3-A'!K278</f>
        <v/>
      </c>
      <c r="M278" s="27" t="str">
        <f>'Ek.3-A'!L278</f>
        <v/>
      </c>
      <c r="N278" s="27">
        <f t="shared" si="54"/>
        <v>0</v>
      </c>
      <c r="O278" s="28" t="str">
        <f t="shared" si="55"/>
        <v>H</v>
      </c>
      <c r="P278" s="27">
        <f>IF(O278="E",SUM($N$5:N278),0)</f>
        <v>0</v>
      </c>
      <c r="Q278" s="25">
        <f t="shared" si="56"/>
        <v>0</v>
      </c>
      <c r="R278" s="27"/>
      <c r="S278" s="29"/>
      <c r="T278" s="6"/>
      <c r="V278" s="29"/>
      <c r="W278" s="29"/>
    </row>
    <row r="279" spans="1:23" x14ac:dyDescent="0.25">
      <c r="A279" s="8">
        <v>3.79</v>
      </c>
      <c r="B279" s="40" t="s">
        <v>16</v>
      </c>
      <c r="D279" s="90">
        <v>630900000000</v>
      </c>
      <c r="E279" s="4">
        <v>0.1</v>
      </c>
      <c r="G279" s="4">
        <f t="shared" si="57"/>
        <v>107</v>
      </c>
      <c r="H279" s="131" t="str">
        <f>IF(TRIM('Ek.3-A'!E279)&lt;&gt;"","var","yok")</f>
        <v>yok</v>
      </c>
      <c r="I279" s="7" t="str">
        <f>IF('Ek.3-A'!E279="", "", IF(VLOOKUP('Ek.3-A'!E279, Veriler!D:E, 2, 0)=0, "", VLOOKUP('Ek.3-A'!E279, Veriler!D:E, 2, 0)))</f>
        <v/>
      </c>
      <c r="J279" s="7" t="str">
        <f>IF('Ek.3-A'!O279="", "", 'Ek.3-A'!O279)</f>
        <v/>
      </c>
      <c r="K279" s="35">
        <f>'Ek.3-A'!R279</f>
        <v>0</v>
      </c>
      <c r="L279" s="25" t="str">
        <f>'Ek.3-A'!K279</f>
        <v/>
      </c>
      <c r="M279" s="27" t="str">
        <f>'Ek.3-A'!L279</f>
        <v/>
      </c>
      <c r="N279" s="27">
        <f t="shared" si="54"/>
        <v>0</v>
      </c>
      <c r="O279" s="28" t="str">
        <f t="shared" si="55"/>
        <v>H</v>
      </c>
      <c r="P279" s="27">
        <f>IF(O279="E",SUM($N$5:N279),0)</f>
        <v>0</v>
      </c>
      <c r="Q279" s="25">
        <f t="shared" si="56"/>
        <v>0</v>
      </c>
      <c r="R279" s="27"/>
      <c r="S279" s="29"/>
      <c r="T279" s="6"/>
      <c r="V279" s="29"/>
      <c r="W279" s="29"/>
    </row>
    <row r="280" spans="1:23" x14ac:dyDescent="0.25">
      <c r="A280" s="8">
        <v>3.8</v>
      </c>
      <c r="B280" s="40" t="s">
        <v>16</v>
      </c>
      <c r="D280" s="91">
        <v>854912900000</v>
      </c>
      <c r="E280" s="4">
        <v>0.1</v>
      </c>
      <c r="G280" s="4">
        <f t="shared" si="57"/>
        <v>108</v>
      </c>
      <c r="H280" s="131" t="str">
        <f>IF(TRIM('Ek.3-A'!E280)&lt;&gt;"","var","yok")</f>
        <v>yok</v>
      </c>
      <c r="I280" s="7" t="str">
        <f>IF('Ek.3-A'!E280="", "", IF(VLOOKUP('Ek.3-A'!E280, Veriler!D:E, 2, 0)=0, "", VLOOKUP('Ek.3-A'!E280, Veriler!D:E, 2, 0)))</f>
        <v/>
      </c>
      <c r="J280" s="7" t="str">
        <f>IF('Ek.3-A'!O280="", "", 'Ek.3-A'!O280)</f>
        <v/>
      </c>
      <c r="K280" s="35">
        <f>'Ek.3-A'!R280</f>
        <v>0</v>
      </c>
      <c r="L280" s="25" t="str">
        <f>'Ek.3-A'!K280</f>
        <v/>
      </c>
      <c r="M280" s="27" t="str">
        <f>'Ek.3-A'!L280</f>
        <v/>
      </c>
      <c r="N280" s="27">
        <f t="shared" si="54"/>
        <v>0</v>
      </c>
      <c r="O280" s="28" t="str">
        <f t="shared" si="55"/>
        <v>H</v>
      </c>
      <c r="P280" s="27">
        <f>IF(O280="E",SUM($N$5:N280),0)</f>
        <v>0</v>
      </c>
      <c r="Q280" s="25">
        <f t="shared" si="56"/>
        <v>0</v>
      </c>
      <c r="R280" s="27"/>
      <c r="S280" s="29"/>
      <c r="T280" s="6"/>
      <c r="V280" s="29"/>
      <c r="W280" s="29"/>
    </row>
    <row r="281" spans="1:23" x14ac:dyDescent="0.25">
      <c r="A281" s="8">
        <v>3.81</v>
      </c>
      <c r="B281" s="40" t="s">
        <v>16</v>
      </c>
      <c r="D281" s="90">
        <v>854911900000</v>
      </c>
      <c r="E281" s="4">
        <v>0.1</v>
      </c>
      <c r="G281" s="4">
        <f t="shared" si="57"/>
        <v>109</v>
      </c>
      <c r="H281" s="131" t="str">
        <f>IF(TRIM('Ek.3-A'!E281)&lt;&gt;"","var","yok")</f>
        <v>yok</v>
      </c>
      <c r="I281" s="7" t="str">
        <f>IF('Ek.3-A'!E281="", "", IF(VLOOKUP('Ek.3-A'!E281, Veriler!D:E, 2, 0)=0, "", VLOOKUP('Ek.3-A'!E281, Veriler!D:E, 2, 0)))</f>
        <v/>
      </c>
      <c r="J281" s="7" t="str">
        <f>IF('Ek.3-A'!O281="", "", 'Ek.3-A'!O281)</f>
        <v/>
      </c>
      <c r="K281" s="35">
        <f>'Ek.3-A'!R281</f>
        <v>0</v>
      </c>
      <c r="L281" s="25" t="str">
        <f>'Ek.3-A'!K281</f>
        <v/>
      </c>
      <c r="M281" s="27" t="str">
        <f>'Ek.3-A'!L281</f>
        <v/>
      </c>
      <c r="N281" s="27">
        <f t="shared" si="54"/>
        <v>0</v>
      </c>
      <c r="O281" s="28" t="str">
        <f t="shared" si="55"/>
        <v>H</v>
      </c>
      <c r="P281" s="27">
        <f>IF(O281="E",SUM($N$5:N281),0)</f>
        <v>0</v>
      </c>
      <c r="Q281" s="25">
        <f t="shared" si="56"/>
        <v>0</v>
      </c>
      <c r="R281" s="27"/>
      <c r="S281" s="29"/>
      <c r="T281" s="6"/>
      <c r="V281" s="29"/>
      <c r="W281" s="29"/>
    </row>
    <row r="282" spans="1:23" x14ac:dyDescent="0.25">
      <c r="A282" s="8">
        <v>3.82</v>
      </c>
      <c r="B282" s="40" t="s">
        <v>16</v>
      </c>
      <c r="D282" s="91">
        <v>850720800000</v>
      </c>
      <c r="E282" s="4">
        <v>0.1</v>
      </c>
      <c r="G282" s="4">
        <f t="shared" si="57"/>
        <v>110</v>
      </c>
      <c r="H282" s="131" t="str">
        <f>IF(TRIM('Ek.3-A'!E282)&lt;&gt;"","var","yok")</f>
        <v>yok</v>
      </c>
      <c r="I282" s="7" t="str">
        <f>IF('Ek.3-A'!E282="", "", IF(VLOOKUP('Ek.3-A'!E282, Veriler!D:E, 2, 0)=0, "", VLOOKUP('Ek.3-A'!E282, Veriler!D:E, 2, 0)))</f>
        <v/>
      </c>
      <c r="J282" s="7" t="str">
        <f>IF('Ek.3-A'!O282="", "", 'Ek.3-A'!O282)</f>
        <v/>
      </c>
      <c r="K282" s="35">
        <f>'Ek.3-A'!R282</f>
        <v>0</v>
      </c>
      <c r="L282" s="25" t="str">
        <f>'Ek.3-A'!K282</f>
        <v/>
      </c>
      <c r="M282" s="27" t="str">
        <f>'Ek.3-A'!L282</f>
        <v/>
      </c>
      <c r="N282" s="27">
        <f t="shared" si="54"/>
        <v>0</v>
      </c>
      <c r="O282" s="28" t="str">
        <f t="shared" si="55"/>
        <v>H</v>
      </c>
      <c r="P282" s="27">
        <f>IF(O282="E",SUM($N$5:N282),0)</f>
        <v>0</v>
      </c>
      <c r="Q282" s="25">
        <f t="shared" si="56"/>
        <v>0</v>
      </c>
      <c r="R282" s="27"/>
      <c r="S282" s="29"/>
      <c r="T282" s="6"/>
      <c r="V282" s="29"/>
      <c r="W282" s="29"/>
    </row>
    <row r="283" spans="1:23" x14ac:dyDescent="0.25">
      <c r="A283" s="8">
        <v>3.83</v>
      </c>
      <c r="B283" s="40" t="s">
        <v>16</v>
      </c>
      <c r="D283" s="90">
        <v>271012450011</v>
      </c>
      <c r="E283" s="4">
        <v>0.1</v>
      </c>
      <c r="G283" s="4">
        <f t="shared" si="57"/>
        <v>111</v>
      </c>
      <c r="H283" s="131" t="str">
        <f>IF(TRIM('Ek.3-A'!E283)&lt;&gt;"","var","yok")</f>
        <v>yok</v>
      </c>
      <c r="I283" s="7" t="str">
        <f>IF('Ek.3-A'!E283="", "", IF(VLOOKUP('Ek.3-A'!E283, Veriler!D:E, 2, 0)=0, "", VLOOKUP('Ek.3-A'!E283, Veriler!D:E, 2, 0)))</f>
        <v/>
      </c>
      <c r="J283" s="7" t="str">
        <f>IF('Ek.3-A'!O283="", "", 'Ek.3-A'!O283)</f>
        <v/>
      </c>
      <c r="K283" s="35">
        <f>'Ek.3-A'!R283</f>
        <v>0</v>
      </c>
      <c r="L283" s="25" t="str">
        <f>'Ek.3-A'!K283</f>
        <v/>
      </c>
      <c r="M283" s="27" t="str">
        <f>'Ek.3-A'!L283</f>
        <v/>
      </c>
      <c r="N283" s="27">
        <f t="shared" si="54"/>
        <v>0</v>
      </c>
      <c r="O283" s="28" t="str">
        <f t="shared" si="55"/>
        <v>H</v>
      </c>
      <c r="P283" s="27">
        <f>IF(O283="E",SUM($N$5:N283),0)</f>
        <v>0</v>
      </c>
      <c r="Q283" s="25">
        <f t="shared" si="56"/>
        <v>0</v>
      </c>
      <c r="R283" s="27"/>
      <c r="S283" s="29"/>
      <c r="T283" s="6"/>
      <c r="V283" s="29"/>
      <c r="W283" s="29"/>
    </row>
    <row r="284" spans="1:23" x14ac:dyDescent="0.25">
      <c r="A284" s="8">
        <v>3.84</v>
      </c>
      <c r="B284" s="40" t="s">
        <v>16</v>
      </c>
      <c r="D284" s="92">
        <v>293090989068</v>
      </c>
      <c r="E284" s="4">
        <v>0.1</v>
      </c>
      <c r="G284" s="4">
        <f t="shared" si="57"/>
        <v>112</v>
      </c>
      <c r="H284" s="131" t="str">
        <f>IF(TRIM('Ek.3-A'!E284)&lt;&gt;"","var","yok")</f>
        <v>yok</v>
      </c>
      <c r="I284" s="7" t="str">
        <f>IF('Ek.3-A'!E284="", "", IF(VLOOKUP('Ek.3-A'!E284, Veriler!D:E, 2, 0)=0, "", VLOOKUP('Ek.3-A'!E284, Veriler!D:E, 2, 0)))</f>
        <v/>
      </c>
      <c r="J284" s="7" t="str">
        <f>IF('Ek.3-A'!O284="", "", 'Ek.3-A'!O284)</f>
        <v/>
      </c>
      <c r="K284" s="35">
        <f>'Ek.3-A'!R284</f>
        <v>0</v>
      </c>
      <c r="L284" s="25" t="str">
        <f>'Ek.3-A'!K284</f>
        <v/>
      </c>
      <c r="M284" s="27" t="str">
        <f>'Ek.3-A'!L284</f>
        <v/>
      </c>
      <c r="N284" s="27">
        <f t="shared" si="54"/>
        <v>0</v>
      </c>
      <c r="O284" s="28" t="str">
        <f t="shared" si="55"/>
        <v>H</v>
      </c>
      <c r="P284" s="27">
        <f>IF(O284="E",SUM($N$5:N284),0)</f>
        <v>0</v>
      </c>
      <c r="Q284" s="25">
        <f t="shared" si="56"/>
        <v>0</v>
      </c>
      <c r="R284" s="27"/>
      <c r="S284" s="29"/>
      <c r="T284" s="6"/>
      <c r="V284" s="29"/>
      <c r="W284" s="29"/>
    </row>
    <row r="285" spans="1:23" x14ac:dyDescent="0.25">
      <c r="A285" s="8">
        <v>3.85</v>
      </c>
      <c r="B285" s="40" t="s">
        <v>16</v>
      </c>
      <c r="D285" s="93">
        <v>293090959068</v>
      </c>
      <c r="E285" s="4">
        <v>0.1</v>
      </c>
      <c r="H285" s="131"/>
      <c r="I285" s="7" t="s">
        <v>69</v>
      </c>
      <c r="J285" s="7"/>
      <c r="K285" s="7"/>
      <c r="M285" s="26"/>
      <c r="P285" s="27"/>
      <c r="Q285" s="30"/>
      <c r="R285" s="27"/>
      <c r="W285" s="29"/>
    </row>
    <row r="286" spans="1:23" x14ac:dyDescent="0.25">
      <c r="A286" s="8">
        <v>3.86</v>
      </c>
      <c r="B286" s="40" t="s">
        <v>16</v>
      </c>
      <c r="D286" s="94">
        <v>400251000000</v>
      </c>
      <c r="E286" s="4">
        <v>0.1</v>
      </c>
      <c r="G286" s="4">
        <f>G261+1</f>
        <v>99</v>
      </c>
      <c r="H286" s="131" t="str">
        <f>IF(TRIM('Ek.3-A'!E286)&lt;&gt;"","var","yok")</f>
        <v>yok</v>
      </c>
      <c r="I286" s="7" t="str">
        <f>IF('Ek.3-A'!E286="", "", IF(VLOOKUP('Ek.3-A'!E286, Veriler!D:E, 2, 0)=0, "", VLOOKUP('Ek.3-A'!E286, Veriler!D:E, 2, 0)))</f>
        <v/>
      </c>
      <c r="J286" s="7" t="str">
        <f>IF('Ek.3-A'!O286="", "", 'Ek.3-A'!O286)</f>
        <v/>
      </c>
      <c r="K286" s="35">
        <f>'Ek.3-A'!R286</f>
        <v>0</v>
      </c>
      <c r="L286" s="25" t="str">
        <f>'Ek.3-A'!K286</f>
        <v/>
      </c>
      <c r="M286" s="27" t="str">
        <f>'Ek.3-A'!L286</f>
        <v/>
      </c>
      <c r="N286" s="27">
        <f>IF(H286="var",0,IF(M286&lt;=0.005,M286,0))</f>
        <v>0</v>
      </c>
      <c r="O286" s="28" t="str">
        <f>IF(M286&lt;=0.005,"E","H")</f>
        <v>H</v>
      </c>
      <c r="P286" s="27">
        <f>IF(O286="E",SUM($N$5:N286),0)</f>
        <v>0</v>
      </c>
      <c r="Q286" s="25">
        <f>IF(P286&lt;=0.1, K286, IF(N286&gt;$F$2, N286*K286, $F$2*K286))</f>
        <v>0</v>
      </c>
      <c r="R286" s="27"/>
      <c r="S286" s="29"/>
      <c r="T286" s="6"/>
      <c r="V286" s="29"/>
      <c r="W286" s="29"/>
    </row>
    <row r="287" spans="1:23" x14ac:dyDescent="0.25">
      <c r="A287" s="8">
        <v>3.87</v>
      </c>
      <c r="B287" s="40" t="s">
        <v>16</v>
      </c>
      <c r="D287" s="95">
        <v>400211000000</v>
      </c>
      <c r="E287" s="4">
        <v>0.1</v>
      </c>
      <c r="G287" s="4">
        <f>G286+1</f>
        <v>100</v>
      </c>
      <c r="H287" s="131" t="str">
        <f>IF(TRIM('Ek.3-A'!E287)&lt;&gt;"","var","yok")</f>
        <v>yok</v>
      </c>
      <c r="I287" s="7" t="str">
        <f>IF('Ek.3-A'!E287="", "", IF(VLOOKUP('Ek.3-A'!E287, Veriler!D:E, 2, 0)=0, "", VLOOKUP('Ek.3-A'!E287, Veriler!D:E, 2, 0)))</f>
        <v/>
      </c>
      <c r="J287" s="7" t="str">
        <f>IF('Ek.3-A'!O287="", "", 'Ek.3-A'!O287)</f>
        <v/>
      </c>
      <c r="K287" s="35">
        <f>'Ek.3-A'!R287</f>
        <v>0</v>
      </c>
      <c r="L287" s="25" t="str">
        <f>'Ek.3-A'!K287</f>
        <v/>
      </c>
      <c r="M287" s="27" t="str">
        <f>'Ek.3-A'!L287</f>
        <v/>
      </c>
      <c r="N287" s="27">
        <f t="shared" ref="N287:N299" si="58">IF(H287="var",0,IF(M287&lt;=0.005,M287,0))</f>
        <v>0</v>
      </c>
      <c r="O287" s="28" t="str">
        <f t="shared" ref="O287:O299" si="59">IF(M287&lt;=0.005,"E","H")</f>
        <v>H</v>
      </c>
      <c r="P287" s="27">
        <f>IF(O287="E",SUM($N$5:N287),0)</f>
        <v>0</v>
      </c>
      <c r="Q287" s="25">
        <f t="shared" ref="Q287:Q299" si="60">IF(P287&lt;=0.1, K287, IF(N287&gt;$F$2, N287*K287, $F$2*K287))</f>
        <v>0</v>
      </c>
      <c r="R287" s="27"/>
      <c r="S287" s="29"/>
      <c r="T287" s="6"/>
      <c r="V287" s="29"/>
      <c r="W287" s="29"/>
    </row>
    <row r="288" spans="1:23" x14ac:dyDescent="0.25">
      <c r="A288" s="8">
        <v>3.88</v>
      </c>
      <c r="B288" s="40" t="s">
        <v>16</v>
      </c>
      <c r="D288" s="94">
        <v>850440839011</v>
      </c>
      <c r="E288" s="4">
        <v>0.1</v>
      </c>
      <c r="G288" s="4">
        <f t="shared" ref="G288:G299" si="61">G287+1</f>
        <v>101</v>
      </c>
      <c r="H288" s="131" t="str">
        <f>IF(TRIM('Ek.3-A'!E288)&lt;&gt;"","var","yok")</f>
        <v>yok</v>
      </c>
      <c r="I288" s="7" t="str">
        <f>IF('Ek.3-A'!E288="", "", IF(VLOOKUP('Ek.3-A'!E288, Veriler!D:E, 2, 0)=0, "", VLOOKUP('Ek.3-A'!E288, Veriler!D:E, 2, 0)))</f>
        <v/>
      </c>
      <c r="J288" s="7" t="str">
        <f>IF('Ek.3-A'!O288="", "", 'Ek.3-A'!O288)</f>
        <v/>
      </c>
      <c r="K288" s="35">
        <f>'Ek.3-A'!R288</f>
        <v>0</v>
      </c>
      <c r="L288" s="25" t="str">
        <f>'Ek.3-A'!K288</f>
        <v/>
      </c>
      <c r="M288" s="27" t="str">
        <f>'Ek.3-A'!L288</f>
        <v/>
      </c>
      <c r="N288" s="27">
        <f t="shared" si="58"/>
        <v>0</v>
      </c>
      <c r="O288" s="28" t="str">
        <f t="shared" si="59"/>
        <v>H</v>
      </c>
      <c r="P288" s="27">
        <f>IF(O288="E",SUM($N$5:N288),0)</f>
        <v>0</v>
      </c>
      <c r="Q288" s="25">
        <f t="shared" si="60"/>
        <v>0</v>
      </c>
      <c r="R288" s="27"/>
      <c r="S288" s="29"/>
      <c r="T288" s="6"/>
      <c r="V288" s="29"/>
      <c r="W288" s="29"/>
    </row>
    <row r="289" spans="1:23" x14ac:dyDescent="0.25">
      <c r="A289" s="8">
        <v>3.89</v>
      </c>
      <c r="B289" s="40" t="s">
        <v>16</v>
      </c>
      <c r="D289" s="95">
        <v>381700500000</v>
      </c>
      <c r="E289" s="4">
        <v>0.1</v>
      </c>
      <c r="G289" s="4">
        <f t="shared" si="61"/>
        <v>102</v>
      </c>
      <c r="H289" s="131" t="str">
        <f>IF(TRIM('Ek.3-A'!E289)&lt;&gt;"","var","yok")</f>
        <v>yok</v>
      </c>
      <c r="I289" s="7" t="str">
        <f>IF('Ek.3-A'!E289="", "", IF(VLOOKUP('Ek.3-A'!E289, Veriler!D:E, 2, 0)=0, "", VLOOKUP('Ek.3-A'!E289, Veriler!D:E, 2, 0)))</f>
        <v/>
      </c>
      <c r="J289" s="7" t="str">
        <f>IF('Ek.3-A'!O289="", "", 'Ek.3-A'!O289)</f>
        <v/>
      </c>
      <c r="K289" s="35">
        <f>'Ek.3-A'!R289</f>
        <v>0</v>
      </c>
      <c r="L289" s="25" t="str">
        <f>'Ek.3-A'!K289</f>
        <v/>
      </c>
      <c r="M289" s="27" t="str">
        <f>'Ek.3-A'!L289</f>
        <v/>
      </c>
      <c r="N289" s="27">
        <f t="shared" si="58"/>
        <v>0</v>
      </c>
      <c r="O289" s="28" t="str">
        <f t="shared" si="59"/>
        <v>H</v>
      </c>
      <c r="P289" s="27">
        <f>IF(O289="E",SUM($N$5:N289),0)</f>
        <v>0</v>
      </c>
      <c r="Q289" s="25">
        <f t="shared" si="60"/>
        <v>0</v>
      </c>
      <c r="R289" s="27"/>
      <c r="S289" s="29"/>
      <c r="T289" s="6"/>
      <c r="V289" s="29"/>
      <c r="W289" s="29"/>
    </row>
    <row r="290" spans="1:23" x14ac:dyDescent="0.25">
      <c r="A290" s="8">
        <v>3.9</v>
      </c>
      <c r="B290" s="40" t="s">
        <v>16</v>
      </c>
      <c r="D290" s="94">
        <v>390110100000</v>
      </c>
      <c r="E290" s="4">
        <v>0.1</v>
      </c>
      <c r="G290" s="4">
        <f t="shared" si="61"/>
        <v>103</v>
      </c>
      <c r="H290" s="131" t="str">
        <f>IF(TRIM('Ek.3-A'!E290)&lt;&gt;"","var","yok")</f>
        <v>yok</v>
      </c>
      <c r="I290" s="7" t="str">
        <f>IF('Ek.3-A'!E290="", "", IF(VLOOKUP('Ek.3-A'!E290, Veriler!D:E, 2, 0)=0, "", VLOOKUP('Ek.3-A'!E290, Veriler!D:E, 2, 0)))</f>
        <v/>
      </c>
      <c r="J290" s="7" t="str">
        <f>IF('Ek.3-A'!O290="", "", 'Ek.3-A'!O290)</f>
        <v/>
      </c>
      <c r="K290" s="35">
        <f>'Ek.3-A'!R290</f>
        <v>0</v>
      </c>
      <c r="L290" s="25" t="str">
        <f>'Ek.3-A'!K290</f>
        <v/>
      </c>
      <c r="M290" s="27" t="str">
        <f>'Ek.3-A'!L290</f>
        <v/>
      </c>
      <c r="N290" s="27">
        <f t="shared" si="58"/>
        <v>0</v>
      </c>
      <c r="O290" s="28" t="str">
        <f t="shared" si="59"/>
        <v>H</v>
      </c>
      <c r="P290" s="27">
        <f>IF(O290="E",SUM($N$5:N290),0)</f>
        <v>0</v>
      </c>
      <c r="Q290" s="25">
        <f t="shared" si="60"/>
        <v>0</v>
      </c>
      <c r="R290" s="27"/>
      <c r="S290" s="29"/>
      <c r="T290" s="6"/>
      <c r="V290" s="29"/>
      <c r="W290" s="29"/>
    </row>
    <row r="291" spans="1:23" x14ac:dyDescent="0.25">
      <c r="A291" s="8">
        <v>3.91</v>
      </c>
      <c r="B291" s="40" t="s">
        <v>16</v>
      </c>
      <c r="D291" s="95">
        <v>850760000022</v>
      </c>
      <c r="E291" s="4">
        <v>0.1</v>
      </c>
      <c r="G291" s="4">
        <f t="shared" si="61"/>
        <v>104</v>
      </c>
      <c r="H291" s="131" t="str">
        <f>IF(TRIM('Ek.3-A'!E291)&lt;&gt;"","var","yok")</f>
        <v>yok</v>
      </c>
      <c r="I291" s="7" t="str">
        <f>IF('Ek.3-A'!E291="", "", IF(VLOOKUP('Ek.3-A'!E291, Veriler!D:E, 2, 0)=0, "", VLOOKUP('Ek.3-A'!E291, Veriler!D:E, 2, 0)))</f>
        <v/>
      </c>
      <c r="J291" s="7" t="str">
        <f>IF('Ek.3-A'!O291="", "", 'Ek.3-A'!O291)</f>
        <v/>
      </c>
      <c r="K291" s="35">
        <f>'Ek.3-A'!R291</f>
        <v>0</v>
      </c>
      <c r="L291" s="25" t="str">
        <f>'Ek.3-A'!K291</f>
        <v/>
      </c>
      <c r="M291" s="27" t="str">
        <f>'Ek.3-A'!L291</f>
        <v/>
      </c>
      <c r="N291" s="27">
        <f t="shared" si="58"/>
        <v>0</v>
      </c>
      <c r="O291" s="28" t="str">
        <f t="shared" si="59"/>
        <v>H</v>
      </c>
      <c r="P291" s="27">
        <f>IF(O291="E",SUM($N$5:N291),0)</f>
        <v>0</v>
      </c>
      <c r="Q291" s="25">
        <f t="shared" si="60"/>
        <v>0</v>
      </c>
      <c r="R291" s="27"/>
      <c r="S291" s="29"/>
      <c r="T291" s="6"/>
      <c r="V291" s="29"/>
      <c r="W291" s="29"/>
    </row>
    <row r="292" spans="1:23" x14ac:dyDescent="0.25">
      <c r="A292" s="8">
        <v>3.92</v>
      </c>
      <c r="B292" s="40" t="s">
        <v>16</v>
      </c>
      <c r="D292" s="94">
        <v>850760000021</v>
      </c>
      <c r="E292" s="4">
        <v>0.1</v>
      </c>
      <c r="G292" s="4">
        <f t="shared" si="61"/>
        <v>105</v>
      </c>
      <c r="H292" s="131" t="str">
        <f>IF(TRIM('Ek.3-A'!E292)&lt;&gt;"","var","yok")</f>
        <v>yok</v>
      </c>
      <c r="I292" s="7" t="str">
        <f>IF('Ek.3-A'!E292="", "", IF(VLOOKUP('Ek.3-A'!E292, Veriler!D:E, 2, 0)=0, "", VLOOKUP('Ek.3-A'!E292, Veriler!D:E, 2, 0)))</f>
        <v/>
      </c>
      <c r="J292" s="7" t="str">
        <f>IF('Ek.3-A'!O292="", "", 'Ek.3-A'!O292)</f>
        <v/>
      </c>
      <c r="K292" s="35">
        <f>'Ek.3-A'!R292</f>
        <v>0</v>
      </c>
      <c r="L292" s="25" t="str">
        <f>'Ek.3-A'!K292</f>
        <v/>
      </c>
      <c r="M292" s="27" t="str">
        <f>'Ek.3-A'!L292</f>
        <v/>
      </c>
      <c r="N292" s="27">
        <f t="shared" si="58"/>
        <v>0</v>
      </c>
      <c r="O292" s="28" t="str">
        <f t="shared" si="59"/>
        <v>H</v>
      </c>
      <c r="P292" s="27">
        <f>IF(O292="E",SUM($N$5:N292),0)</f>
        <v>0</v>
      </c>
      <c r="Q292" s="25">
        <f t="shared" si="60"/>
        <v>0</v>
      </c>
      <c r="R292" s="27"/>
      <c r="S292" s="29"/>
      <c r="T292" s="6"/>
      <c r="V292" s="29"/>
      <c r="W292" s="29"/>
    </row>
    <row r="293" spans="1:23" x14ac:dyDescent="0.25">
      <c r="A293" s="8">
        <v>3.93</v>
      </c>
      <c r="B293" s="40" t="s">
        <v>16</v>
      </c>
      <c r="D293" s="95">
        <v>850760000023</v>
      </c>
      <c r="E293" s="4">
        <v>0.1</v>
      </c>
      <c r="G293" s="4">
        <f t="shared" si="61"/>
        <v>106</v>
      </c>
      <c r="H293" s="131" t="str">
        <f>IF(TRIM('Ek.3-A'!E293)&lt;&gt;"","var","yok")</f>
        <v>yok</v>
      </c>
      <c r="I293" s="7" t="str">
        <f>IF('Ek.3-A'!E293="", "", IF(VLOOKUP('Ek.3-A'!E293, Veriler!D:E, 2, 0)=0, "", VLOOKUP('Ek.3-A'!E293, Veriler!D:E, 2, 0)))</f>
        <v/>
      </c>
      <c r="J293" s="7" t="str">
        <f>IF('Ek.3-A'!O293="", "", 'Ek.3-A'!O293)</f>
        <v/>
      </c>
      <c r="K293" s="35">
        <f>'Ek.3-A'!R293</f>
        <v>0</v>
      </c>
      <c r="L293" s="25" t="str">
        <f>'Ek.3-A'!K293</f>
        <v/>
      </c>
      <c r="M293" s="27" t="str">
        <f>'Ek.3-A'!L293</f>
        <v/>
      </c>
      <c r="N293" s="27">
        <f t="shared" si="58"/>
        <v>0</v>
      </c>
      <c r="O293" s="28" t="str">
        <f t="shared" si="59"/>
        <v>H</v>
      </c>
      <c r="P293" s="27">
        <f>IF(O293="E",SUM($N$5:N293),0)</f>
        <v>0</v>
      </c>
      <c r="Q293" s="25">
        <f t="shared" si="60"/>
        <v>0</v>
      </c>
      <c r="R293" s="27"/>
      <c r="S293" s="29"/>
      <c r="T293" s="6"/>
      <c r="V293" s="29"/>
      <c r="W293" s="29"/>
    </row>
    <row r="294" spans="1:23" x14ac:dyDescent="0.25">
      <c r="A294" s="8">
        <v>3.94</v>
      </c>
      <c r="B294" s="40" t="s">
        <v>16</v>
      </c>
      <c r="D294" s="96">
        <v>850760000019</v>
      </c>
      <c r="E294" s="4">
        <v>0.1</v>
      </c>
      <c r="G294" s="4">
        <f t="shared" si="61"/>
        <v>107</v>
      </c>
      <c r="H294" s="131" t="str">
        <f>IF(TRIM('Ek.3-A'!E294)&lt;&gt;"","var","yok")</f>
        <v>yok</v>
      </c>
      <c r="I294" s="7" t="str">
        <f>IF('Ek.3-A'!E294="", "", IF(VLOOKUP('Ek.3-A'!E294, Veriler!D:E, 2, 0)=0, "", VLOOKUP('Ek.3-A'!E294, Veriler!D:E, 2, 0)))</f>
        <v/>
      </c>
      <c r="J294" s="7" t="str">
        <f>IF('Ek.3-A'!O294="", "", 'Ek.3-A'!O294)</f>
        <v/>
      </c>
      <c r="K294" s="35">
        <f>'Ek.3-A'!R294</f>
        <v>0</v>
      </c>
      <c r="L294" s="25" t="str">
        <f>'Ek.3-A'!K294</f>
        <v/>
      </c>
      <c r="M294" s="27" t="str">
        <f>'Ek.3-A'!L294</f>
        <v/>
      </c>
      <c r="N294" s="27">
        <f t="shared" si="58"/>
        <v>0</v>
      </c>
      <c r="O294" s="28" t="str">
        <f t="shared" si="59"/>
        <v>H</v>
      </c>
      <c r="P294" s="27">
        <f>IF(O294="E",SUM($N$5:N294),0)</f>
        <v>0</v>
      </c>
      <c r="Q294" s="25">
        <f t="shared" si="60"/>
        <v>0</v>
      </c>
      <c r="R294" s="27"/>
      <c r="S294" s="29"/>
      <c r="T294" s="6"/>
      <c r="V294" s="29"/>
      <c r="W294" s="29"/>
    </row>
    <row r="295" spans="1:23" x14ac:dyDescent="0.25">
      <c r="A295" s="8">
        <v>3.95</v>
      </c>
      <c r="B295" s="40" t="s">
        <v>16</v>
      </c>
      <c r="D295" s="97">
        <v>850760000040</v>
      </c>
      <c r="E295" s="4">
        <v>0.1</v>
      </c>
      <c r="G295" s="4">
        <f t="shared" si="61"/>
        <v>108</v>
      </c>
      <c r="H295" s="131" t="str">
        <f>IF(TRIM('Ek.3-A'!E295)&lt;&gt;"","var","yok")</f>
        <v>yok</v>
      </c>
      <c r="I295" s="7" t="str">
        <f>IF('Ek.3-A'!E295="", "", IF(VLOOKUP('Ek.3-A'!E295, Veriler!D:E, 2, 0)=0, "", VLOOKUP('Ek.3-A'!E295, Veriler!D:E, 2, 0)))</f>
        <v/>
      </c>
      <c r="J295" s="7" t="str">
        <f>IF('Ek.3-A'!O295="", "", 'Ek.3-A'!O295)</f>
        <v/>
      </c>
      <c r="K295" s="35">
        <f>'Ek.3-A'!R295</f>
        <v>0</v>
      </c>
      <c r="L295" s="25" t="str">
        <f>'Ek.3-A'!K295</f>
        <v/>
      </c>
      <c r="M295" s="27" t="str">
        <f>'Ek.3-A'!L295</f>
        <v/>
      </c>
      <c r="N295" s="27">
        <f t="shared" si="58"/>
        <v>0</v>
      </c>
      <c r="O295" s="28" t="str">
        <f t="shared" si="59"/>
        <v>H</v>
      </c>
      <c r="P295" s="27">
        <f>IF(O295="E",SUM($N$5:N295),0)</f>
        <v>0</v>
      </c>
      <c r="Q295" s="25">
        <f t="shared" si="60"/>
        <v>0</v>
      </c>
      <c r="R295" s="27"/>
      <c r="S295" s="29"/>
      <c r="T295" s="6"/>
      <c r="V295" s="29"/>
      <c r="W295" s="29"/>
    </row>
    <row r="296" spans="1:23" x14ac:dyDescent="0.25">
      <c r="A296" s="8">
        <v>3.96</v>
      </c>
      <c r="B296" s="40" t="s">
        <v>16</v>
      </c>
      <c r="D296" s="98">
        <v>850760000029</v>
      </c>
      <c r="E296" s="4">
        <v>0.1</v>
      </c>
      <c r="G296" s="4">
        <f t="shared" si="61"/>
        <v>109</v>
      </c>
      <c r="H296" s="131" t="str">
        <f>IF(TRIM('Ek.3-A'!E296)&lt;&gt;"","var","yok")</f>
        <v>yok</v>
      </c>
      <c r="I296" s="7" t="str">
        <f>IF('Ek.3-A'!E296="", "", IF(VLOOKUP('Ek.3-A'!E296, Veriler!D:E, 2, 0)=0, "", VLOOKUP('Ek.3-A'!E296, Veriler!D:E, 2, 0)))</f>
        <v/>
      </c>
      <c r="J296" s="7" t="str">
        <f>IF('Ek.3-A'!O296="", "", 'Ek.3-A'!O296)</f>
        <v/>
      </c>
      <c r="K296" s="35">
        <f>'Ek.3-A'!R296</f>
        <v>0</v>
      </c>
      <c r="L296" s="25" t="str">
        <f>'Ek.3-A'!K296</f>
        <v/>
      </c>
      <c r="M296" s="27" t="str">
        <f>'Ek.3-A'!L296</f>
        <v/>
      </c>
      <c r="N296" s="27">
        <f t="shared" si="58"/>
        <v>0</v>
      </c>
      <c r="O296" s="28" t="str">
        <f t="shared" si="59"/>
        <v>H</v>
      </c>
      <c r="P296" s="27">
        <f>IF(O296="E",SUM($N$5:N296),0)</f>
        <v>0</v>
      </c>
      <c r="Q296" s="25">
        <f t="shared" si="60"/>
        <v>0</v>
      </c>
      <c r="R296" s="27"/>
      <c r="S296" s="29"/>
      <c r="T296" s="6"/>
      <c r="V296" s="29"/>
      <c r="W296" s="29"/>
    </row>
    <row r="297" spans="1:23" x14ac:dyDescent="0.25">
      <c r="A297" s="8">
        <v>3.97</v>
      </c>
      <c r="B297" s="40" t="s">
        <v>16</v>
      </c>
      <c r="D297" s="96">
        <v>850760000013</v>
      </c>
      <c r="E297" s="4">
        <v>0.1</v>
      </c>
      <c r="G297" s="4">
        <f t="shared" si="61"/>
        <v>110</v>
      </c>
      <c r="H297" s="131" t="str">
        <f>IF(TRIM('Ek.3-A'!E297)&lt;&gt;"","var","yok")</f>
        <v>yok</v>
      </c>
      <c r="I297" s="7" t="str">
        <f>IF('Ek.3-A'!E297="", "", IF(VLOOKUP('Ek.3-A'!E297, Veriler!D:E, 2, 0)=0, "", VLOOKUP('Ek.3-A'!E297, Veriler!D:E, 2, 0)))</f>
        <v/>
      </c>
      <c r="J297" s="7" t="str">
        <f>IF('Ek.3-A'!O297="", "", 'Ek.3-A'!O297)</f>
        <v/>
      </c>
      <c r="K297" s="35">
        <f>'Ek.3-A'!R297</f>
        <v>0</v>
      </c>
      <c r="L297" s="25" t="str">
        <f>'Ek.3-A'!K297</f>
        <v/>
      </c>
      <c r="M297" s="27" t="str">
        <f>'Ek.3-A'!L297</f>
        <v/>
      </c>
      <c r="N297" s="27">
        <f t="shared" si="58"/>
        <v>0</v>
      </c>
      <c r="O297" s="28" t="str">
        <f t="shared" si="59"/>
        <v>H</v>
      </c>
      <c r="P297" s="27">
        <f>IF(O297="E",SUM($N$5:N297),0)</f>
        <v>0</v>
      </c>
      <c r="Q297" s="25">
        <f t="shared" si="60"/>
        <v>0</v>
      </c>
      <c r="R297" s="27"/>
      <c r="S297" s="29"/>
      <c r="T297" s="6"/>
      <c r="V297" s="29"/>
      <c r="W297" s="29"/>
    </row>
    <row r="298" spans="1:23" x14ac:dyDescent="0.25">
      <c r="A298" s="8">
        <v>3.98</v>
      </c>
      <c r="B298" s="40" t="s">
        <v>16</v>
      </c>
      <c r="D298" s="97">
        <v>850760000030</v>
      </c>
      <c r="E298" s="4">
        <v>0.1</v>
      </c>
      <c r="G298" s="4">
        <f t="shared" si="61"/>
        <v>111</v>
      </c>
      <c r="H298" s="131" t="str">
        <f>IF(TRIM('Ek.3-A'!E298)&lt;&gt;"","var","yok")</f>
        <v>yok</v>
      </c>
      <c r="I298" s="7" t="str">
        <f>IF('Ek.3-A'!E298="", "", IF(VLOOKUP('Ek.3-A'!E298, Veriler!D:E, 2, 0)=0, "", VLOOKUP('Ek.3-A'!E298, Veriler!D:E, 2, 0)))</f>
        <v/>
      </c>
      <c r="J298" s="7" t="str">
        <f>IF('Ek.3-A'!O298="", "", 'Ek.3-A'!O298)</f>
        <v/>
      </c>
      <c r="K298" s="35">
        <f>'Ek.3-A'!R298</f>
        <v>0</v>
      </c>
      <c r="L298" s="25" t="str">
        <f>'Ek.3-A'!K298</f>
        <v/>
      </c>
      <c r="M298" s="27" t="str">
        <f>'Ek.3-A'!L298</f>
        <v/>
      </c>
      <c r="N298" s="27">
        <f t="shared" si="58"/>
        <v>0</v>
      </c>
      <c r="O298" s="28" t="str">
        <f t="shared" si="59"/>
        <v>H</v>
      </c>
      <c r="P298" s="27">
        <f>IF(O298="E",SUM($N$5:N298),0)</f>
        <v>0</v>
      </c>
      <c r="Q298" s="25">
        <f t="shared" si="60"/>
        <v>0</v>
      </c>
      <c r="R298" s="27"/>
      <c r="S298" s="29"/>
      <c r="T298" s="6"/>
      <c r="V298" s="29"/>
      <c r="W298" s="29"/>
    </row>
    <row r="299" spans="1:23" x14ac:dyDescent="0.25">
      <c r="A299" s="8">
        <v>3.99</v>
      </c>
      <c r="B299" s="40" t="s">
        <v>16</v>
      </c>
      <c r="D299" s="91">
        <v>850760000006</v>
      </c>
      <c r="E299" s="4">
        <v>0.1</v>
      </c>
      <c r="G299" s="4">
        <f t="shared" si="61"/>
        <v>112</v>
      </c>
      <c r="H299" s="131" t="str">
        <f>IF(TRIM('Ek.3-A'!E299)&lt;&gt;"","var","yok")</f>
        <v>yok</v>
      </c>
      <c r="I299" s="7" t="str">
        <f>IF('Ek.3-A'!E299="", "", IF(VLOOKUP('Ek.3-A'!E299, Veriler!D:E, 2, 0)=0, "", VLOOKUP('Ek.3-A'!E299, Veriler!D:E, 2, 0)))</f>
        <v/>
      </c>
      <c r="J299" s="7" t="str">
        <f>IF('Ek.3-A'!O299="", "", 'Ek.3-A'!O299)</f>
        <v/>
      </c>
      <c r="K299" s="35">
        <f>'Ek.3-A'!R299</f>
        <v>0</v>
      </c>
      <c r="L299" s="25" t="str">
        <f>'Ek.3-A'!K299</f>
        <v/>
      </c>
      <c r="M299" s="27" t="str">
        <f>'Ek.3-A'!L299</f>
        <v/>
      </c>
      <c r="N299" s="27">
        <f t="shared" si="58"/>
        <v>0</v>
      </c>
      <c r="O299" s="28" t="str">
        <f t="shared" si="59"/>
        <v>H</v>
      </c>
      <c r="P299" s="27">
        <f>IF(O299="E",SUM($N$5:N299),0)</f>
        <v>0</v>
      </c>
      <c r="Q299" s="25">
        <f t="shared" si="60"/>
        <v>0</v>
      </c>
      <c r="R299" s="27"/>
      <c r="S299" s="29"/>
      <c r="T299" s="6"/>
      <c r="V299" s="29"/>
      <c r="W299" s="29"/>
    </row>
    <row r="300" spans="1:23" x14ac:dyDescent="0.25">
      <c r="A300" s="8">
        <v>4</v>
      </c>
      <c r="B300" s="40" t="s">
        <v>16</v>
      </c>
      <c r="D300" s="99">
        <v>850760000009</v>
      </c>
      <c r="E300" s="4">
        <v>0.1</v>
      </c>
      <c r="P300" s="27"/>
      <c r="Q300" s="30"/>
      <c r="R300" s="30"/>
    </row>
    <row r="301" spans="1:23" x14ac:dyDescent="0.25">
      <c r="A301" s="8">
        <v>4.01</v>
      </c>
      <c r="B301" s="40" t="s">
        <v>16</v>
      </c>
      <c r="D301" s="100">
        <v>810420000000</v>
      </c>
      <c r="E301" s="4">
        <v>0.1</v>
      </c>
      <c r="P301" s="27"/>
      <c r="Q301" s="30"/>
      <c r="R301" s="30"/>
    </row>
    <row r="302" spans="1:23" x14ac:dyDescent="0.25">
      <c r="A302" s="8">
        <v>4.0199999999999996</v>
      </c>
      <c r="B302" s="40" t="s">
        <v>16</v>
      </c>
      <c r="D302" s="99">
        <v>810430000000</v>
      </c>
      <c r="E302" s="4">
        <v>0.1</v>
      </c>
      <c r="P302" s="27"/>
      <c r="Q302" s="30"/>
      <c r="R302" s="30"/>
    </row>
    <row r="303" spans="1:23" x14ac:dyDescent="0.25">
      <c r="A303" s="8">
        <v>4.03</v>
      </c>
      <c r="B303" s="40" t="s">
        <v>16</v>
      </c>
      <c r="D303" s="100">
        <v>291714000000</v>
      </c>
      <c r="E303" s="4">
        <v>0.1</v>
      </c>
      <c r="P303" s="27"/>
      <c r="Q303" s="30"/>
      <c r="R303" s="30"/>
    </row>
    <row r="304" spans="1:23" x14ac:dyDescent="0.25">
      <c r="A304" s="8">
        <v>4.04</v>
      </c>
      <c r="B304" s="40" t="s">
        <v>16</v>
      </c>
      <c r="D304" s="99">
        <v>850610110000</v>
      </c>
      <c r="E304" s="4">
        <v>0.1</v>
      </c>
      <c r="P304" s="27"/>
      <c r="Q304" s="30"/>
      <c r="R304" s="30"/>
    </row>
    <row r="305" spans="1:23" x14ac:dyDescent="0.25">
      <c r="A305" s="8">
        <v>4.05</v>
      </c>
      <c r="B305" s="40" t="s">
        <v>16</v>
      </c>
      <c r="D305" s="100">
        <v>850610910000</v>
      </c>
      <c r="E305" s="4">
        <v>0.1</v>
      </c>
      <c r="P305" s="27"/>
      <c r="Q305" s="30"/>
      <c r="R305" s="30"/>
    </row>
    <row r="306" spans="1:23" x14ac:dyDescent="0.25">
      <c r="A306" s="8">
        <v>4.0599999999999996</v>
      </c>
      <c r="B306" s="40" t="s">
        <v>16</v>
      </c>
      <c r="D306" s="99">
        <v>251990900012</v>
      </c>
      <c r="E306" s="4">
        <v>0.1</v>
      </c>
      <c r="P306" s="27"/>
      <c r="Q306" s="30"/>
      <c r="R306" s="30"/>
    </row>
    <row r="307" spans="1:23" x14ac:dyDescent="0.25">
      <c r="A307" s="8">
        <v>4.07</v>
      </c>
      <c r="B307" s="40" t="s">
        <v>16</v>
      </c>
      <c r="D307" s="100">
        <v>470730100000</v>
      </c>
      <c r="E307" s="4">
        <v>0.1</v>
      </c>
      <c r="P307" s="27"/>
      <c r="Q307" s="30"/>
      <c r="R307" s="30"/>
    </row>
    <row r="308" spans="1:23" x14ac:dyDescent="0.25">
      <c r="A308" s="8">
        <v>4.08</v>
      </c>
      <c r="B308" s="40" t="s">
        <v>16</v>
      </c>
      <c r="D308" s="99">
        <v>470730900000</v>
      </c>
      <c r="E308" s="4">
        <v>0.1</v>
      </c>
      <c r="P308" s="27"/>
      <c r="Q308" s="30"/>
      <c r="R308" s="30"/>
    </row>
    <row r="309" spans="1:23" x14ac:dyDescent="0.25">
      <c r="A309" s="8">
        <v>4.09</v>
      </c>
      <c r="B309" s="40" t="s">
        <v>16</v>
      </c>
      <c r="D309" s="100">
        <v>293361000000</v>
      </c>
      <c r="E309" s="4">
        <v>0.1</v>
      </c>
      <c r="G309" s="4">
        <f>G284+1</f>
        <v>113</v>
      </c>
      <c r="H309" s="131" t="str">
        <f>IF(TRIM('Ek.3-A'!E309)&lt;&gt;"","var","yok")</f>
        <v>yok</v>
      </c>
      <c r="I309" s="7" t="str">
        <f>IF('Ek.3-A'!E309="", "", IF(VLOOKUP('Ek.3-A'!E309, Veriler!D:E, 2, 0)=0, "", VLOOKUP('Ek.3-A'!E309, Veriler!D:E, 2, 0)))</f>
        <v/>
      </c>
      <c r="J309" s="7" t="str">
        <f>IF('Ek.3-A'!O309="", "", 'Ek.3-A'!O309)</f>
        <v/>
      </c>
      <c r="K309" s="35">
        <f>'Ek.3-A'!R309</f>
        <v>0</v>
      </c>
      <c r="L309" s="25" t="str">
        <f>'Ek.3-A'!K309</f>
        <v/>
      </c>
      <c r="M309" s="27" t="str">
        <f>'Ek.3-A'!L309</f>
        <v/>
      </c>
      <c r="N309" s="27">
        <f>IF(H309="var",0,IF(M309&lt;=0.005,M309,0))</f>
        <v>0</v>
      </c>
      <c r="O309" s="28" t="str">
        <f>IF(M309&lt;=0.005,"E","H")</f>
        <v>H</v>
      </c>
      <c r="P309" s="27">
        <f>IF(O309="E",SUM($N$5:N309),0)</f>
        <v>0</v>
      </c>
      <c r="Q309" s="25">
        <f>IF(P309&lt;=0.1, K309, IF(N309&gt;$F$2, N309*K309, $F$2*K309))</f>
        <v>0</v>
      </c>
      <c r="R309" s="27"/>
      <c r="S309" s="29"/>
      <c r="T309" s="6"/>
      <c r="V309" s="29"/>
      <c r="W309" s="29"/>
    </row>
    <row r="310" spans="1:23" x14ac:dyDescent="0.25">
      <c r="A310" s="8">
        <v>4.0999999999999996</v>
      </c>
      <c r="B310" s="40" t="s">
        <v>16</v>
      </c>
      <c r="D310" s="99">
        <v>850511100000</v>
      </c>
      <c r="E310" s="4">
        <v>0.1</v>
      </c>
      <c r="G310" s="4">
        <f>G309+1</f>
        <v>114</v>
      </c>
      <c r="H310" s="131" t="str">
        <f>IF(TRIM('Ek.3-A'!E310)&lt;&gt;"","var","yok")</f>
        <v>yok</v>
      </c>
      <c r="I310" s="7" t="str">
        <f>IF('Ek.3-A'!E310="", "", IF(VLOOKUP('Ek.3-A'!E310, Veriler!D:E, 2, 0)=0, "", VLOOKUP('Ek.3-A'!E310, Veriler!D:E, 2, 0)))</f>
        <v/>
      </c>
      <c r="J310" s="7" t="str">
        <f>IF('Ek.3-A'!O310="", "", 'Ek.3-A'!O310)</f>
        <v/>
      </c>
      <c r="K310" s="35">
        <f>'Ek.3-A'!R310</f>
        <v>0</v>
      </c>
      <c r="L310" s="25" t="str">
        <f>'Ek.3-A'!K310</f>
        <v/>
      </c>
      <c r="M310" s="27" t="str">
        <f>'Ek.3-A'!L310</f>
        <v/>
      </c>
      <c r="N310" s="27">
        <f t="shared" ref="N310:N322" si="62">IF(H310="var",0,IF(M310&lt;=0.005,M310,0))</f>
        <v>0</v>
      </c>
      <c r="O310" s="28" t="str">
        <f t="shared" ref="O310:O322" si="63">IF(M310&lt;=0.005,"E","H")</f>
        <v>H</v>
      </c>
      <c r="P310" s="27">
        <f>IF(O310="E",SUM($N$5:N310),0)</f>
        <v>0</v>
      </c>
      <c r="Q310" s="25">
        <f t="shared" ref="Q310:Q322" si="64">IF(P310&lt;=0.1, K310, IF(N310&gt;$F$2, N310*K310, $F$2*K310))</f>
        <v>0</v>
      </c>
      <c r="R310" s="27"/>
      <c r="S310" s="29"/>
      <c r="T310" s="6"/>
      <c r="V310" s="29"/>
      <c r="W310" s="29"/>
    </row>
    <row r="311" spans="1:23" x14ac:dyDescent="0.25">
      <c r="A311" s="8">
        <v>4.1100000000000003</v>
      </c>
      <c r="B311" s="40" t="s">
        <v>16</v>
      </c>
      <c r="D311" s="100">
        <v>820730100000</v>
      </c>
      <c r="E311" s="4">
        <v>0.1</v>
      </c>
      <c r="G311" s="4">
        <f>G310+1</f>
        <v>115</v>
      </c>
      <c r="H311" s="131" t="str">
        <f>IF(TRIM('Ek.3-A'!E311)&lt;&gt;"","var","yok")</f>
        <v>yok</v>
      </c>
      <c r="I311" s="7" t="str">
        <f>IF('Ek.3-A'!E311="", "", IF(VLOOKUP('Ek.3-A'!E311, Veriler!D:E, 2, 0)=0, "", VLOOKUP('Ek.3-A'!E311, Veriler!D:E, 2, 0)))</f>
        <v/>
      </c>
      <c r="J311" s="7" t="str">
        <f>IF('Ek.3-A'!O311="", "", 'Ek.3-A'!O311)</f>
        <v/>
      </c>
      <c r="K311" s="35">
        <f>'Ek.3-A'!R311</f>
        <v>0</v>
      </c>
      <c r="L311" s="25" t="str">
        <f>'Ek.3-A'!K311</f>
        <v/>
      </c>
      <c r="M311" s="27" t="str">
        <f>'Ek.3-A'!L311</f>
        <v/>
      </c>
      <c r="N311" s="27">
        <f t="shared" si="62"/>
        <v>0</v>
      </c>
      <c r="O311" s="28" t="str">
        <f t="shared" si="63"/>
        <v>H</v>
      </c>
      <c r="P311" s="27">
        <f>IF(O311="E",SUM($N$5:N311),0)</f>
        <v>0</v>
      </c>
      <c r="Q311" s="25">
        <f t="shared" si="64"/>
        <v>0</v>
      </c>
      <c r="R311" s="27"/>
      <c r="S311" s="29"/>
      <c r="T311" s="6"/>
      <c r="V311" s="29"/>
      <c r="W311" s="29"/>
    </row>
    <row r="312" spans="1:23" x14ac:dyDescent="0.25">
      <c r="A312" s="8">
        <v>4.12</v>
      </c>
      <c r="B312" s="40" t="s">
        <v>16</v>
      </c>
      <c r="D312" s="99">
        <v>291614000011</v>
      </c>
      <c r="E312" s="4">
        <v>0.1</v>
      </c>
      <c r="G312" s="4">
        <f t="shared" ref="G312:G322" si="65">G311+1</f>
        <v>116</v>
      </c>
      <c r="H312" s="131" t="str">
        <f>IF(TRIM('Ek.3-A'!E312)&lt;&gt;"","var","yok")</f>
        <v>yok</v>
      </c>
      <c r="I312" s="7" t="str">
        <f>IF('Ek.3-A'!E312="", "", IF(VLOOKUP('Ek.3-A'!E312, Veriler!D:E, 2, 0)=0, "", VLOOKUP('Ek.3-A'!E312, Veriler!D:E, 2, 0)))</f>
        <v/>
      </c>
      <c r="J312" s="7" t="str">
        <f>IF('Ek.3-A'!O312="", "", 'Ek.3-A'!O312)</f>
        <v/>
      </c>
      <c r="K312" s="35">
        <f>'Ek.3-A'!R312</f>
        <v>0</v>
      </c>
      <c r="L312" s="25" t="str">
        <f>'Ek.3-A'!K312</f>
        <v/>
      </c>
      <c r="M312" s="27" t="str">
        <f>'Ek.3-A'!L312</f>
        <v/>
      </c>
      <c r="N312" s="27">
        <f t="shared" si="62"/>
        <v>0</v>
      </c>
      <c r="O312" s="28" t="str">
        <f t="shared" si="63"/>
        <v>H</v>
      </c>
      <c r="P312" s="27">
        <f>IF(O312="E",SUM($N$5:N312),0)</f>
        <v>0</v>
      </c>
      <c r="Q312" s="25">
        <f t="shared" si="64"/>
        <v>0</v>
      </c>
      <c r="R312" s="27"/>
      <c r="S312" s="29"/>
      <c r="T312" s="6"/>
      <c r="V312" s="29"/>
      <c r="W312" s="29"/>
    </row>
    <row r="313" spans="1:23" x14ac:dyDescent="0.25">
      <c r="A313" s="8">
        <v>4.13</v>
      </c>
      <c r="B313" s="40" t="s">
        <v>16</v>
      </c>
      <c r="D313" s="100">
        <v>290919900013</v>
      </c>
      <c r="E313" s="4">
        <v>0.1</v>
      </c>
      <c r="G313" s="4">
        <f t="shared" si="65"/>
        <v>117</v>
      </c>
      <c r="H313" s="131" t="str">
        <f>IF(TRIM('Ek.3-A'!E313)&lt;&gt;"","var","yok")</f>
        <v>yok</v>
      </c>
      <c r="I313" s="7" t="str">
        <f>IF('Ek.3-A'!E313="", "", IF(VLOOKUP('Ek.3-A'!E313, Veriler!D:E, 2, 0)=0, "", VLOOKUP('Ek.3-A'!E313, Veriler!D:E, 2, 0)))</f>
        <v/>
      </c>
      <c r="J313" s="7" t="str">
        <f>IF('Ek.3-A'!O313="", "", 'Ek.3-A'!O313)</f>
        <v/>
      </c>
      <c r="K313" s="35">
        <f>'Ek.3-A'!R313</f>
        <v>0</v>
      </c>
      <c r="L313" s="25" t="str">
        <f>'Ek.3-A'!K313</f>
        <v/>
      </c>
      <c r="M313" s="27" t="str">
        <f>'Ek.3-A'!L313</f>
        <v/>
      </c>
      <c r="N313" s="27">
        <f t="shared" si="62"/>
        <v>0</v>
      </c>
      <c r="O313" s="28" t="str">
        <f t="shared" si="63"/>
        <v>H</v>
      </c>
      <c r="P313" s="27">
        <f>IF(O313="E",SUM($N$5:N313),0)</f>
        <v>0</v>
      </c>
      <c r="Q313" s="25">
        <f t="shared" si="64"/>
        <v>0</v>
      </c>
      <c r="R313" s="27"/>
      <c r="S313" s="29"/>
      <c r="T313" s="6"/>
      <c r="V313" s="29"/>
      <c r="W313" s="29"/>
    </row>
    <row r="314" spans="1:23" x14ac:dyDescent="0.25">
      <c r="A314" s="8">
        <v>4.1399999999999997</v>
      </c>
      <c r="B314" s="40" t="s">
        <v>16</v>
      </c>
      <c r="D314" s="99">
        <v>292910000011</v>
      </c>
      <c r="E314" s="4">
        <v>0.1</v>
      </c>
      <c r="G314" s="4">
        <f t="shared" si="65"/>
        <v>118</v>
      </c>
      <c r="H314" s="131" t="str">
        <f>IF(TRIM('Ek.3-A'!E314)&lt;&gt;"","var","yok")</f>
        <v>yok</v>
      </c>
      <c r="I314" s="7" t="str">
        <f>IF('Ek.3-A'!E314="", "", IF(VLOOKUP('Ek.3-A'!E314, Veriler!D:E, 2, 0)=0, "", VLOOKUP('Ek.3-A'!E314, Veriler!D:E, 2, 0)))</f>
        <v/>
      </c>
      <c r="J314" s="7" t="str">
        <f>IF('Ek.3-A'!O314="", "", 'Ek.3-A'!O314)</f>
        <v/>
      </c>
      <c r="K314" s="35">
        <f>'Ek.3-A'!R314</f>
        <v>0</v>
      </c>
      <c r="L314" s="25" t="str">
        <f>'Ek.3-A'!K314</f>
        <v/>
      </c>
      <c r="M314" s="27" t="str">
        <f>'Ek.3-A'!L314</f>
        <v/>
      </c>
      <c r="N314" s="27">
        <f t="shared" si="62"/>
        <v>0</v>
      </c>
      <c r="O314" s="28" t="str">
        <f t="shared" si="63"/>
        <v>H</v>
      </c>
      <c r="P314" s="27">
        <f>IF(O314="E",SUM($N$5:N314),0)</f>
        <v>0</v>
      </c>
      <c r="Q314" s="25">
        <f t="shared" si="64"/>
        <v>0</v>
      </c>
      <c r="R314" s="27"/>
      <c r="S314" s="29"/>
      <c r="T314" s="6"/>
      <c r="V314" s="29"/>
      <c r="W314" s="29"/>
    </row>
    <row r="315" spans="1:23" x14ac:dyDescent="0.25">
      <c r="A315" s="8">
        <v>4.1500000000000004</v>
      </c>
      <c r="B315" s="40" t="s">
        <v>16</v>
      </c>
      <c r="D315" s="100">
        <v>382100000000</v>
      </c>
      <c r="E315" s="4">
        <v>0.1</v>
      </c>
      <c r="G315" s="4">
        <f t="shared" si="65"/>
        <v>119</v>
      </c>
      <c r="H315" s="131" t="str">
        <f>IF(TRIM('Ek.3-A'!E315)&lt;&gt;"","var","yok")</f>
        <v>yok</v>
      </c>
      <c r="I315" s="7" t="str">
        <f>IF('Ek.3-A'!E315="", "", IF(VLOOKUP('Ek.3-A'!E315, Veriler!D:E, 2, 0)=0, "", VLOOKUP('Ek.3-A'!E315, Veriler!D:E, 2, 0)))</f>
        <v/>
      </c>
      <c r="J315" s="7" t="str">
        <f>IF('Ek.3-A'!O315="", "", 'Ek.3-A'!O315)</f>
        <v/>
      </c>
      <c r="K315" s="35">
        <f>'Ek.3-A'!R315</f>
        <v>0</v>
      </c>
      <c r="L315" s="25" t="str">
        <f>'Ek.3-A'!K315</f>
        <v/>
      </c>
      <c r="M315" s="27" t="str">
        <f>'Ek.3-A'!L315</f>
        <v/>
      </c>
      <c r="N315" s="27">
        <f t="shared" si="62"/>
        <v>0</v>
      </c>
      <c r="O315" s="28" t="str">
        <f t="shared" si="63"/>
        <v>H</v>
      </c>
      <c r="P315" s="27">
        <f>IF(O315="E",SUM($N$5:N315),0)</f>
        <v>0</v>
      </c>
      <c r="Q315" s="25">
        <f t="shared" si="64"/>
        <v>0</v>
      </c>
      <c r="R315" s="27"/>
      <c r="S315" s="29"/>
      <c r="T315" s="6"/>
      <c r="V315" s="29"/>
      <c r="W315" s="29"/>
    </row>
    <row r="316" spans="1:23" x14ac:dyDescent="0.25">
      <c r="A316" s="8">
        <v>4.16</v>
      </c>
      <c r="B316" s="40" t="s">
        <v>16</v>
      </c>
      <c r="D316" s="99">
        <v>848330809019</v>
      </c>
      <c r="E316" s="4">
        <v>0.1</v>
      </c>
      <c r="G316" s="4">
        <f t="shared" si="65"/>
        <v>120</v>
      </c>
      <c r="H316" s="131" t="str">
        <f>IF(TRIM('Ek.3-A'!E316)&lt;&gt;"","var","yok")</f>
        <v>yok</v>
      </c>
      <c r="I316" s="7" t="str">
        <f>IF('Ek.3-A'!E316="", "", IF(VLOOKUP('Ek.3-A'!E316, Veriler!D:E, 2, 0)=0, "", VLOOKUP('Ek.3-A'!E316, Veriler!D:E, 2, 0)))</f>
        <v/>
      </c>
      <c r="J316" s="7" t="str">
        <f>IF('Ek.3-A'!O316="", "", 'Ek.3-A'!O316)</f>
        <v/>
      </c>
      <c r="K316" s="35">
        <f>'Ek.3-A'!R316</f>
        <v>0</v>
      </c>
      <c r="L316" s="25" t="str">
        <f>'Ek.3-A'!K316</f>
        <v/>
      </c>
      <c r="M316" s="27" t="str">
        <f>'Ek.3-A'!L316</f>
        <v/>
      </c>
      <c r="N316" s="27">
        <f t="shared" si="62"/>
        <v>0</v>
      </c>
      <c r="O316" s="28" t="str">
        <f t="shared" si="63"/>
        <v>H</v>
      </c>
      <c r="P316" s="27">
        <f>IF(O316="E",SUM($N$5:N316),0)</f>
        <v>0</v>
      </c>
      <c r="Q316" s="25">
        <f t="shared" si="64"/>
        <v>0</v>
      </c>
      <c r="R316" s="27"/>
      <c r="S316" s="29"/>
      <c r="T316" s="6"/>
      <c r="V316" s="29"/>
      <c r="W316" s="29"/>
    </row>
    <row r="317" spans="1:23" x14ac:dyDescent="0.25">
      <c r="A317" s="8">
        <v>4.17</v>
      </c>
      <c r="B317" s="40" t="s">
        <v>16</v>
      </c>
      <c r="D317" s="100">
        <v>381121001000</v>
      </c>
      <c r="E317" s="4">
        <v>0.1</v>
      </c>
      <c r="G317" s="4">
        <f t="shared" si="65"/>
        <v>121</v>
      </c>
      <c r="H317" s="131" t="str">
        <f>IF(TRIM('Ek.3-A'!E317)&lt;&gt;"","var","yok")</f>
        <v>yok</v>
      </c>
      <c r="I317" s="7" t="str">
        <f>IF('Ek.3-A'!E317="", "", IF(VLOOKUP('Ek.3-A'!E317, Veriler!D:E, 2, 0)=0, "", VLOOKUP('Ek.3-A'!E317, Veriler!D:E, 2, 0)))</f>
        <v/>
      </c>
      <c r="J317" s="7" t="str">
        <f>IF('Ek.3-A'!O317="", "", 'Ek.3-A'!O317)</f>
        <v/>
      </c>
      <c r="K317" s="35">
        <f>'Ek.3-A'!R317</f>
        <v>0</v>
      </c>
      <c r="L317" s="25" t="str">
        <f>'Ek.3-A'!K317</f>
        <v/>
      </c>
      <c r="M317" s="27" t="str">
        <f>'Ek.3-A'!L317</f>
        <v/>
      </c>
      <c r="N317" s="27">
        <f t="shared" si="62"/>
        <v>0</v>
      </c>
      <c r="O317" s="28" t="str">
        <f t="shared" si="63"/>
        <v>H</v>
      </c>
      <c r="P317" s="27">
        <f>IF(O317="E",SUM($N$5:N317),0)</f>
        <v>0</v>
      </c>
      <c r="Q317" s="25">
        <f t="shared" si="64"/>
        <v>0</v>
      </c>
      <c r="R317" s="27"/>
      <c r="S317" s="29"/>
      <c r="T317" s="6"/>
      <c r="V317" s="29"/>
      <c r="W317" s="29"/>
    </row>
    <row r="318" spans="1:23" x14ac:dyDescent="0.25">
      <c r="A318" s="8">
        <v>4.18</v>
      </c>
      <c r="B318" s="40" t="s">
        <v>16</v>
      </c>
      <c r="D318" s="99">
        <v>750210001000</v>
      </c>
      <c r="E318" s="4">
        <v>0.1</v>
      </c>
      <c r="G318" s="4">
        <f t="shared" si="65"/>
        <v>122</v>
      </c>
      <c r="H318" s="131" t="str">
        <f>IF(TRIM('Ek.3-A'!E318)&lt;&gt;"","var","yok")</f>
        <v>yok</v>
      </c>
      <c r="I318" s="7" t="str">
        <f>IF('Ek.3-A'!E318="", "", IF(VLOOKUP('Ek.3-A'!E318, Veriler!D:E, 2, 0)=0, "", VLOOKUP('Ek.3-A'!E318, Veriler!D:E, 2, 0)))</f>
        <v/>
      </c>
      <c r="J318" s="7" t="str">
        <f>IF('Ek.3-A'!O318="", "", 'Ek.3-A'!O318)</f>
        <v/>
      </c>
      <c r="K318" s="35">
        <f>'Ek.3-A'!R318</f>
        <v>0</v>
      </c>
      <c r="L318" s="25" t="str">
        <f>'Ek.3-A'!K318</f>
        <v/>
      </c>
      <c r="M318" s="27" t="str">
        <f>'Ek.3-A'!L318</f>
        <v/>
      </c>
      <c r="N318" s="27">
        <f t="shared" si="62"/>
        <v>0</v>
      </c>
      <c r="O318" s="28" t="str">
        <f t="shared" si="63"/>
        <v>H</v>
      </c>
      <c r="P318" s="27">
        <f>IF(O318="E",SUM($N$5:N318),0)</f>
        <v>0</v>
      </c>
      <c r="Q318" s="25">
        <f t="shared" si="64"/>
        <v>0</v>
      </c>
      <c r="R318" s="27"/>
      <c r="S318" s="29"/>
      <c r="T318" s="6"/>
      <c r="V318" s="29"/>
      <c r="W318" s="29"/>
    </row>
    <row r="319" spans="1:23" x14ac:dyDescent="0.25">
      <c r="A319" s="8">
        <v>4.1900000000000004</v>
      </c>
      <c r="B319" s="40" t="s">
        <v>16</v>
      </c>
      <c r="D319" s="100">
        <v>870895100000</v>
      </c>
      <c r="E319" s="4">
        <v>0.1</v>
      </c>
      <c r="G319" s="4">
        <f t="shared" si="65"/>
        <v>123</v>
      </c>
      <c r="H319" s="131" t="str">
        <f>IF(TRIM('Ek.3-A'!E319)&lt;&gt;"","var","yok")</f>
        <v>yok</v>
      </c>
      <c r="I319" s="7" t="str">
        <f>IF('Ek.3-A'!E319="", "", IF(VLOOKUP('Ek.3-A'!E319, Veriler!D:E, 2, 0)=0, "", VLOOKUP('Ek.3-A'!E319, Veriler!D:E, 2, 0)))</f>
        <v/>
      </c>
      <c r="J319" s="7" t="str">
        <f>IF('Ek.3-A'!O319="", "", 'Ek.3-A'!O319)</f>
        <v/>
      </c>
      <c r="K319" s="35">
        <f>'Ek.3-A'!R319</f>
        <v>0</v>
      </c>
      <c r="L319" s="25" t="str">
        <f>'Ek.3-A'!K319</f>
        <v/>
      </c>
      <c r="M319" s="27" t="str">
        <f>'Ek.3-A'!L319</f>
        <v/>
      </c>
      <c r="N319" s="27">
        <f t="shared" si="62"/>
        <v>0</v>
      </c>
      <c r="O319" s="28" t="str">
        <f t="shared" si="63"/>
        <v>H</v>
      </c>
      <c r="P319" s="27">
        <f>IF(O319="E",SUM($N$5:N319),0)</f>
        <v>0</v>
      </c>
      <c r="Q319" s="25">
        <f t="shared" si="64"/>
        <v>0</v>
      </c>
      <c r="R319" s="27"/>
      <c r="S319" s="29"/>
      <c r="T319" s="6"/>
      <c r="V319" s="29"/>
      <c r="W319" s="29"/>
    </row>
    <row r="320" spans="1:23" x14ac:dyDescent="0.25">
      <c r="A320" s="8">
        <v>4.2</v>
      </c>
      <c r="B320" s="40" t="s">
        <v>16</v>
      </c>
      <c r="D320" s="99">
        <v>870821100000</v>
      </c>
      <c r="E320" s="4">
        <v>0.1</v>
      </c>
      <c r="G320" s="4">
        <f t="shared" si="65"/>
        <v>124</v>
      </c>
      <c r="H320" s="131" t="str">
        <f>IF(TRIM('Ek.3-A'!E320)&lt;&gt;"","var","yok")</f>
        <v>yok</v>
      </c>
      <c r="I320" s="7" t="str">
        <f>IF('Ek.3-A'!E320="", "", IF(VLOOKUP('Ek.3-A'!E320, Veriler!D:E, 2, 0)=0, "", VLOOKUP('Ek.3-A'!E320, Veriler!D:E, 2, 0)))</f>
        <v/>
      </c>
      <c r="J320" s="7" t="str">
        <f>IF('Ek.3-A'!O320="", "", 'Ek.3-A'!O320)</f>
        <v/>
      </c>
      <c r="K320" s="35">
        <f>'Ek.3-A'!R320</f>
        <v>0</v>
      </c>
      <c r="L320" s="25" t="str">
        <f>'Ek.3-A'!K320</f>
        <v/>
      </c>
      <c r="M320" s="27" t="str">
        <f>'Ek.3-A'!L320</f>
        <v/>
      </c>
      <c r="N320" s="27">
        <f t="shared" si="62"/>
        <v>0</v>
      </c>
      <c r="O320" s="28" t="str">
        <f t="shared" si="63"/>
        <v>H</v>
      </c>
      <c r="P320" s="27">
        <f>IF(O320="E",SUM($N$5:N320),0)</f>
        <v>0</v>
      </c>
      <c r="Q320" s="25">
        <f t="shared" si="64"/>
        <v>0</v>
      </c>
      <c r="R320" s="27"/>
      <c r="S320" s="29"/>
      <c r="T320" s="6"/>
      <c r="V320" s="29"/>
      <c r="W320" s="29"/>
    </row>
    <row r="321" spans="1:23" x14ac:dyDescent="0.25">
      <c r="A321" s="8">
        <v>4.21</v>
      </c>
      <c r="B321" s="40" t="s">
        <v>16</v>
      </c>
      <c r="D321" s="100">
        <v>854160000000</v>
      </c>
      <c r="E321" s="4">
        <v>0.1</v>
      </c>
      <c r="G321" s="4">
        <f t="shared" si="65"/>
        <v>125</v>
      </c>
      <c r="H321" s="131" t="str">
        <f>IF(TRIM('Ek.3-A'!E321)&lt;&gt;"","var","yok")</f>
        <v>yok</v>
      </c>
      <c r="I321" s="7" t="str">
        <f>IF('Ek.3-A'!E321="", "", IF(VLOOKUP('Ek.3-A'!E321, Veriler!D:E, 2, 0)=0, "", VLOOKUP('Ek.3-A'!E321, Veriler!D:E, 2, 0)))</f>
        <v/>
      </c>
      <c r="J321" s="7" t="str">
        <f>IF('Ek.3-A'!O321="", "", 'Ek.3-A'!O321)</f>
        <v/>
      </c>
      <c r="K321" s="35">
        <f>'Ek.3-A'!R321</f>
        <v>0</v>
      </c>
      <c r="L321" s="25" t="str">
        <f>'Ek.3-A'!K321</f>
        <v/>
      </c>
      <c r="M321" s="27" t="str">
        <f>'Ek.3-A'!L321</f>
        <v/>
      </c>
      <c r="N321" s="27">
        <f t="shared" si="62"/>
        <v>0</v>
      </c>
      <c r="O321" s="28" t="str">
        <f t="shared" si="63"/>
        <v>H</v>
      </c>
      <c r="P321" s="27">
        <f>IF(O321="E",SUM($N$5:N321),0)</f>
        <v>0</v>
      </c>
      <c r="Q321" s="25">
        <f t="shared" si="64"/>
        <v>0</v>
      </c>
      <c r="R321" s="27"/>
      <c r="S321" s="29"/>
      <c r="T321" s="6"/>
      <c r="V321" s="29"/>
      <c r="W321" s="29"/>
    </row>
    <row r="322" spans="1:23" x14ac:dyDescent="0.25">
      <c r="A322" s="8">
        <v>4.22</v>
      </c>
      <c r="B322" s="40" t="s">
        <v>16</v>
      </c>
      <c r="D322" s="99">
        <v>271019810000</v>
      </c>
      <c r="E322" s="4">
        <v>0.1</v>
      </c>
      <c r="G322" s="4">
        <f t="shared" si="65"/>
        <v>126</v>
      </c>
      <c r="H322" s="131" t="str">
        <f>IF(TRIM('Ek.3-A'!E322)&lt;&gt;"","var","yok")</f>
        <v>yok</v>
      </c>
      <c r="I322" s="7" t="str">
        <f>IF('Ek.3-A'!E322="", "", IF(VLOOKUP('Ek.3-A'!E322, Veriler!D:E, 2, 0)=0, "", VLOOKUP('Ek.3-A'!E322, Veriler!D:E, 2, 0)))</f>
        <v/>
      </c>
      <c r="J322" s="7" t="str">
        <f>IF('Ek.3-A'!O322="", "", 'Ek.3-A'!O322)</f>
        <v/>
      </c>
      <c r="K322" s="35">
        <f>'Ek.3-A'!R322</f>
        <v>0</v>
      </c>
      <c r="L322" s="25" t="str">
        <f>'Ek.3-A'!K322</f>
        <v/>
      </c>
      <c r="M322" s="27" t="str">
        <f>'Ek.3-A'!L322</f>
        <v/>
      </c>
      <c r="N322" s="27">
        <f t="shared" si="62"/>
        <v>0</v>
      </c>
      <c r="O322" s="28" t="str">
        <f t="shared" si="63"/>
        <v>H</v>
      </c>
      <c r="P322" s="27">
        <f>IF(O322="E",SUM($N$5:N322),0)</f>
        <v>0</v>
      </c>
      <c r="Q322" s="25">
        <f t="shared" si="64"/>
        <v>0</v>
      </c>
      <c r="R322" s="27"/>
      <c r="S322" s="29"/>
      <c r="T322" s="6"/>
      <c r="V322" s="29"/>
      <c r="W322" s="29"/>
    </row>
    <row r="323" spans="1:23" x14ac:dyDescent="0.25">
      <c r="A323" s="8">
        <v>4.2300000000000004</v>
      </c>
      <c r="B323" s="40" t="s">
        <v>16</v>
      </c>
      <c r="D323" s="100">
        <v>271019430011</v>
      </c>
      <c r="E323" s="4">
        <v>0.1</v>
      </c>
      <c r="H323" s="131"/>
      <c r="I323" s="7" t="s">
        <v>69</v>
      </c>
      <c r="J323" s="7"/>
      <c r="K323" s="7"/>
      <c r="M323" s="26"/>
      <c r="P323" s="27"/>
      <c r="Q323" s="30"/>
      <c r="R323" s="27"/>
      <c r="W323" s="29"/>
    </row>
    <row r="324" spans="1:23" x14ac:dyDescent="0.25">
      <c r="A324" s="8">
        <v>4.24</v>
      </c>
      <c r="B324" s="40" t="s">
        <v>16</v>
      </c>
      <c r="D324" s="99">
        <v>271012450018</v>
      </c>
      <c r="E324" s="4">
        <v>0.1</v>
      </c>
      <c r="G324" s="4">
        <f>G299+1</f>
        <v>113</v>
      </c>
      <c r="H324" s="131" t="str">
        <f>IF(TRIM('Ek.3-A'!E324)&lt;&gt;"","var","yok")</f>
        <v>yok</v>
      </c>
      <c r="I324" s="7" t="str">
        <f>IF('Ek.3-A'!E324="", "", IF(VLOOKUP('Ek.3-A'!E324, Veriler!D:E, 2, 0)=0, "", VLOOKUP('Ek.3-A'!E324, Veriler!D:E, 2, 0)))</f>
        <v/>
      </c>
      <c r="J324" s="7" t="str">
        <f>IF('Ek.3-A'!O324="", "", 'Ek.3-A'!O324)</f>
        <v/>
      </c>
      <c r="K324" s="35">
        <f>'Ek.3-A'!R324</f>
        <v>0</v>
      </c>
      <c r="L324" s="25" t="str">
        <f>'Ek.3-A'!K324</f>
        <v/>
      </c>
      <c r="M324" s="27" t="str">
        <f>'Ek.3-A'!L324</f>
        <v/>
      </c>
      <c r="N324" s="27">
        <f>IF(H324="var",0,IF(M324&lt;=0.005,M324,0))</f>
        <v>0</v>
      </c>
      <c r="O324" s="28" t="str">
        <f>IF(M324&lt;=0.005,"E","H")</f>
        <v>H</v>
      </c>
      <c r="P324" s="27">
        <f>IF(O324="E",SUM($N$5:N324),0)</f>
        <v>0</v>
      </c>
      <c r="Q324" s="25">
        <f>IF(P324&lt;=0.1, K324, IF(N324&gt;$F$2, N324*K324, $F$2*K324))</f>
        <v>0</v>
      </c>
      <c r="R324" s="27"/>
      <c r="S324" s="29"/>
      <c r="T324" s="6"/>
      <c r="V324" s="29"/>
      <c r="W324" s="29"/>
    </row>
    <row r="325" spans="1:23" x14ac:dyDescent="0.25">
      <c r="A325" s="8">
        <v>4.25</v>
      </c>
      <c r="B325" s="40" t="s">
        <v>16</v>
      </c>
      <c r="D325" s="100">
        <v>852721200000</v>
      </c>
      <c r="E325" s="4">
        <v>0.1</v>
      </c>
      <c r="G325" s="4">
        <f>G324+1</f>
        <v>114</v>
      </c>
      <c r="H325" s="131" t="str">
        <f>IF(TRIM('Ek.3-A'!E325)&lt;&gt;"","var","yok")</f>
        <v>yok</v>
      </c>
      <c r="I325" s="7" t="str">
        <f>IF('Ek.3-A'!E325="", "", IF(VLOOKUP('Ek.3-A'!E325, Veriler!D:E, 2, 0)=0, "", VLOOKUP('Ek.3-A'!E325, Veriler!D:E, 2, 0)))</f>
        <v/>
      </c>
      <c r="J325" s="7" t="str">
        <f>IF('Ek.3-A'!O325="", "", 'Ek.3-A'!O325)</f>
        <v/>
      </c>
      <c r="K325" s="35">
        <f>'Ek.3-A'!R325</f>
        <v>0</v>
      </c>
      <c r="L325" s="25" t="str">
        <f>'Ek.3-A'!K325</f>
        <v/>
      </c>
      <c r="M325" s="27" t="str">
        <f>'Ek.3-A'!L325</f>
        <v/>
      </c>
      <c r="N325" s="27">
        <f t="shared" ref="N325:N337" si="66">IF(H325="var",0,IF(M325&lt;=0.005,M325,0))</f>
        <v>0</v>
      </c>
      <c r="O325" s="28" t="str">
        <f t="shared" ref="O325:O337" si="67">IF(M325&lt;=0.005,"E","H")</f>
        <v>H</v>
      </c>
      <c r="P325" s="27">
        <f>IF(O325="E",SUM($N$5:N325),0)</f>
        <v>0</v>
      </c>
      <c r="Q325" s="25">
        <f t="shared" ref="Q325:Q337" si="68">IF(P325&lt;=0.1, K325, IF(N325&gt;$F$2, N325*K325, $F$2*K325))</f>
        <v>0</v>
      </c>
      <c r="R325" s="27"/>
      <c r="S325" s="29"/>
      <c r="T325" s="6"/>
      <c r="V325" s="29"/>
      <c r="W325" s="29"/>
    </row>
    <row r="326" spans="1:23" x14ac:dyDescent="0.25">
      <c r="A326" s="8">
        <v>4.26</v>
      </c>
      <c r="B326" s="40" t="s">
        <v>16</v>
      </c>
      <c r="D326" s="99">
        <v>871410900019</v>
      </c>
      <c r="E326" s="4">
        <v>0.1</v>
      </c>
      <c r="G326" s="4">
        <f t="shared" ref="G326:G337" si="69">G325+1</f>
        <v>115</v>
      </c>
      <c r="H326" s="131" t="str">
        <f>IF(TRIM('Ek.3-A'!E326)&lt;&gt;"","var","yok")</f>
        <v>yok</v>
      </c>
      <c r="I326" s="7" t="str">
        <f>IF('Ek.3-A'!E326="", "", IF(VLOOKUP('Ek.3-A'!E326, Veriler!D:E, 2, 0)=0, "", VLOOKUP('Ek.3-A'!E326, Veriler!D:E, 2, 0)))</f>
        <v/>
      </c>
      <c r="J326" s="7" t="str">
        <f>IF('Ek.3-A'!O326="", "", 'Ek.3-A'!O326)</f>
        <v/>
      </c>
      <c r="K326" s="35">
        <f>'Ek.3-A'!R326</f>
        <v>0</v>
      </c>
      <c r="L326" s="25" t="str">
        <f>'Ek.3-A'!K326</f>
        <v/>
      </c>
      <c r="M326" s="27" t="str">
        <f>'Ek.3-A'!L326</f>
        <v/>
      </c>
      <c r="N326" s="27">
        <f t="shared" si="66"/>
        <v>0</v>
      </c>
      <c r="O326" s="28" t="str">
        <f t="shared" si="67"/>
        <v>H</v>
      </c>
      <c r="P326" s="27">
        <f>IF(O326="E",SUM($N$5:N326),0)</f>
        <v>0</v>
      </c>
      <c r="Q326" s="25">
        <f t="shared" si="68"/>
        <v>0</v>
      </c>
      <c r="R326" s="27"/>
      <c r="S326" s="29"/>
      <c r="T326" s="6"/>
      <c r="V326" s="29"/>
      <c r="W326" s="29"/>
    </row>
    <row r="327" spans="1:23" x14ac:dyDescent="0.25">
      <c r="A327" s="8">
        <v>4.2699999999999996</v>
      </c>
      <c r="B327" s="40" t="s">
        <v>16</v>
      </c>
      <c r="D327" s="100">
        <v>291533000000</v>
      </c>
      <c r="E327" s="4">
        <v>0.1</v>
      </c>
      <c r="G327" s="4">
        <f t="shared" si="69"/>
        <v>116</v>
      </c>
      <c r="H327" s="131" t="str">
        <f>IF(TRIM('Ek.3-A'!E327)&lt;&gt;"","var","yok")</f>
        <v>yok</v>
      </c>
      <c r="I327" s="7" t="str">
        <f>IF('Ek.3-A'!E327="", "", IF(VLOOKUP('Ek.3-A'!E327, Veriler!D:E, 2, 0)=0, "", VLOOKUP('Ek.3-A'!E327, Veriler!D:E, 2, 0)))</f>
        <v/>
      </c>
      <c r="J327" s="7" t="str">
        <f>IF('Ek.3-A'!O327="", "", 'Ek.3-A'!O327)</f>
        <v/>
      </c>
      <c r="K327" s="35">
        <f>'Ek.3-A'!R327</f>
        <v>0</v>
      </c>
      <c r="L327" s="25" t="str">
        <f>'Ek.3-A'!K327</f>
        <v/>
      </c>
      <c r="M327" s="27" t="str">
        <f>'Ek.3-A'!L327</f>
        <v/>
      </c>
      <c r="N327" s="27">
        <f t="shared" si="66"/>
        <v>0</v>
      </c>
      <c r="O327" s="28" t="str">
        <f t="shared" si="67"/>
        <v>H</v>
      </c>
      <c r="P327" s="27">
        <f>IF(O327="E",SUM($N$5:N327),0)</f>
        <v>0</v>
      </c>
      <c r="Q327" s="25">
        <f t="shared" si="68"/>
        <v>0</v>
      </c>
      <c r="R327" s="27"/>
      <c r="S327" s="29"/>
      <c r="T327" s="6"/>
      <c r="V327" s="29"/>
      <c r="W327" s="29"/>
    </row>
    <row r="328" spans="1:23" x14ac:dyDescent="0.25">
      <c r="A328" s="8">
        <v>4.28</v>
      </c>
      <c r="B328" s="40" t="s">
        <v>16</v>
      </c>
      <c r="D328" s="99">
        <v>750300900000</v>
      </c>
      <c r="E328" s="4">
        <v>0.1</v>
      </c>
      <c r="G328" s="4">
        <f t="shared" si="69"/>
        <v>117</v>
      </c>
      <c r="H328" s="131" t="str">
        <f>IF(TRIM('Ek.3-A'!E328)&lt;&gt;"","var","yok")</f>
        <v>yok</v>
      </c>
      <c r="I328" s="7" t="str">
        <f>IF('Ek.3-A'!E328="", "", IF(VLOOKUP('Ek.3-A'!E328, Veriler!D:E, 2, 0)=0, "", VLOOKUP('Ek.3-A'!E328, Veriler!D:E, 2, 0)))</f>
        <v/>
      </c>
      <c r="J328" s="7" t="str">
        <f>IF('Ek.3-A'!O328="", "", 'Ek.3-A'!O328)</f>
        <v/>
      </c>
      <c r="K328" s="35">
        <f>'Ek.3-A'!R328</f>
        <v>0</v>
      </c>
      <c r="L328" s="25" t="str">
        <f>'Ek.3-A'!K328</f>
        <v/>
      </c>
      <c r="M328" s="27" t="str">
        <f>'Ek.3-A'!L328</f>
        <v/>
      </c>
      <c r="N328" s="27">
        <f t="shared" si="66"/>
        <v>0</v>
      </c>
      <c r="O328" s="28" t="str">
        <f t="shared" si="67"/>
        <v>H</v>
      </c>
      <c r="P328" s="27">
        <f>IF(O328="E",SUM($N$5:N328),0)</f>
        <v>0</v>
      </c>
      <c r="Q328" s="25">
        <f t="shared" si="68"/>
        <v>0</v>
      </c>
      <c r="R328" s="27"/>
      <c r="S328" s="29"/>
      <c r="T328" s="6"/>
      <c r="V328" s="29"/>
      <c r="W328" s="29"/>
    </row>
    <row r="329" spans="1:23" x14ac:dyDescent="0.25">
      <c r="A329" s="8">
        <v>4.29</v>
      </c>
      <c r="B329" s="40" t="s">
        <v>16</v>
      </c>
      <c r="D329" s="100">
        <v>750620000019</v>
      </c>
      <c r="E329" s="4">
        <v>0.1</v>
      </c>
      <c r="G329" s="4">
        <f t="shared" si="69"/>
        <v>118</v>
      </c>
      <c r="H329" s="131" t="str">
        <f>IF(TRIM('Ek.3-A'!E329)&lt;&gt;"","var","yok")</f>
        <v>yok</v>
      </c>
      <c r="I329" s="7" t="str">
        <f>IF('Ek.3-A'!E329="", "", IF(VLOOKUP('Ek.3-A'!E329, Veriler!D:E, 2, 0)=0, "", VLOOKUP('Ek.3-A'!E329, Veriler!D:E, 2, 0)))</f>
        <v/>
      </c>
      <c r="J329" s="7" t="str">
        <f>IF('Ek.3-A'!O329="", "", 'Ek.3-A'!O329)</f>
        <v/>
      </c>
      <c r="K329" s="35">
        <f>'Ek.3-A'!R329</f>
        <v>0</v>
      </c>
      <c r="L329" s="25" t="str">
        <f>'Ek.3-A'!K329</f>
        <v/>
      </c>
      <c r="M329" s="27" t="str">
        <f>'Ek.3-A'!L329</f>
        <v/>
      </c>
      <c r="N329" s="27">
        <f t="shared" si="66"/>
        <v>0</v>
      </c>
      <c r="O329" s="28" t="str">
        <f t="shared" si="67"/>
        <v>H</v>
      </c>
      <c r="P329" s="27">
        <f>IF(O329="E",SUM($N$5:N329),0)</f>
        <v>0</v>
      </c>
      <c r="Q329" s="25">
        <f t="shared" si="68"/>
        <v>0</v>
      </c>
      <c r="R329" s="27"/>
      <c r="S329" s="29"/>
      <c r="T329" s="6"/>
      <c r="V329" s="29"/>
      <c r="W329" s="29"/>
    </row>
    <row r="330" spans="1:23" x14ac:dyDescent="0.25">
      <c r="A330" s="8">
        <v>4.3</v>
      </c>
      <c r="B330" s="40" t="s">
        <v>16</v>
      </c>
      <c r="D330" s="99">
        <v>750890009019</v>
      </c>
      <c r="E330" s="4">
        <v>0.1</v>
      </c>
      <c r="G330" s="4">
        <f t="shared" si="69"/>
        <v>119</v>
      </c>
      <c r="H330" s="131" t="str">
        <f>IF(TRIM('Ek.3-A'!E330)&lt;&gt;"","var","yok")</f>
        <v>yok</v>
      </c>
      <c r="I330" s="7" t="str">
        <f>IF('Ek.3-A'!E330="", "", IF(VLOOKUP('Ek.3-A'!E330, Veriler!D:E, 2, 0)=0, "", VLOOKUP('Ek.3-A'!E330, Veriler!D:E, 2, 0)))</f>
        <v/>
      </c>
      <c r="J330" s="7" t="str">
        <f>IF('Ek.3-A'!O330="", "", 'Ek.3-A'!O330)</f>
        <v/>
      </c>
      <c r="K330" s="35">
        <f>'Ek.3-A'!R330</f>
        <v>0</v>
      </c>
      <c r="L330" s="25" t="str">
        <f>'Ek.3-A'!K330</f>
        <v/>
      </c>
      <c r="M330" s="27" t="str">
        <f>'Ek.3-A'!L330</f>
        <v/>
      </c>
      <c r="N330" s="27">
        <f t="shared" si="66"/>
        <v>0</v>
      </c>
      <c r="O330" s="28" t="str">
        <f t="shared" si="67"/>
        <v>H</v>
      </c>
      <c r="P330" s="27">
        <f>IF(O330="E",SUM($N$5:N330),0)</f>
        <v>0</v>
      </c>
      <c r="Q330" s="25">
        <f t="shared" si="68"/>
        <v>0</v>
      </c>
      <c r="R330" s="27"/>
      <c r="S330" s="29"/>
      <c r="T330" s="6"/>
      <c r="V330" s="29"/>
      <c r="W330" s="29"/>
    </row>
    <row r="331" spans="1:23" x14ac:dyDescent="0.25">
      <c r="A331" s="8">
        <v>4.3099999999999996</v>
      </c>
      <c r="B331" s="40" t="s">
        <v>16</v>
      </c>
      <c r="D331" s="100">
        <v>440290000000</v>
      </c>
      <c r="E331" s="4">
        <v>0.1</v>
      </c>
      <c r="G331" s="4">
        <f t="shared" si="69"/>
        <v>120</v>
      </c>
      <c r="H331" s="131" t="str">
        <f>IF(TRIM('Ek.3-A'!E331)&lt;&gt;"","var","yok")</f>
        <v>yok</v>
      </c>
      <c r="I331" s="7" t="str">
        <f>IF('Ek.3-A'!E331="", "", IF(VLOOKUP('Ek.3-A'!E331, Veriler!D:E, 2, 0)=0, "", VLOOKUP('Ek.3-A'!E331, Veriler!D:E, 2, 0)))</f>
        <v/>
      </c>
      <c r="J331" s="7" t="str">
        <f>IF('Ek.3-A'!O331="", "", 'Ek.3-A'!O331)</f>
        <v/>
      </c>
      <c r="K331" s="35">
        <f>'Ek.3-A'!R331</f>
        <v>0</v>
      </c>
      <c r="L331" s="25" t="str">
        <f>'Ek.3-A'!K331</f>
        <v/>
      </c>
      <c r="M331" s="27" t="str">
        <f>'Ek.3-A'!L331</f>
        <v/>
      </c>
      <c r="N331" s="27">
        <f t="shared" si="66"/>
        <v>0</v>
      </c>
      <c r="O331" s="28" t="str">
        <f t="shared" si="67"/>
        <v>H</v>
      </c>
      <c r="P331" s="27">
        <f>IF(O331="E",SUM($N$5:N331),0)</f>
        <v>0</v>
      </c>
      <c r="Q331" s="25">
        <f t="shared" si="68"/>
        <v>0</v>
      </c>
      <c r="R331" s="27"/>
      <c r="S331" s="29"/>
      <c r="T331" s="6"/>
      <c r="V331" s="29"/>
      <c r="W331" s="29"/>
    </row>
    <row r="332" spans="1:23" x14ac:dyDescent="0.25">
      <c r="A332" s="8">
        <v>4.32</v>
      </c>
      <c r="B332" s="40" t="s">
        <v>16</v>
      </c>
      <c r="D332" s="99">
        <v>292219000028</v>
      </c>
      <c r="E332" s="4">
        <v>0.1</v>
      </c>
      <c r="G332" s="4">
        <f t="shared" si="69"/>
        <v>121</v>
      </c>
      <c r="H332" s="131" t="str">
        <f>IF(TRIM('Ek.3-A'!E332)&lt;&gt;"","var","yok")</f>
        <v>yok</v>
      </c>
      <c r="I332" s="7" t="str">
        <f>IF('Ek.3-A'!E332="", "", IF(VLOOKUP('Ek.3-A'!E332, Veriler!D:E, 2, 0)=0, "", VLOOKUP('Ek.3-A'!E332, Veriler!D:E, 2, 0)))</f>
        <v/>
      </c>
      <c r="J332" s="7" t="str">
        <f>IF('Ek.3-A'!O332="", "", 'Ek.3-A'!O332)</f>
        <v/>
      </c>
      <c r="K332" s="35">
        <f>'Ek.3-A'!R332</f>
        <v>0</v>
      </c>
      <c r="L332" s="25" t="str">
        <f>'Ek.3-A'!K332</f>
        <v/>
      </c>
      <c r="M332" s="27" t="str">
        <f>'Ek.3-A'!L332</f>
        <v/>
      </c>
      <c r="N332" s="27">
        <f t="shared" si="66"/>
        <v>0</v>
      </c>
      <c r="O332" s="28" t="str">
        <f t="shared" si="67"/>
        <v>H</v>
      </c>
      <c r="P332" s="27">
        <f>IF(O332="E",SUM($N$5:N332),0)</f>
        <v>0</v>
      </c>
      <c r="Q332" s="25">
        <f t="shared" si="68"/>
        <v>0</v>
      </c>
      <c r="R332" s="27"/>
      <c r="S332" s="29"/>
      <c r="T332" s="6"/>
      <c r="V332" s="29"/>
      <c r="W332" s="29"/>
    </row>
    <row r="333" spans="1:23" x14ac:dyDescent="0.25">
      <c r="A333" s="8">
        <v>4.33</v>
      </c>
      <c r="B333" s="40" t="s">
        <v>16</v>
      </c>
      <c r="D333" s="100">
        <v>290516850019</v>
      </c>
      <c r="E333" s="4">
        <v>0.1</v>
      </c>
      <c r="G333" s="4">
        <f t="shared" si="69"/>
        <v>122</v>
      </c>
      <c r="H333" s="131" t="str">
        <f>IF(TRIM('Ek.3-A'!E333)&lt;&gt;"","var","yok")</f>
        <v>yok</v>
      </c>
      <c r="I333" s="7" t="str">
        <f>IF('Ek.3-A'!E333="", "", IF(VLOOKUP('Ek.3-A'!E333, Veriler!D:E, 2, 0)=0, "", VLOOKUP('Ek.3-A'!E333, Veriler!D:E, 2, 0)))</f>
        <v/>
      </c>
      <c r="J333" s="7" t="str">
        <f>IF('Ek.3-A'!O333="", "", 'Ek.3-A'!O333)</f>
        <v/>
      </c>
      <c r="K333" s="35">
        <f>'Ek.3-A'!R333</f>
        <v>0</v>
      </c>
      <c r="L333" s="25" t="str">
        <f>'Ek.3-A'!K333</f>
        <v/>
      </c>
      <c r="M333" s="27" t="str">
        <f>'Ek.3-A'!L333</f>
        <v/>
      </c>
      <c r="N333" s="27">
        <f t="shared" si="66"/>
        <v>0</v>
      </c>
      <c r="O333" s="28" t="str">
        <f t="shared" si="67"/>
        <v>H</v>
      </c>
      <c r="P333" s="27">
        <f>IF(O333="E",SUM($N$5:N333),0)</f>
        <v>0</v>
      </c>
      <c r="Q333" s="25">
        <f t="shared" si="68"/>
        <v>0</v>
      </c>
      <c r="R333" s="27"/>
      <c r="S333" s="29"/>
      <c r="T333" s="6"/>
      <c r="V333" s="29"/>
      <c r="W333" s="29"/>
    </row>
    <row r="334" spans="1:23" x14ac:dyDescent="0.25">
      <c r="A334" s="8">
        <v>4.34</v>
      </c>
      <c r="B334" s="40" t="s">
        <v>16</v>
      </c>
      <c r="D334" s="99">
        <v>844399901000</v>
      </c>
      <c r="E334" s="4">
        <v>0.1</v>
      </c>
      <c r="G334" s="4">
        <f t="shared" si="69"/>
        <v>123</v>
      </c>
      <c r="H334" s="131" t="str">
        <f>IF(TRIM('Ek.3-A'!E334)&lt;&gt;"","var","yok")</f>
        <v>yok</v>
      </c>
      <c r="I334" s="7" t="str">
        <f>IF('Ek.3-A'!E334="", "", IF(VLOOKUP('Ek.3-A'!E334, Veriler!D:E, 2, 0)=0, "", VLOOKUP('Ek.3-A'!E334, Veriler!D:E, 2, 0)))</f>
        <v/>
      </c>
      <c r="J334" s="7" t="str">
        <f>IF('Ek.3-A'!O334="", "", 'Ek.3-A'!O334)</f>
        <v/>
      </c>
      <c r="K334" s="35">
        <f>'Ek.3-A'!R334</f>
        <v>0</v>
      </c>
      <c r="L334" s="25" t="str">
        <f>'Ek.3-A'!K334</f>
        <v/>
      </c>
      <c r="M334" s="27" t="str">
        <f>'Ek.3-A'!L334</f>
        <v/>
      </c>
      <c r="N334" s="27">
        <f t="shared" si="66"/>
        <v>0</v>
      </c>
      <c r="O334" s="28" t="str">
        <f t="shared" si="67"/>
        <v>H</v>
      </c>
      <c r="P334" s="27">
        <f>IF(O334="E",SUM($N$5:N334),0)</f>
        <v>0</v>
      </c>
      <c r="Q334" s="25">
        <f t="shared" si="68"/>
        <v>0</v>
      </c>
      <c r="R334" s="27"/>
      <c r="S334" s="29"/>
      <c r="T334" s="6"/>
      <c r="V334" s="29"/>
      <c r="W334" s="29"/>
    </row>
    <row r="335" spans="1:23" x14ac:dyDescent="0.25">
      <c r="A335" s="8">
        <v>4.3499999999999996</v>
      </c>
      <c r="B335" s="40" t="s">
        <v>16</v>
      </c>
      <c r="D335" s="100">
        <v>280920000017</v>
      </c>
      <c r="E335" s="4">
        <v>0.1</v>
      </c>
      <c r="G335" s="4">
        <f t="shared" si="69"/>
        <v>124</v>
      </c>
      <c r="H335" s="131" t="str">
        <f>IF(TRIM('Ek.3-A'!E335)&lt;&gt;"","var","yok")</f>
        <v>yok</v>
      </c>
      <c r="I335" s="7" t="str">
        <f>IF('Ek.3-A'!E335="", "", IF(VLOOKUP('Ek.3-A'!E335, Veriler!D:E, 2, 0)=0, "", VLOOKUP('Ek.3-A'!E335, Veriler!D:E, 2, 0)))</f>
        <v/>
      </c>
      <c r="J335" s="7" t="str">
        <f>IF('Ek.3-A'!O335="", "", 'Ek.3-A'!O335)</f>
        <v/>
      </c>
      <c r="K335" s="35">
        <f>'Ek.3-A'!R335</f>
        <v>0</v>
      </c>
      <c r="L335" s="25" t="str">
        <f>'Ek.3-A'!K335</f>
        <v/>
      </c>
      <c r="M335" s="27" t="str">
        <f>'Ek.3-A'!L335</f>
        <v/>
      </c>
      <c r="N335" s="27">
        <f t="shared" si="66"/>
        <v>0</v>
      </c>
      <c r="O335" s="28" t="str">
        <f t="shared" si="67"/>
        <v>H</v>
      </c>
      <c r="P335" s="27">
        <f>IF(O335="E",SUM($N$5:N335),0)</f>
        <v>0</v>
      </c>
      <c r="Q335" s="25">
        <f t="shared" si="68"/>
        <v>0</v>
      </c>
      <c r="R335" s="27"/>
      <c r="S335" s="29"/>
      <c r="T335" s="6"/>
      <c r="V335" s="29"/>
      <c r="W335" s="29"/>
    </row>
    <row r="336" spans="1:23" x14ac:dyDescent="0.25">
      <c r="A336" s="8">
        <v>4.3600000000000003</v>
      </c>
      <c r="B336" s="40" t="s">
        <v>16</v>
      </c>
      <c r="D336" s="99">
        <v>721320000019</v>
      </c>
      <c r="E336" s="4">
        <v>0.1</v>
      </c>
      <c r="G336" s="4">
        <f t="shared" si="69"/>
        <v>125</v>
      </c>
      <c r="H336" s="131" t="str">
        <f>IF(TRIM('Ek.3-A'!E336)&lt;&gt;"","var","yok")</f>
        <v>yok</v>
      </c>
      <c r="I336" s="7" t="str">
        <f>IF('Ek.3-A'!E336="", "", IF(VLOOKUP('Ek.3-A'!E336, Veriler!D:E, 2, 0)=0, "", VLOOKUP('Ek.3-A'!E336, Veriler!D:E, 2, 0)))</f>
        <v/>
      </c>
      <c r="J336" s="7" t="str">
        <f>IF('Ek.3-A'!O336="", "", 'Ek.3-A'!O336)</f>
        <v/>
      </c>
      <c r="K336" s="35">
        <f>'Ek.3-A'!R336</f>
        <v>0</v>
      </c>
      <c r="L336" s="25" t="str">
        <f>'Ek.3-A'!K336</f>
        <v/>
      </c>
      <c r="M336" s="27" t="str">
        <f>'Ek.3-A'!L336</f>
        <v/>
      </c>
      <c r="N336" s="27">
        <f t="shared" si="66"/>
        <v>0</v>
      </c>
      <c r="O336" s="28" t="str">
        <f t="shared" si="67"/>
        <v>H</v>
      </c>
      <c r="P336" s="27">
        <f>IF(O336="E",SUM($N$5:N336),0)</f>
        <v>0</v>
      </c>
      <c r="Q336" s="25">
        <f t="shared" si="68"/>
        <v>0</v>
      </c>
      <c r="R336" s="27"/>
      <c r="S336" s="29"/>
      <c r="T336" s="6"/>
      <c r="V336" s="29"/>
      <c r="W336" s="29"/>
    </row>
    <row r="337" spans="1:23" x14ac:dyDescent="0.25">
      <c r="A337" s="8">
        <v>4.37</v>
      </c>
      <c r="B337" s="40" t="s">
        <v>16</v>
      </c>
      <c r="D337" s="100">
        <v>853620100019</v>
      </c>
      <c r="E337" s="4">
        <v>0.1</v>
      </c>
      <c r="G337" s="4">
        <f t="shared" si="69"/>
        <v>126</v>
      </c>
      <c r="H337" s="131" t="str">
        <f>IF(TRIM('Ek.3-A'!E337)&lt;&gt;"","var","yok")</f>
        <v>yok</v>
      </c>
      <c r="I337" s="7" t="str">
        <f>IF('Ek.3-A'!E337="", "", IF(VLOOKUP('Ek.3-A'!E337, Veriler!D:E, 2, 0)=0, "", VLOOKUP('Ek.3-A'!E337, Veriler!D:E, 2, 0)))</f>
        <v/>
      </c>
      <c r="J337" s="7" t="str">
        <f>IF('Ek.3-A'!O337="", "", 'Ek.3-A'!O337)</f>
        <v/>
      </c>
      <c r="K337" s="35">
        <f>'Ek.3-A'!R337</f>
        <v>0</v>
      </c>
      <c r="L337" s="25" t="str">
        <f>'Ek.3-A'!K337</f>
        <v/>
      </c>
      <c r="M337" s="27" t="str">
        <f>'Ek.3-A'!L337</f>
        <v/>
      </c>
      <c r="N337" s="27">
        <f t="shared" si="66"/>
        <v>0</v>
      </c>
      <c r="O337" s="28" t="str">
        <f t="shared" si="67"/>
        <v>H</v>
      </c>
      <c r="P337" s="27">
        <f>IF(O337="E",SUM($N$5:N337),0)</f>
        <v>0</v>
      </c>
      <c r="Q337" s="25">
        <f t="shared" si="68"/>
        <v>0</v>
      </c>
      <c r="R337" s="27"/>
      <c r="S337" s="29"/>
      <c r="T337" s="6"/>
      <c r="V337" s="29"/>
      <c r="W337" s="29"/>
    </row>
    <row r="338" spans="1:23" x14ac:dyDescent="0.25">
      <c r="A338" s="8">
        <v>4.38</v>
      </c>
      <c r="B338" s="40" t="s">
        <v>16</v>
      </c>
      <c r="D338" s="99">
        <v>853620900019</v>
      </c>
      <c r="E338" s="4">
        <v>0.1</v>
      </c>
      <c r="P338" s="27"/>
      <c r="Q338" s="30"/>
      <c r="R338" s="30"/>
    </row>
    <row r="339" spans="1:23" x14ac:dyDescent="0.25">
      <c r="A339" s="8">
        <v>4.3899999999999997</v>
      </c>
      <c r="B339" s="40" t="s">
        <v>16</v>
      </c>
      <c r="D339" s="100">
        <v>290243000000</v>
      </c>
      <c r="E339" s="4">
        <v>0.1</v>
      </c>
      <c r="P339" s="27"/>
      <c r="Q339" s="30"/>
      <c r="R339" s="30"/>
    </row>
    <row r="340" spans="1:23" x14ac:dyDescent="0.25">
      <c r="A340" s="8">
        <v>4.4000000000000004</v>
      </c>
      <c r="B340" s="40" t="s">
        <v>16</v>
      </c>
      <c r="D340" s="99">
        <v>722300190000</v>
      </c>
      <c r="E340" s="4">
        <v>0.1</v>
      </c>
      <c r="P340" s="27"/>
      <c r="Q340" s="30"/>
      <c r="R340" s="30"/>
    </row>
    <row r="341" spans="1:23" x14ac:dyDescent="0.25">
      <c r="A341" s="8">
        <v>4.41</v>
      </c>
      <c r="B341" s="40" t="s">
        <v>16</v>
      </c>
      <c r="D341" s="100">
        <v>721913900019</v>
      </c>
      <c r="E341" s="4">
        <v>0.1</v>
      </c>
      <c r="P341" s="27"/>
      <c r="Q341" s="30"/>
      <c r="R341" s="30"/>
    </row>
    <row r="342" spans="1:23" x14ac:dyDescent="0.25">
      <c r="A342" s="8">
        <v>4.42</v>
      </c>
      <c r="B342" s="40" t="s">
        <v>16</v>
      </c>
      <c r="D342" s="99">
        <v>721913100019</v>
      </c>
      <c r="E342" s="4">
        <v>0.1</v>
      </c>
      <c r="P342" s="27"/>
      <c r="Q342" s="30"/>
      <c r="R342" s="30"/>
    </row>
    <row r="343" spans="1:23" x14ac:dyDescent="0.25">
      <c r="A343" s="8">
        <v>4.43</v>
      </c>
      <c r="B343" s="40" t="s">
        <v>16</v>
      </c>
      <c r="D343" s="100">
        <v>721912100019</v>
      </c>
      <c r="E343" s="4">
        <v>0.1</v>
      </c>
      <c r="P343" s="27"/>
      <c r="Q343" s="30"/>
      <c r="R343" s="30"/>
    </row>
    <row r="344" spans="1:23" x14ac:dyDescent="0.25">
      <c r="A344" s="8">
        <v>4.4400000000000004</v>
      </c>
      <c r="B344" s="40" t="s">
        <v>16</v>
      </c>
      <c r="D344" s="99">
        <v>730441009000</v>
      </c>
      <c r="E344" s="4">
        <v>0.1</v>
      </c>
      <c r="P344" s="27"/>
      <c r="Q344" s="30"/>
      <c r="R344" s="30"/>
    </row>
    <row r="345" spans="1:23" x14ac:dyDescent="0.25">
      <c r="A345" s="8">
        <v>4.45</v>
      </c>
      <c r="B345" s="40" t="s">
        <v>16</v>
      </c>
      <c r="D345" s="100">
        <v>730449830000</v>
      </c>
      <c r="E345" s="4">
        <v>0.1</v>
      </c>
      <c r="P345" s="27"/>
      <c r="Q345" s="30"/>
      <c r="R345" s="30"/>
    </row>
    <row r="346" spans="1:23" x14ac:dyDescent="0.25">
      <c r="A346" s="8">
        <v>4.46</v>
      </c>
      <c r="B346" s="40" t="s">
        <v>16</v>
      </c>
      <c r="D346" s="99">
        <v>721921100011</v>
      </c>
      <c r="E346" s="4">
        <v>0.1</v>
      </c>
      <c r="P346" s="27"/>
      <c r="Q346" s="30"/>
      <c r="R346" s="30"/>
    </row>
    <row r="347" spans="1:23" x14ac:dyDescent="0.25">
      <c r="A347" s="8">
        <v>4.47</v>
      </c>
      <c r="B347" s="40" t="s">
        <v>16</v>
      </c>
      <c r="D347" s="100">
        <v>271320000011</v>
      </c>
      <c r="E347" s="4">
        <v>0.1</v>
      </c>
      <c r="G347" s="4">
        <f>G322+1</f>
        <v>127</v>
      </c>
      <c r="H347" s="131" t="str">
        <f>IF(TRIM('Ek.3-A'!E347)&lt;&gt;"","var","yok")</f>
        <v>yok</v>
      </c>
      <c r="I347" s="7" t="str">
        <f>IF('Ek.3-A'!E347="", "", IF(VLOOKUP('Ek.3-A'!E347, Veriler!D:E, 2, 0)=0, "", VLOOKUP('Ek.3-A'!E347, Veriler!D:E, 2, 0)))</f>
        <v/>
      </c>
      <c r="J347" s="7" t="str">
        <f>IF('Ek.3-A'!O347="", "", 'Ek.3-A'!O347)</f>
        <v/>
      </c>
      <c r="K347" s="35">
        <f>'Ek.3-A'!R347</f>
        <v>0</v>
      </c>
      <c r="L347" s="25" t="str">
        <f>'Ek.3-A'!K347</f>
        <v/>
      </c>
      <c r="M347" s="27" t="str">
        <f>'Ek.3-A'!L347</f>
        <v/>
      </c>
      <c r="N347" s="27">
        <f>IF(H347="var",0,IF(M347&lt;=0.005,M347,0))</f>
        <v>0</v>
      </c>
      <c r="O347" s="28" t="str">
        <f>IF(M347&lt;=0.005,"E","H")</f>
        <v>H</v>
      </c>
      <c r="P347" s="27">
        <f>IF(O347="E",SUM($N$5:N347),0)</f>
        <v>0</v>
      </c>
      <c r="Q347" s="25">
        <f>IF(P347&lt;=0.1, K347, IF(N347&gt;$F$2, N347*K347, $F$2*K347))</f>
        <v>0</v>
      </c>
      <c r="R347" s="27"/>
      <c r="S347" s="29"/>
      <c r="T347" s="6"/>
      <c r="V347" s="29"/>
      <c r="W347" s="29"/>
    </row>
    <row r="348" spans="1:23" x14ac:dyDescent="0.25">
      <c r="A348" s="8">
        <v>4.4800000000000004</v>
      </c>
      <c r="B348" s="40" t="s">
        <v>16</v>
      </c>
      <c r="D348" s="99">
        <v>271119000011</v>
      </c>
      <c r="E348" s="4">
        <v>0.1</v>
      </c>
      <c r="G348" s="4">
        <f>G347+1</f>
        <v>128</v>
      </c>
      <c r="H348" s="131" t="str">
        <f>IF(TRIM('Ek.3-A'!E348)&lt;&gt;"","var","yok")</f>
        <v>yok</v>
      </c>
      <c r="I348" s="7" t="str">
        <f>IF('Ek.3-A'!E348="", "", IF(VLOOKUP('Ek.3-A'!E348, Veriler!D:E, 2, 0)=0, "", VLOOKUP('Ek.3-A'!E348, Veriler!D:E, 2, 0)))</f>
        <v/>
      </c>
      <c r="J348" s="7" t="str">
        <f>IF('Ek.3-A'!O348="", "", 'Ek.3-A'!O348)</f>
        <v/>
      </c>
      <c r="K348" s="35">
        <f>'Ek.3-A'!R348</f>
        <v>0</v>
      </c>
      <c r="L348" s="25" t="str">
        <f>'Ek.3-A'!K348</f>
        <v/>
      </c>
      <c r="M348" s="27" t="str">
        <f>'Ek.3-A'!L348</f>
        <v/>
      </c>
      <c r="N348" s="27">
        <f t="shared" ref="N348:N360" si="70">IF(H348="var",0,IF(M348&lt;=0.005,M348,0))</f>
        <v>0</v>
      </c>
      <c r="O348" s="28" t="str">
        <f t="shared" ref="O348:O360" si="71">IF(M348&lt;=0.005,"E","H")</f>
        <v>H</v>
      </c>
      <c r="P348" s="27">
        <f>IF(O348="E",SUM($N$5:N348),0)</f>
        <v>0</v>
      </c>
      <c r="Q348" s="25">
        <f t="shared" ref="Q348:Q360" si="72">IF(P348&lt;=0.1, K348, IF(N348&gt;$F$2, N348*K348, $F$2*K348))</f>
        <v>0</v>
      </c>
      <c r="R348" s="27"/>
      <c r="S348" s="29"/>
      <c r="T348" s="6"/>
      <c r="V348" s="29"/>
      <c r="W348" s="29"/>
    </row>
    <row r="349" spans="1:23" x14ac:dyDescent="0.25">
      <c r="A349" s="8">
        <v>4.49</v>
      </c>
      <c r="B349" s="40" t="s">
        <v>16</v>
      </c>
      <c r="D349" s="100">
        <v>271311000000</v>
      </c>
      <c r="E349" s="4">
        <v>0.1</v>
      </c>
      <c r="G349" s="4">
        <f>G348+1</f>
        <v>129</v>
      </c>
      <c r="H349" s="131" t="str">
        <f>IF(TRIM('Ek.3-A'!E349)&lt;&gt;"","var","yok")</f>
        <v>yok</v>
      </c>
      <c r="I349" s="7" t="str">
        <f>IF('Ek.3-A'!E349="", "", IF(VLOOKUP('Ek.3-A'!E349, Veriler!D:E, 2, 0)=0, "", VLOOKUP('Ek.3-A'!E349, Veriler!D:E, 2, 0)))</f>
        <v/>
      </c>
      <c r="J349" s="7" t="str">
        <f>IF('Ek.3-A'!O349="", "", 'Ek.3-A'!O349)</f>
        <v/>
      </c>
      <c r="K349" s="35">
        <f>'Ek.3-A'!R349</f>
        <v>0</v>
      </c>
      <c r="L349" s="25" t="str">
        <f>'Ek.3-A'!K349</f>
        <v/>
      </c>
      <c r="M349" s="27" t="str">
        <f>'Ek.3-A'!L349</f>
        <v/>
      </c>
      <c r="N349" s="27">
        <f t="shared" si="70"/>
        <v>0</v>
      </c>
      <c r="O349" s="28" t="str">
        <f t="shared" si="71"/>
        <v>H</v>
      </c>
      <c r="P349" s="27">
        <f>IF(O349="E",SUM($N$5:N349),0)</f>
        <v>0</v>
      </c>
      <c r="Q349" s="25">
        <f t="shared" si="72"/>
        <v>0</v>
      </c>
      <c r="R349" s="27"/>
      <c r="S349" s="29"/>
      <c r="T349" s="6"/>
      <c r="V349" s="29"/>
      <c r="W349" s="29"/>
    </row>
    <row r="350" spans="1:23" x14ac:dyDescent="0.25">
      <c r="A350" s="8">
        <v>4.5</v>
      </c>
      <c r="B350" s="40" t="s">
        <v>16</v>
      </c>
      <c r="D350" s="99">
        <v>391110000000</v>
      </c>
      <c r="E350" s="4">
        <v>0.1</v>
      </c>
      <c r="G350" s="4">
        <f t="shared" ref="G350:G360" si="73">G349+1</f>
        <v>130</v>
      </c>
      <c r="H350" s="131" t="str">
        <f>IF(TRIM('Ek.3-A'!E350)&lt;&gt;"","var","yok")</f>
        <v>yok</v>
      </c>
      <c r="I350" s="7" t="str">
        <f>IF('Ek.3-A'!E350="", "", IF(VLOOKUP('Ek.3-A'!E350, Veriler!D:E, 2, 0)=0, "", VLOOKUP('Ek.3-A'!E350, Veriler!D:E, 2, 0)))</f>
        <v/>
      </c>
      <c r="J350" s="7" t="str">
        <f>IF('Ek.3-A'!O350="", "", 'Ek.3-A'!O350)</f>
        <v/>
      </c>
      <c r="K350" s="35">
        <f>'Ek.3-A'!R350</f>
        <v>0</v>
      </c>
      <c r="L350" s="25" t="str">
        <f>'Ek.3-A'!K350</f>
        <v/>
      </c>
      <c r="M350" s="27" t="str">
        <f>'Ek.3-A'!L350</f>
        <v/>
      </c>
      <c r="N350" s="27">
        <f t="shared" si="70"/>
        <v>0</v>
      </c>
      <c r="O350" s="28" t="str">
        <f t="shared" si="71"/>
        <v>H</v>
      </c>
      <c r="P350" s="27">
        <f>IF(O350="E",SUM($N$5:N350),0)</f>
        <v>0</v>
      </c>
      <c r="Q350" s="25">
        <f t="shared" si="72"/>
        <v>0</v>
      </c>
      <c r="R350" s="27"/>
      <c r="S350" s="29"/>
      <c r="T350" s="6"/>
      <c r="V350" s="29"/>
      <c r="W350" s="29"/>
    </row>
    <row r="351" spans="1:23" x14ac:dyDescent="0.25">
      <c r="A351" s="8">
        <v>4.51</v>
      </c>
      <c r="B351" s="40" t="s">
        <v>16</v>
      </c>
      <c r="D351" s="100">
        <v>850710800011</v>
      </c>
      <c r="E351" s="4">
        <v>0.1</v>
      </c>
      <c r="G351" s="4">
        <f t="shared" si="73"/>
        <v>131</v>
      </c>
      <c r="H351" s="131" t="str">
        <f>IF(TRIM('Ek.3-A'!E351)&lt;&gt;"","var","yok")</f>
        <v>yok</v>
      </c>
      <c r="I351" s="7" t="str">
        <f>IF('Ek.3-A'!E351="", "", IF(VLOOKUP('Ek.3-A'!E351, Veriler!D:E, 2, 0)=0, "", VLOOKUP('Ek.3-A'!E351, Veriler!D:E, 2, 0)))</f>
        <v/>
      </c>
      <c r="J351" s="7" t="str">
        <f>IF('Ek.3-A'!O351="", "", 'Ek.3-A'!O351)</f>
        <v/>
      </c>
      <c r="K351" s="35">
        <f>'Ek.3-A'!R351</f>
        <v>0</v>
      </c>
      <c r="L351" s="25" t="str">
        <f>'Ek.3-A'!K351</f>
        <v/>
      </c>
      <c r="M351" s="27" t="str">
        <f>'Ek.3-A'!L351</f>
        <v/>
      </c>
      <c r="N351" s="27">
        <f t="shared" si="70"/>
        <v>0</v>
      </c>
      <c r="O351" s="28" t="str">
        <f t="shared" si="71"/>
        <v>H</v>
      </c>
      <c r="P351" s="27">
        <f>IF(O351="E",SUM($N$5:N351),0)</f>
        <v>0</v>
      </c>
      <c r="Q351" s="25">
        <f t="shared" si="72"/>
        <v>0</v>
      </c>
      <c r="R351" s="27"/>
      <c r="S351" s="29"/>
      <c r="T351" s="6"/>
      <c r="V351" s="29"/>
      <c r="W351" s="29"/>
    </row>
    <row r="352" spans="1:23" x14ac:dyDescent="0.25">
      <c r="A352" s="8">
        <v>4.5199999999999996</v>
      </c>
      <c r="B352" s="40" t="s">
        <v>16</v>
      </c>
      <c r="D352" s="99">
        <v>850710200011</v>
      </c>
      <c r="E352" s="4">
        <v>0.1</v>
      </c>
      <c r="G352" s="4">
        <f t="shared" si="73"/>
        <v>132</v>
      </c>
      <c r="H352" s="131" t="str">
        <f>IF(TRIM('Ek.3-A'!E352)&lt;&gt;"","var","yok")</f>
        <v>yok</v>
      </c>
      <c r="I352" s="7" t="str">
        <f>IF('Ek.3-A'!E352="", "", IF(VLOOKUP('Ek.3-A'!E352, Veriler!D:E, 2, 0)=0, "", VLOOKUP('Ek.3-A'!E352, Veriler!D:E, 2, 0)))</f>
        <v/>
      </c>
      <c r="J352" s="7" t="str">
        <f>IF('Ek.3-A'!O352="", "", 'Ek.3-A'!O352)</f>
        <v/>
      </c>
      <c r="K352" s="35">
        <f>'Ek.3-A'!R352</f>
        <v>0</v>
      </c>
      <c r="L352" s="25" t="str">
        <f>'Ek.3-A'!K352</f>
        <v/>
      </c>
      <c r="M352" s="27" t="str">
        <f>'Ek.3-A'!L352</f>
        <v/>
      </c>
      <c r="N352" s="27">
        <f t="shared" si="70"/>
        <v>0</v>
      </c>
      <c r="O352" s="28" t="str">
        <f t="shared" si="71"/>
        <v>H</v>
      </c>
      <c r="P352" s="27">
        <f>IF(O352="E",SUM($N$5:N352),0)</f>
        <v>0</v>
      </c>
      <c r="Q352" s="25">
        <f t="shared" si="72"/>
        <v>0</v>
      </c>
      <c r="R352" s="27"/>
      <c r="S352" s="29"/>
      <c r="T352" s="6"/>
      <c r="V352" s="29"/>
      <c r="W352" s="29"/>
    </row>
    <row r="353" spans="1:23" x14ac:dyDescent="0.25">
      <c r="A353" s="8">
        <v>4.53</v>
      </c>
      <c r="B353" s="40" t="s">
        <v>16</v>
      </c>
      <c r="D353" s="100">
        <v>391220190011</v>
      </c>
      <c r="E353" s="4">
        <v>0.1</v>
      </c>
      <c r="G353" s="4">
        <f t="shared" si="73"/>
        <v>133</v>
      </c>
      <c r="H353" s="131" t="str">
        <f>IF(TRIM('Ek.3-A'!E353)&lt;&gt;"","var","yok")</f>
        <v>yok</v>
      </c>
      <c r="I353" s="7" t="str">
        <f>IF('Ek.3-A'!E353="", "", IF(VLOOKUP('Ek.3-A'!E353, Veriler!D:E, 2, 0)=0, "", VLOOKUP('Ek.3-A'!E353, Veriler!D:E, 2, 0)))</f>
        <v/>
      </c>
      <c r="J353" s="7" t="str">
        <f>IF('Ek.3-A'!O353="", "", 'Ek.3-A'!O353)</f>
        <v/>
      </c>
      <c r="K353" s="35">
        <f>'Ek.3-A'!R353</f>
        <v>0</v>
      </c>
      <c r="L353" s="25" t="str">
        <f>'Ek.3-A'!K353</f>
        <v/>
      </c>
      <c r="M353" s="27" t="str">
        <f>'Ek.3-A'!L353</f>
        <v/>
      </c>
      <c r="N353" s="27">
        <f t="shared" si="70"/>
        <v>0</v>
      </c>
      <c r="O353" s="28" t="str">
        <f t="shared" si="71"/>
        <v>H</v>
      </c>
      <c r="P353" s="27">
        <f>IF(O353="E",SUM($N$5:N353),0)</f>
        <v>0</v>
      </c>
      <c r="Q353" s="25">
        <f t="shared" si="72"/>
        <v>0</v>
      </c>
      <c r="R353" s="27"/>
      <c r="S353" s="29"/>
      <c r="T353" s="6"/>
      <c r="V353" s="29"/>
      <c r="W353" s="29"/>
    </row>
    <row r="354" spans="1:23" x14ac:dyDescent="0.25">
      <c r="A354" s="8">
        <v>4.54</v>
      </c>
      <c r="B354" s="40" t="s">
        <v>16</v>
      </c>
      <c r="D354" s="99">
        <v>950300350000</v>
      </c>
      <c r="E354" s="4">
        <v>0.1</v>
      </c>
      <c r="G354" s="4">
        <f t="shared" si="73"/>
        <v>134</v>
      </c>
      <c r="H354" s="131" t="str">
        <f>IF(TRIM('Ek.3-A'!E354)&lt;&gt;"","var","yok")</f>
        <v>yok</v>
      </c>
      <c r="I354" s="7" t="str">
        <f>IF('Ek.3-A'!E354="", "", IF(VLOOKUP('Ek.3-A'!E354, Veriler!D:E, 2, 0)=0, "", VLOOKUP('Ek.3-A'!E354, Veriler!D:E, 2, 0)))</f>
        <v/>
      </c>
      <c r="J354" s="7" t="str">
        <f>IF('Ek.3-A'!O354="", "", 'Ek.3-A'!O354)</f>
        <v/>
      </c>
      <c r="K354" s="35">
        <f>'Ek.3-A'!R354</f>
        <v>0</v>
      </c>
      <c r="L354" s="25" t="str">
        <f>'Ek.3-A'!K354</f>
        <v/>
      </c>
      <c r="M354" s="27" t="str">
        <f>'Ek.3-A'!L354</f>
        <v/>
      </c>
      <c r="N354" s="27">
        <f t="shared" si="70"/>
        <v>0</v>
      </c>
      <c r="O354" s="28" t="str">
        <f t="shared" si="71"/>
        <v>H</v>
      </c>
      <c r="P354" s="27">
        <f>IF(O354="E",SUM($N$5:N354),0)</f>
        <v>0</v>
      </c>
      <c r="Q354" s="25">
        <f t="shared" si="72"/>
        <v>0</v>
      </c>
      <c r="R354" s="27"/>
      <c r="S354" s="29"/>
      <c r="T354" s="6"/>
      <c r="V354" s="29"/>
      <c r="W354" s="29"/>
    </row>
    <row r="355" spans="1:23" x14ac:dyDescent="0.25">
      <c r="A355" s="8">
        <v>4.55</v>
      </c>
      <c r="B355" s="40" t="s">
        <v>16</v>
      </c>
      <c r="D355" s="100">
        <v>390931000000</v>
      </c>
      <c r="E355" s="4">
        <v>0.1</v>
      </c>
      <c r="G355" s="4">
        <f t="shared" si="73"/>
        <v>135</v>
      </c>
      <c r="H355" s="131" t="str">
        <f>IF(TRIM('Ek.3-A'!E355)&lt;&gt;"","var","yok")</f>
        <v>yok</v>
      </c>
      <c r="I355" s="7" t="str">
        <f>IF('Ek.3-A'!E355="", "", IF(VLOOKUP('Ek.3-A'!E355, Veriler!D:E, 2, 0)=0, "", VLOOKUP('Ek.3-A'!E355, Veriler!D:E, 2, 0)))</f>
        <v/>
      </c>
      <c r="J355" s="7" t="str">
        <f>IF('Ek.3-A'!O355="", "", 'Ek.3-A'!O355)</f>
        <v/>
      </c>
      <c r="K355" s="35">
        <f>'Ek.3-A'!R355</f>
        <v>0</v>
      </c>
      <c r="L355" s="25" t="str">
        <f>'Ek.3-A'!K355</f>
        <v/>
      </c>
      <c r="M355" s="27" t="str">
        <f>'Ek.3-A'!L355</f>
        <v/>
      </c>
      <c r="N355" s="27">
        <f t="shared" si="70"/>
        <v>0</v>
      </c>
      <c r="O355" s="28" t="str">
        <f t="shared" si="71"/>
        <v>H</v>
      </c>
      <c r="P355" s="27">
        <f>IF(O355="E",SUM($N$5:N355),0)</f>
        <v>0</v>
      </c>
      <c r="Q355" s="25">
        <f t="shared" si="72"/>
        <v>0</v>
      </c>
      <c r="R355" s="27"/>
      <c r="S355" s="29"/>
      <c r="T355" s="6"/>
      <c r="V355" s="29"/>
      <c r="W355" s="29"/>
    </row>
    <row r="356" spans="1:23" x14ac:dyDescent="0.25">
      <c r="A356" s="8">
        <v>4.5599999999999996</v>
      </c>
      <c r="B356" s="40" t="s">
        <v>16</v>
      </c>
      <c r="D356" s="99">
        <v>390769000000</v>
      </c>
      <c r="E356" s="4">
        <v>0.1</v>
      </c>
      <c r="G356" s="4">
        <f t="shared" si="73"/>
        <v>136</v>
      </c>
      <c r="H356" s="131" t="str">
        <f>IF(TRIM('Ek.3-A'!E356)&lt;&gt;"","var","yok")</f>
        <v>yok</v>
      </c>
      <c r="I356" s="7" t="str">
        <f>IF('Ek.3-A'!E356="", "", IF(VLOOKUP('Ek.3-A'!E356, Veriler!D:E, 2, 0)=0, "", VLOOKUP('Ek.3-A'!E356, Veriler!D:E, 2, 0)))</f>
        <v/>
      </c>
      <c r="J356" s="7" t="str">
        <f>IF('Ek.3-A'!O356="", "", 'Ek.3-A'!O356)</f>
        <v/>
      </c>
      <c r="K356" s="35">
        <f>'Ek.3-A'!R356</f>
        <v>0</v>
      </c>
      <c r="L356" s="25" t="str">
        <f>'Ek.3-A'!K356</f>
        <v/>
      </c>
      <c r="M356" s="27" t="str">
        <f>'Ek.3-A'!L356</f>
        <v/>
      </c>
      <c r="N356" s="27">
        <f t="shared" si="70"/>
        <v>0</v>
      </c>
      <c r="O356" s="28" t="str">
        <f t="shared" si="71"/>
        <v>H</v>
      </c>
      <c r="P356" s="27">
        <f>IF(O356="E",SUM($N$5:N356),0)</f>
        <v>0</v>
      </c>
      <c r="Q356" s="25">
        <f t="shared" si="72"/>
        <v>0</v>
      </c>
      <c r="R356" s="27"/>
      <c r="S356" s="29"/>
      <c r="T356" s="6"/>
      <c r="V356" s="29"/>
      <c r="W356" s="29"/>
    </row>
    <row r="357" spans="1:23" x14ac:dyDescent="0.25">
      <c r="A357" s="8">
        <v>4.57</v>
      </c>
      <c r="B357" s="40" t="s">
        <v>16</v>
      </c>
      <c r="D357" s="100">
        <v>390761000000</v>
      </c>
      <c r="E357" s="4">
        <v>0.1</v>
      </c>
      <c r="G357" s="4">
        <f t="shared" si="73"/>
        <v>137</v>
      </c>
      <c r="H357" s="131" t="str">
        <f>IF(TRIM('Ek.3-A'!E357)&lt;&gt;"","var","yok")</f>
        <v>yok</v>
      </c>
      <c r="I357" s="7" t="str">
        <f>IF('Ek.3-A'!E357="", "", IF(VLOOKUP('Ek.3-A'!E357, Veriler!D:E, 2, 0)=0, "", VLOOKUP('Ek.3-A'!E357, Veriler!D:E, 2, 0)))</f>
        <v/>
      </c>
      <c r="J357" s="7" t="str">
        <f>IF('Ek.3-A'!O357="", "", 'Ek.3-A'!O357)</f>
        <v/>
      </c>
      <c r="K357" s="35">
        <f>'Ek.3-A'!R357</f>
        <v>0</v>
      </c>
      <c r="L357" s="25" t="str">
        <f>'Ek.3-A'!K357</f>
        <v/>
      </c>
      <c r="M357" s="27" t="str">
        <f>'Ek.3-A'!L357</f>
        <v/>
      </c>
      <c r="N357" s="27">
        <f t="shared" si="70"/>
        <v>0</v>
      </c>
      <c r="O357" s="28" t="str">
        <f t="shared" si="71"/>
        <v>H</v>
      </c>
      <c r="P357" s="27">
        <f>IF(O357="E",SUM($N$5:N357),0)</f>
        <v>0</v>
      </c>
      <c r="Q357" s="25">
        <f t="shared" si="72"/>
        <v>0</v>
      </c>
      <c r="R357" s="27"/>
      <c r="S357" s="29"/>
      <c r="T357" s="6"/>
      <c r="V357" s="29"/>
      <c r="W357" s="29"/>
    </row>
    <row r="358" spans="1:23" x14ac:dyDescent="0.25">
      <c r="A358" s="8">
        <v>4.58</v>
      </c>
      <c r="B358" s="40" t="s">
        <v>16</v>
      </c>
      <c r="D358" s="99">
        <v>390610000000</v>
      </c>
      <c r="E358" s="4">
        <v>0.1</v>
      </c>
      <c r="G358" s="4">
        <f t="shared" si="73"/>
        <v>138</v>
      </c>
      <c r="H358" s="131" t="str">
        <f>IF(TRIM('Ek.3-A'!E358)&lt;&gt;"","var","yok")</f>
        <v>yok</v>
      </c>
      <c r="I358" s="7" t="str">
        <f>IF('Ek.3-A'!E358="", "", IF(VLOOKUP('Ek.3-A'!E358, Veriler!D:E, 2, 0)=0, "", VLOOKUP('Ek.3-A'!E358, Veriler!D:E, 2, 0)))</f>
        <v/>
      </c>
      <c r="J358" s="7" t="str">
        <f>IF('Ek.3-A'!O358="", "", 'Ek.3-A'!O358)</f>
        <v/>
      </c>
      <c r="K358" s="35">
        <f>'Ek.3-A'!R358</f>
        <v>0</v>
      </c>
      <c r="L358" s="25" t="str">
        <f>'Ek.3-A'!K358</f>
        <v/>
      </c>
      <c r="M358" s="27" t="str">
        <f>'Ek.3-A'!L358</f>
        <v/>
      </c>
      <c r="N358" s="27">
        <f t="shared" si="70"/>
        <v>0</v>
      </c>
      <c r="O358" s="28" t="str">
        <f t="shared" si="71"/>
        <v>H</v>
      </c>
      <c r="P358" s="27">
        <f>IF(O358="E",SUM($N$5:N358),0)</f>
        <v>0</v>
      </c>
      <c r="Q358" s="25">
        <f t="shared" si="72"/>
        <v>0</v>
      </c>
      <c r="R358" s="27"/>
      <c r="S358" s="29"/>
      <c r="T358" s="6"/>
      <c r="V358" s="29"/>
      <c r="W358" s="29"/>
    </row>
    <row r="359" spans="1:23" x14ac:dyDescent="0.25">
      <c r="A359" s="8">
        <v>4.59</v>
      </c>
      <c r="B359" s="40" t="s">
        <v>16</v>
      </c>
      <c r="D359" s="100">
        <v>392091000000</v>
      </c>
      <c r="E359" s="4">
        <v>0.1</v>
      </c>
      <c r="G359" s="4">
        <f t="shared" si="73"/>
        <v>139</v>
      </c>
      <c r="H359" s="131" t="str">
        <f>IF(TRIM('Ek.3-A'!E359)&lt;&gt;"","var","yok")</f>
        <v>yok</v>
      </c>
      <c r="I359" s="7" t="str">
        <f>IF('Ek.3-A'!E359="", "", IF(VLOOKUP('Ek.3-A'!E359, Veriler!D:E, 2, 0)=0, "", VLOOKUP('Ek.3-A'!E359, Veriler!D:E, 2, 0)))</f>
        <v/>
      </c>
      <c r="J359" s="7" t="str">
        <f>IF('Ek.3-A'!O359="", "", 'Ek.3-A'!O359)</f>
        <v/>
      </c>
      <c r="K359" s="35">
        <f>'Ek.3-A'!R359</f>
        <v>0</v>
      </c>
      <c r="L359" s="25" t="str">
        <f>'Ek.3-A'!K359</f>
        <v/>
      </c>
      <c r="M359" s="27" t="str">
        <f>'Ek.3-A'!L359</f>
        <v/>
      </c>
      <c r="N359" s="27">
        <f t="shared" si="70"/>
        <v>0</v>
      </c>
      <c r="O359" s="28" t="str">
        <f t="shared" si="71"/>
        <v>H</v>
      </c>
      <c r="P359" s="27">
        <f>IF(O359="E",SUM($N$5:N359),0)</f>
        <v>0</v>
      </c>
      <c r="Q359" s="25">
        <f t="shared" si="72"/>
        <v>0</v>
      </c>
      <c r="R359" s="27"/>
      <c r="S359" s="29"/>
      <c r="T359" s="6"/>
      <c r="V359" s="29"/>
      <c r="W359" s="29"/>
    </row>
    <row r="360" spans="1:23" x14ac:dyDescent="0.25">
      <c r="A360" s="8">
        <v>4.5999999999999996</v>
      </c>
      <c r="B360" s="40" t="s">
        <v>16</v>
      </c>
      <c r="D360" s="99">
        <v>390810000011</v>
      </c>
      <c r="E360" s="4">
        <v>0.1</v>
      </c>
      <c r="G360" s="4">
        <f t="shared" si="73"/>
        <v>140</v>
      </c>
      <c r="H360" s="131" t="str">
        <f>IF(TRIM('Ek.3-A'!E360)&lt;&gt;"","var","yok")</f>
        <v>yok</v>
      </c>
      <c r="I360" s="7" t="str">
        <f>IF('Ek.3-A'!E360="", "", IF(VLOOKUP('Ek.3-A'!E360, Veriler!D:E, 2, 0)=0, "", VLOOKUP('Ek.3-A'!E360, Veriler!D:E, 2, 0)))</f>
        <v/>
      </c>
      <c r="J360" s="7" t="str">
        <f>IF('Ek.3-A'!O360="", "", 'Ek.3-A'!O360)</f>
        <v/>
      </c>
      <c r="K360" s="35">
        <f>'Ek.3-A'!R360</f>
        <v>0</v>
      </c>
      <c r="L360" s="25" t="str">
        <f>'Ek.3-A'!K360</f>
        <v/>
      </c>
      <c r="M360" s="27" t="str">
        <f>'Ek.3-A'!L360</f>
        <v/>
      </c>
      <c r="N360" s="27">
        <f t="shared" si="70"/>
        <v>0</v>
      </c>
      <c r="O360" s="28" t="str">
        <f t="shared" si="71"/>
        <v>H</v>
      </c>
      <c r="P360" s="27">
        <f>IF(O360="E",SUM($N$5:N360),0)</f>
        <v>0</v>
      </c>
      <c r="Q360" s="25">
        <f t="shared" si="72"/>
        <v>0</v>
      </c>
      <c r="R360" s="27"/>
      <c r="S360" s="29"/>
      <c r="T360" s="6"/>
      <c r="V360" s="29"/>
      <c r="W360" s="29"/>
    </row>
    <row r="361" spans="1:23" x14ac:dyDescent="0.25">
      <c r="A361" s="8">
        <v>4.6100000000000003</v>
      </c>
      <c r="B361" s="40" t="s">
        <v>16</v>
      </c>
      <c r="D361" s="100">
        <v>390810000019</v>
      </c>
      <c r="E361" s="4">
        <v>0.1</v>
      </c>
      <c r="H361" s="131"/>
      <c r="I361" s="7" t="s">
        <v>69</v>
      </c>
      <c r="J361" s="7"/>
      <c r="K361" s="7"/>
      <c r="M361" s="26"/>
      <c r="P361" s="27"/>
      <c r="Q361" s="30"/>
      <c r="R361" s="27"/>
      <c r="W361" s="29"/>
    </row>
    <row r="362" spans="1:23" x14ac:dyDescent="0.25">
      <c r="A362" s="8">
        <v>4.62</v>
      </c>
      <c r="B362" s="40" t="s">
        <v>16</v>
      </c>
      <c r="D362" s="99">
        <v>390710000000</v>
      </c>
      <c r="E362" s="4">
        <v>0.1</v>
      </c>
      <c r="G362" s="4">
        <f>G337+1</f>
        <v>127</v>
      </c>
      <c r="H362" s="131" t="str">
        <f>IF(TRIM('Ek.3-A'!E362)&lt;&gt;"","var","yok")</f>
        <v>yok</v>
      </c>
      <c r="I362" s="7" t="str">
        <f>IF('Ek.3-A'!E362="", "", IF(VLOOKUP('Ek.3-A'!E362, Veriler!D:E, 2, 0)=0, "", VLOOKUP('Ek.3-A'!E362, Veriler!D:E, 2, 0)))</f>
        <v/>
      </c>
      <c r="J362" s="7" t="str">
        <f>IF('Ek.3-A'!O362="", "", 'Ek.3-A'!O362)</f>
        <v/>
      </c>
      <c r="K362" s="35">
        <f>'Ek.3-A'!R362</f>
        <v>0</v>
      </c>
      <c r="L362" s="25" t="str">
        <f>'Ek.3-A'!K362</f>
        <v/>
      </c>
      <c r="M362" s="27" t="str">
        <f>'Ek.3-A'!L362</f>
        <v/>
      </c>
      <c r="N362" s="27">
        <f>IF(H362="var",0,IF(M362&lt;=0.005,M362,0))</f>
        <v>0</v>
      </c>
      <c r="O362" s="28" t="str">
        <f>IF(M362&lt;=0.005,"E","H")</f>
        <v>H</v>
      </c>
      <c r="P362" s="27">
        <f>IF(O362="E",SUM($N$5:N362),0)</f>
        <v>0</v>
      </c>
      <c r="Q362" s="25">
        <f>IF(P362&lt;=0.1, K362, IF(N362&gt;$F$2, N362*K362, $F$2*K362))</f>
        <v>0</v>
      </c>
      <c r="R362" s="27"/>
      <c r="S362" s="29"/>
      <c r="T362" s="6"/>
      <c r="V362" s="29"/>
      <c r="W362" s="29"/>
    </row>
    <row r="363" spans="1:23" x14ac:dyDescent="0.25">
      <c r="A363" s="8">
        <v>4.63</v>
      </c>
      <c r="B363" s="40" t="s">
        <v>16</v>
      </c>
      <c r="D363" s="100">
        <v>390729200000</v>
      </c>
      <c r="E363" s="4">
        <v>0.1</v>
      </c>
      <c r="G363" s="4">
        <f>G362+1</f>
        <v>128</v>
      </c>
      <c r="H363" s="131" t="str">
        <f>IF(TRIM('Ek.3-A'!E363)&lt;&gt;"","var","yok")</f>
        <v>yok</v>
      </c>
      <c r="I363" s="7" t="str">
        <f>IF('Ek.3-A'!E363="", "", IF(VLOOKUP('Ek.3-A'!E363, Veriler!D:E, 2, 0)=0, "", VLOOKUP('Ek.3-A'!E363, Veriler!D:E, 2, 0)))</f>
        <v/>
      </c>
      <c r="J363" s="7" t="str">
        <f>IF('Ek.3-A'!O363="", "", 'Ek.3-A'!O363)</f>
        <v/>
      </c>
      <c r="K363" s="35">
        <f>'Ek.3-A'!R363</f>
        <v>0</v>
      </c>
      <c r="L363" s="25" t="str">
        <f>'Ek.3-A'!K363</f>
        <v/>
      </c>
      <c r="M363" s="27" t="str">
        <f>'Ek.3-A'!L363</f>
        <v/>
      </c>
      <c r="N363" s="27">
        <f t="shared" ref="N363:N375" si="74">IF(H363="var",0,IF(M363&lt;=0.005,M363,0))</f>
        <v>0</v>
      </c>
      <c r="O363" s="28" t="str">
        <f t="shared" ref="O363:O375" si="75">IF(M363&lt;=0.005,"E","H")</f>
        <v>H</v>
      </c>
      <c r="P363" s="27">
        <f>IF(O363="E",SUM($N$5:N363),0)</f>
        <v>0</v>
      </c>
      <c r="Q363" s="25">
        <f t="shared" ref="Q363:Q375" si="76">IF(P363&lt;=0.1, K363, IF(N363&gt;$F$2, N363*K363, $F$2*K363))</f>
        <v>0</v>
      </c>
      <c r="R363" s="27"/>
      <c r="S363" s="29"/>
      <c r="T363" s="6"/>
      <c r="V363" s="29"/>
      <c r="W363" s="29"/>
    </row>
    <row r="364" spans="1:23" x14ac:dyDescent="0.25">
      <c r="A364" s="8">
        <v>4.6399999999999997</v>
      </c>
      <c r="B364" s="40" t="s">
        <v>16</v>
      </c>
      <c r="D364" s="99">
        <v>390729110000</v>
      </c>
      <c r="E364" s="4">
        <v>0.1</v>
      </c>
      <c r="G364" s="4">
        <f t="shared" ref="G364:G375" si="77">G363+1</f>
        <v>129</v>
      </c>
      <c r="H364" s="131" t="str">
        <f>IF(TRIM('Ek.3-A'!E364)&lt;&gt;"","var","yok")</f>
        <v>yok</v>
      </c>
      <c r="I364" s="7" t="str">
        <f>IF('Ek.3-A'!E364="", "", IF(VLOOKUP('Ek.3-A'!E364, Veriler!D:E, 2, 0)=0, "", VLOOKUP('Ek.3-A'!E364, Veriler!D:E, 2, 0)))</f>
        <v/>
      </c>
      <c r="J364" s="7" t="str">
        <f>IF('Ek.3-A'!O364="", "", 'Ek.3-A'!O364)</f>
        <v/>
      </c>
      <c r="K364" s="35">
        <f>'Ek.3-A'!R364</f>
        <v>0</v>
      </c>
      <c r="L364" s="25" t="str">
        <f>'Ek.3-A'!K364</f>
        <v/>
      </c>
      <c r="M364" s="27" t="str">
        <f>'Ek.3-A'!L364</f>
        <v/>
      </c>
      <c r="N364" s="27">
        <f t="shared" si="74"/>
        <v>0</v>
      </c>
      <c r="O364" s="28" t="str">
        <f t="shared" si="75"/>
        <v>H</v>
      </c>
      <c r="P364" s="27">
        <f>IF(O364="E",SUM($N$5:N364),0)</f>
        <v>0</v>
      </c>
      <c r="Q364" s="25">
        <f t="shared" si="76"/>
        <v>0</v>
      </c>
      <c r="R364" s="27"/>
      <c r="S364" s="29"/>
      <c r="T364" s="6"/>
      <c r="V364" s="29"/>
      <c r="W364" s="29"/>
    </row>
    <row r="365" spans="1:23" x14ac:dyDescent="0.25">
      <c r="A365" s="8">
        <v>4.6500000000000004</v>
      </c>
      <c r="B365" s="40" t="s">
        <v>16</v>
      </c>
      <c r="D365" s="100">
        <v>390110900012</v>
      </c>
      <c r="E365" s="4">
        <v>0.1</v>
      </c>
      <c r="G365" s="4">
        <f t="shared" si="77"/>
        <v>130</v>
      </c>
      <c r="H365" s="131" t="str">
        <f>IF(TRIM('Ek.3-A'!E365)&lt;&gt;"","var","yok")</f>
        <v>yok</v>
      </c>
      <c r="I365" s="7" t="str">
        <f>IF('Ek.3-A'!E365="", "", IF(VLOOKUP('Ek.3-A'!E365, Veriler!D:E, 2, 0)=0, "", VLOOKUP('Ek.3-A'!E365, Veriler!D:E, 2, 0)))</f>
        <v/>
      </c>
      <c r="J365" s="7" t="str">
        <f>IF('Ek.3-A'!O365="", "", 'Ek.3-A'!O365)</f>
        <v/>
      </c>
      <c r="K365" s="35">
        <f>'Ek.3-A'!R365</f>
        <v>0</v>
      </c>
      <c r="L365" s="25" t="str">
        <f>'Ek.3-A'!K365</f>
        <v/>
      </c>
      <c r="M365" s="27" t="str">
        <f>'Ek.3-A'!L365</f>
        <v/>
      </c>
      <c r="N365" s="27">
        <f t="shared" si="74"/>
        <v>0</v>
      </c>
      <c r="O365" s="28" t="str">
        <f t="shared" si="75"/>
        <v>H</v>
      </c>
      <c r="P365" s="27">
        <f>IF(O365="E",SUM($N$5:N365),0)</f>
        <v>0</v>
      </c>
      <c r="Q365" s="25">
        <f t="shared" si="76"/>
        <v>0</v>
      </c>
      <c r="R365" s="27"/>
      <c r="S365" s="29"/>
      <c r="T365" s="6"/>
      <c r="V365" s="29"/>
      <c r="W365" s="29"/>
    </row>
    <row r="366" spans="1:23" x14ac:dyDescent="0.25">
      <c r="A366" s="8">
        <v>4.66</v>
      </c>
      <c r="B366" s="40" t="s">
        <v>16</v>
      </c>
      <c r="D366" s="99">
        <v>390120900012</v>
      </c>
      <c r="E366" s="4">
        <v>0.1</v>
      </c>
      <c r="G366" s="4">
        <f t="shared" si="77"/>
        <v>131</v>
      </c>
      <c r="H366" s="131" t="str">
        <f>IF(TRIM('Ek.3-A'!E366)&lt;&gt;"","var","yok")</f>
        <v>yok</v>
      </c>
      <c r="I366" s="7" t="str">
        <f>IF('Ek.3-A'!E366="", "", IF(VLOOKUP('Ek.3-A'!E366, Veriler!D:E, 2, 0)=0, "", VLOOKUP('Ek.3-A'!E366, Veriler!D:E, 2, 0)))</f>
        <v/>
      </c>
      <c r="J366" s="7" t="str">
        <f>IF('Ek.3-A'!O366="", "", 'Ek.3-A'!O366)</f>
        <v/>
      </c>
      <c r="K366" s="35">
        <f>'Ek.3-A'!R366</f>
        <v>0</v>
      </c>
      <c r="L366" s="25" t="str">
        <f>'Ek.3-A'!K366</f>
        <v/>
      </c>
      <c r="M366" s="27" t="str">
        <f>'Ek.3-A'!L366</f>
        <v/>
      </c>
      <c r="N366" s="27">
        <f t="shared" si="74"/>
        <v>0</v>
      </c>
      <c r="O366" s="28" t="str">
        <f t="shared" si="75"/>
        <v>H</v>
      </c>
      <c r="P366" s="27">
        <f>IF(O366="E",SUM($N$5:N366),0)</f>
        <v>0</v>
      </c>
      <c r="Q366" s="25">
        <f t="shared" si="76"/>
        <v>0</v>
      </c>
      <c r="R366" s="27"/>
      <c r="S366" s="29"/>
      <c r="T366" s="6"/>
      <c r="V366" s="29"/>
      <c r="W366" s="29"/>
    </row>
    <row r="367" spans="1:23" x14ac:dyDescent="0.25">
      <c r="A367" s="8">
        <v>4.67</v>
      </c>
      <c r="B367" s="40" t="s">
        <v>16</v>
      </c>
      <c r="D367" s="100">
        <v>390120100000</v>
      </c>
      <c r="E367" s="4">
        <v>0.1</v>
      </c>
      <c r="G367" s="4">
        <f t="shared" si="77"/>
        <v>132</v>
      </c>
      <c r="H367" s="131" t="str">
        <f>IF(TRIM('Ek.3-A'!E367)&lt;&gt;"","var","yok")</f>
        <v>yok</v>
      </c>
      <c r="I367" s="7" t="str">
        <f>IF('Ek.3-A'!E367="", "", IF(VLOOKUP('Ek.3-A'!E367, Veriler!D:E, 2, 0)=0, "", VLOOKUP('Ek.3-A'!E367, Veriler!D:E, 2, 0)))</f>
        <v/>
      </c>
      <c r="J367" s="7" t="str">
        <f>IF('Ek.3-A'!O367="", "", 'Ek.3-A'!O367)</f>
        <v/>
      </c>
      <c r="K367" s="35">
        <f>'Ek.3-A'!R367</f>
        <v>0</v>
      </c>
      <c r="L367" s="25" t="str">
        <f>'Ek.3-A'!K367</f>
        <v/>
      </c>
      <c r="M367" s="27" t="str">
        <f>'Ek.3-A'!L367</f>
        <v/>
      </c>
      <c r="N367" s="27">
        <f t="shared" si="74"/>
        <v>0</v>
      </c>
      <c r="O367" s="28" t="str">
        <f t="shared" si="75"/>
        <v>H</v>
      </c>
      <c r="P367" s="27">
        <f>IF(O367="E",SUM($N$5:N367),0)</f>
        <v>0</v>
      </c>
      <c r="Q367" s="25">
        <f t="shared" si="76"/>
        <v>0</v>
      </c>
      <c r="R367" s="27"/>
      <c r="S367" s="29"/>
      <c r="T367" s="6"/>
      <c r="V367" s="29"/>
      <c r="W367" s="29"/>
    </row>
    <row r="368" spans="1:23" x14ac:dyDescent="0.25">
      <c r="A368" s="8">
        <v>4.68</v>
      </c>
      <c r="B368" s="40" t="s">
        <v>16</v>
      </c>
      <c r="D368" s="99">
        <v>390740000000</v>
      </c>
      <c r="E368" s="4">
        <v>0.1</v>
      </c>
      <c r="G368" s="4">
        <f t="shared" si="77"/>
        <v>133</v>
      </c>
      <c r="H368" s="131" t="str">
        <f>IF(TRIM('Ek.3-A'!E368)&lt;&gt;"","var","yok")</f>
        <v>yok</v>
      </c>
      <c r="I368" s="7" t="str">
        <f>IF('Ek.3-A'!E368="", "", IF(VLOOKUP('Ek.3-A'!E368, Veriler!D:E, 2, 0)=0, "", VLOOKUP('Ek.3-A'!E368, Veriler!D:E, 2, 0)))</f>
        <v/>
      </c>
      <c r="J368" s="7" t="str">
        <f>IF('Ek.3-A'!O368="", "", 'Ek.3-A'!O368)</f>
        <v/>
      </c>
      <c r="K368" s="35">
        <f>'Ek.3-A'!R368</f>
        <v>0</v>
      </c>
      <c r="L368" s="25" t="str">
        <f>'Ek.3-A'!K368</f>
        <v/>
      </c>
      <c r="M368" s="27" t="str">
        <f>'Ek.3-A'!L368</f>
        <v/>
      </c>
      <c r="N368" s="27">
        <f t="shared" si="74"/>
        <v>0</v>
      </c>
      <c r="O368" s="28" t="str">
        <f t="shared" si="75"/>
        <v>H</v>
      </c>
      <c r="P368" s="27">
        <f>IF(O368="E",SUM($N$5:N368),0)</f>
        <v>0</v>
      </c>
      <c r="Q368" s="25">
        <f t="shared" si="76"/>
        <v>0</v>
      </c>
      <c r="R368" s="27"/>
      <c r="S368" s="29"/>
      <c r="T368" s="6"/>
      <c r="V368" s="29"/>
      <c r="W368" s="29"/>
    </row>
    <row r="369" spans="1:23" x14ac:dyDescent="0.25">
      <c r="A369" s="8">
        <v>4.6900000000000004</v>
      </c>
      <c r="B369" s="40" t="s">
        <v>16</v>
      </c>
      <c r="D369" s="100">
        <v>390210000011</v>
      </c>
      <c r="E369" s="4">
        <v>0.1</v>
      </c>
      <c r="G369" s="4">
        <f t="shared" si="77"/>
        <v>134</v>
      </c>
      <c r="H369" s="131" t="str">
        <f>IF(TRIM('Ek.3-A'!E369)&lt;&gt;"","var","yok")</f>
        <v>yok</v>
      </c>
      <c r="I369" s="7" t="str">
        <f>IF('Ek.3-A'!E369="", "", IF(VLOOKUP('Ek.3-A'!E369, Veriler!D:E, 2, 0)=0, "", VLOOKUP('Ek.3-A'!E369, Veriler!D:E, 2, 0)))</f>
        <v/>
      </c>
      <c r="J369" s="7" t="str">
        <f>IF('Ek.3-A'!O369="", "", 'Ek.3-A'!O369)</f>
        <v/>
      </c>
      <c r="K369" s="35">
        <f>'Ek.3-A'!R369</f>
        <v>0</v>
      </c>
      <c r="L369" s="25" t="str">
        <f>'Ek.3-A'!K369</f>
        <v/>
      </c>
      <c r="M369" s="27" t="str">
        <f>'Ek.3-A'!L369</f>
        <v/>
      </c>
      <c r="N369" s="27">
        <f t="shared" si="74"/>
        <v>0</v>
      </c>
      <c r="O369" s="28" t="str">
        <f t="shared" si="75"/>
        <v>H</v>
      </c>
      <c r="P369" s="27">
        <f>IF(O369="E",SUM($N$5:N369),0)</f>
        <v>0</v>
      </c>
      <c r="Q369" s="25">
        <f t="shared" si="76"/>
        <v>0</v>
      </c>
      <c r="R369" s="27"/>
      <c r="S369" s="29"/>
      <c r="T369" s="6"/>
      <c r="V369" s="29"/>
      <c r="W369" s="29"/>
    </row>
    <row r="370" spans="1:23" x14ac:dyDescent="0.25">
      <c r="A370" s="8">
        <v>4.7</v>
      </c>
      <c r="B370" s="40" t="s">
        <v>16</v>
      </c>
      <c r="D370" s="99">
        <v>390230000011</v>
      </c>
      <c r="E370" s="4">
        <v>0.1</v>
      </c>
      <c r="G370" s="4">
        <f t="shared" si="77"/>
        <v>135</v>
      </c>
      <c r="H370" s="131" t="str">
        <f>IF(TRIM('Ek.3-A'!E370)&lt;&gt;"","var","yok")</f>
        <v>yok</v>
      </c>
      <c r="I370" s="7" t="str">
        <f>IF('Ek.3-A'!E370="", "", IF(VLOOKUP('Ek.3-A'!E370, Veriler!D:E, 2, 0)=0, "", VLOOKUP('Ek.3-A'!E370, Veriler!D:E, 2, 0)))</f>
        <v/>
      </c>
      <c r="J370" s="7" t="str">
        <f>IF('Ek.3-A'!O370="", "", 'Ek.3-A'!O370)</f>
        <v/>
      </c>
      <c r="K370" s="35">
        <f>'Ek.3-A'!R370</f>
        <v>0</v>
      </c>
      <c r="L370" s="25" t="str">
        <f>'Ek.3-A'!K370</f>
        <v/>
      </c>
      <c r="M370" s="27" t="str">
        <f>'Ek.3-A'!L370</f>
        <v/>
      </c>
      <c r="N370" s="27">
        <f t="shared" si="74"/>
        <v>0</v>
      </c>
      <c r="O370" s="28" t="str">
        <f t="shared" si="75"/>
        <v>H</v>
      </c>
      <c r="P370" s="27">
        <f>IF(O370="E",SUM($N$5:N370),0)</f>
        <v>0</v>
      </c>
      <c r="Q370" s="25">
        <f t="shared" si="76"/>
        <v>0</v>
      </c>
      <c r="R370" s="27"/>
      <c r="S370" s="29"/>
      <c r="T370" s="6"/>
      <c r="V370" s="29"/>
      <c r="W370" s="29"/>
    </row>
    <row r="371" spans="1:23" x14ac:dyDescent="0.25">
      <c r="A371" s="8">
        <v>4.71</v>
      </c>
      <c r="B371" s="40" t="s">
        <v>16</v>
      </c>
      <c r="D371" s="100">
        <v>390319000000</v>
      </c>
      <c r="E371" s="4">
        <v>0.1</v>
      </c>
      <c r="G371" s="4">
        <f t="shared" si="77"/>
        <v>136</v>
      </c>
      <c r="H371" s="131" t="str">
        <f>IF(TRIM('Ek.3-A'!E371)&lt;&gt;"","var","yok")</f>
        <v>yok</v>
      </c>
      <c r="I371" s="7" t="str">
        <f>IF('Ek.3-A'!E371="", "", IF(VLOOKUP('Ek.3-A'!E371, Veriler!D:E, 2, 0)=0, "", VLOOKUP('Ek.3-A'!E371, Veriler!D:E, 2, 0)))</f>
        <v/>
      </c>
      <c r="J371" s="7" t="str">
        <f>IF('Ek.3-A'!O371="", "", 'Ek.3-A'!O371)</f>
        <v/>
      </c>
      <c r="K371" s="35">
        <f>'Ek.3-A'!R371</f>
        <v>0</v>
      </c>
      <c r="L371" s="25" t="str">
        <f>'Ek.3-A'!K371</f>
        <v/>
      </c>
      <c r="M371" s="27" t="str">
        <f>'Ek.3-A'!L371</f>
        <v/>
      </c>
      <c r="N371" s="27">
        <f t="shared" si="74"/>
        <v>0</v>
      </c>
      <c r="O371" s="28" t="str">
        <f t="shared" si="75"/>
        <v>H</v>
      </c>
      <c r="P371" s="27">
        <f>IF(O371="E",SUM($N$5:N371),0)</f>
        <v>0</v>
      </c>
      <c r="Q371" s="25">
        <f t="shared" si="76"/>
        <v>0</v>
      </c>
      <c r="R371" s="27"/>
      <c r="S371" s="29"/>
      <c r="T371" s="6"/>
      <c r="V371" s="29"/>
      <c r="W371" s="29"/>
    </row>
    <row r="372" spans="1:23" x14ac:dyDescent="0.25">
      <c r="A372" s="8">
        <v>4.72</v>
      </c>
      <c r="B372" s="40" t="s">
        <v>16</v>
      </c>
      <c r="D372" s="99">
        <v>390461000000</v>
      </c>
      <c r="E372" s="4">
        <v>0.1</v>
      </c>
      <c r="G372" s="4">
        <f t="shared" si="77"/>
        <v>137</v>
      </c>
      <c r="H372" s="131" t="str">
        <f>IF(TRIM('Ek.3-A'!E372)&lt;&gt;"","var","yok")</f>
        <v>yok</v>
      </c>
      <c r="I372" s="7" t="str">
        <f>IF('Ek.3-A'!E372="", "", IF(VLOOKUP('Ek.3-A'!E372, Veriler!D:E, 2, 0)=0, "", VLOOKUP('Ek.3-A'!E372, Veriler!D:E, 2, 0)))</f>
        <v/>
      </c>
      <c r="J372" s="7" t="str">
        <f>IF('Ek.3-A'!O372="", "", 'Ek.3-A'!O372)</f>
        <v/>
      </c>
      <c r="K372" s="35">
        <f>'Ek.3-A'!R372</f>
        <v>0</v>
      </c>
      <c r="L372" s="25" t="str">
        <f>'Ek.3-A'!K372</f>
        <v/>
      </c>
      <c r="M372" s="27" t="str">
        <f>'Ek.3-A'!L372</f>
        <v/>
      </c>
      <c r="N372" s="27">
        <f t="shared" si="74"/>
        <v>0</v>
      </c>
      <c r="O372" s="28" t="str">
        <f t="shared" si="75"/>
        <v>H</v>
      </c>
      <c r="P372" s="27">
        <f>IF(O372="E",SUM($N$5:N372),0)</f>
        <v>0</v>
      </c>
      <c r="Q372" s="25">
        <f t="shared" si="76"/>
        <v>0</v>
      </c>
      <c r="R372" s="27"/>
      <c r="S372" s="29"/>
      <c r="T372" s="6"/>
      <c r="V372" s="29"/>
      <c r="W372" s="29"/>
    </row>
    <row r="373" spans="1:23" x14ac:dyDescent="0.25">
      <c r="A373" s="8">
        <v>4.7300000000000004</v>
      </c>
      <c r="B373" s="40" t="s">
        <v>16</v>
      </c>
      <c r="D373" s="100">
        <v>540220002912</v>
      </c>
      <c r="E373" s="4">
        <v>0.1</v>
      </c>
      <c r="G373" s="4">
        <f t="shared" si="77"/>
        <v>138</v>
      </c>
      <c r="H373" s="131" t="str">
        <f>IF(TRIM('Ek.3-A'!E373)&lt;&gt;"","var","yok")</f>
        <v>yok</v>
      </c>
      <c r="I373" s="7" t="str">
        <f>IF('Ek.3-A'!E373="", "", IF(VLOOKUP('Ek.3-A'!E373, Veriler!D:E, 2, 0)=0, "", VLOOKUP('Ek.3-A'!E373, Veriler!D:E, 2, 0)))</f>
        <v/>
      </c>
      <c r="J373" s="7" t="str">
        <f>IF('Ek.3-A'!O373="", "", 'Ek.3-A'!O373)</f>
        <v/>
      </c>
      <c r="K373" s="35">
        <f>'Ek.3-A'!R373</f>
        <v>0</v>
      </c>
      <c r="L373" s="25" t="str">
        <f>'Ek.3-A'!K373</f>
        <v/>
      </c>
      <c r="M373" s="27" t="str">
        <f>'Ek.3-A'!L373</f>
        <v/>
      </c>
      <c r="N373" s="27">
        <f t="shared" si="74"/>
        <v>0</v>
      </c>
      <c r="O373" s="28" t="str">
        <f t="shared" si="75"/>
        <v>H</v>
      </c>
      <c r="P373" s="27">
        <f>IF(O373="E",SUM($N$5:N373),0)</f>
        <v>0</v>
      </c>
      <c r="Q373" s="25">
        <f t="shared" si="76"/>
        <v>0</v>
      </c>
      <c r="R373" s="27"/>
      <c r="S373" s="29"/>
      <c r="T373" s="6"/>
      <c r="V373" s="29"/>
      <c r="W373" s="29"/>
    </row>
    <row r="374" spans="1:23" x14ac:dyDescent="0.25">
      <c r="A374" s="8">
        <v>4.74</v>
      </c>
      <c r="B374" s="40" t="s">
        <v>16</v>
      </c>
      <c r="D374" s="99">
        <v>310420500000</v>
      </c>
      <c r="E374" s="4">
        <v>0.1</v>
      </c>
      <c r="G374" s="4">
        <f t="shared" si="77"/>
        <v>139</v>
      </c>
      <c r="H374" s="131" t="str">
        <f>IF(TRIM('Ek.3-A'!E374)&lt;&gt;"","var","yok")</f>
        <v>yok</v>
      </c>
      <c r="I374" s="7" t="str">
        <f>IF('Ek.3-A'!E374="", "", IF(VLOOKUP('Ek.3-A'!E374, Veriler!D:E, 2, 0)=0, "", VLOOKUP('Ek.3-A'!E374, Veriler!D:E, 2, 0)))</f>
        <v/>
      </c>
      <c r="J374" s="7" t="str">
        <f>IF('Ek.3-A'!O374="", "", 'Ek.3-A'!O374)</f>
        <v/>
      </c>
      <c r="K374" s="35">
        <f>'Ek.3-A'!R374</f>
        <v>0</v>
      </c>
      <c r="L374" s="25" t="str">
        <f>'Ek.3-A'!K374</f>
        <v/>
      </c>
      <c r="M374" s="27" t="str">
        <f>'Ek.3-A'!L374</f>
        <v/>
      </c>
      <c r="N374" s="27">
        <f t="shared" si="74"/>
        <v>0</v>
      </c>
      <c r="O374" s="28" t="str">
        <f t="shared" si="75"/>
        <v>H</v>
      </c>
      <c r="P374" s="27">
        <f>IF(O374="E",SUM($N$5:N374),0)</f>
        <v>0</v>
      </c>
      <c r="Q374" s="25">
        <f t="shared" si="76"/>
        <v>0</v>
      </c>
      <c r="R374" s="27"/>
      <c r="S374" s="29"/>
      <c r="T374" s="6"/>
      <c r="V374" s="29"/>
      <c r="W374" s="29"/>
    </row>
    <row r="375" spans="1:23" x14ac:dyDescent="0.25">
      <c r="A375" s="8">
        <v>4.75</v>
      </c>
      <c r="B375" s="40" t="s">
        <v>16</v>
      </c>
      <c r="D375" s="100">
        <v>283421000000</v>
      </c>
      <c r="E375" s="4">
        <v>0.1</v>
      </c>
      <c r="G375" s="4">
        <f t="shared" si="77"/>
        <v>140</v>
      </c>
      <c r="H375" s="131" t="str">
        <f>IF(TRIM('Ek.3-A'!E375)&lt;&gt;"","var","yok")</f>
        <v>yok</v>
      </c>
      <c r="I375" s="7" t="str">
        <f>IF('Ek.3-A'!E375="", "", IF(VLOOKUP('Ek.3-A'!E375, Veriler!D:E, 2, 0)=0, "", VLOOKUP('Ek.3-A'!E375, Veriler!D:E, 2, 0)))</f>
        <v/>
      </c>
      <c r="J375" s="7" t="str">
        <f>IF('Ek.3-A'!O375="", "", 'Ek.3-A'!O375)</f>
        <v/>
      </c>
      <c r="K375" s="35">
        <f>'Ek.3-A'!R375</f>
        <v>0</v>
      </c>
      <c r="L375" s="25" t="str">
        <f>'Ek.3-A'!K375</f>
        <v/>
      </c>
      <c r="M375" s="27" t="str">
        <f>'Ek.3-A'!L375</f>
        <v/>
      </c>
      <c r="N375" s="27">
        <f t="shared" si="74"/>
        <v>0</v>
      </c>
      <c r="O375" s="28" t="str">
        <f t="shared" si="75"/>
        <v>H</v>
      </c>
      <c r="P375" s="27">
        <f>IF(O375="E",SUM($N$5:N375),0)</f>
        <v>0</v>
      </c>
      <c r="Q375" s="25">
        <f t="shared" si="76"/>
        <v>0</v>
      </c>
      <c r="R375" s="27"/>
      <c r="S375" s="29"/>
      <c r="T375" s="6"/>
      <c r="V375" s="29"/>
      <c r="W375" s="29"/>
    </row>
    <row r="376" spans="1:23" x14ac:dyDescent="0.25">
      <c r="A376" s="8">
        <v>4.76</v>
      </c>
      <c r="B376" s="40" t="s">
        <v>16</v>
      </c>
      <c r="D376" s="99">
        <v>850680800000</v>
      </c>
      <c r="E376" s="4">
        <v>0.1</v>
      </c>
      <c r="P376" s="27"/>
      <c r="Q376" s="30"/>
    </row>
    <row r="377" spans="1:23" x14ac:dyDescent="0.25">
      <c r="A377" s="8">
        <v>4.7699999999999996</v>
      </c>
      <c r="B377" s="40" t="s">
        <v>16</v>
      </c>
      <c r="D377" s="100">
        <v>854991000000</v>
      </c>
      <c r="E377" s="4">
        <v>0.1</v>
      </c>
      <c r="P377" s="27"/>
      <c r="Q377" s="30"/>
    </row>
    <row r="378" spans="1:23" x14ac:dyDescent="0.25">
      <c r="A378" s="8">
        <v>4.78</v>
      </c>
      <c r="B378" s="40" t="s">
        <v>16</v>
      </c>
      <c r="D378" s="99">
        <v>854931000000</v>
      </c>
      <c r="E378" s="4">
        <v>0.1</v>
      </c>
      <c r="P378" s="27"/>
      <c r="Q378" s="30"/>
    </row>
    <row r="379" spans="1:23" x14ac:dyDescent="0.25">
      <c r="A379" s="8">
        <v>4.79</v>
      </c>
      <c r="B379" s="40" t="s">
        <v>16</v>
      </c>
      <c r="D379" s="100">
        <v>854919900000</v>
      </c>
      <c r="E379" s="4">
        <v>0.1</v>
      </c>
      <c r="P379" s="27"/>
      <c r="Q379" s="30"/>
    </row>
    <row r="380" spans="1:23" x14ac:dyDescent="0.25">
      <c r="A380" s="8">
        <v>4.8</v>
      </c>
      <c r="B380" s="40" t="s">
        <v>16</v>
      </c>
      <c r="D380" s="99">
        <v>853710910000</v>
      </c>
      <c r="E380" s="4">
        <v>0.1</v>
      </c>
      <c r="P380" s="27"/>
      <c r="Q380" s="30"/>
    </row>
    <row r="381" spans="1:23" x14ac:dyDescent="0.25">
      <c r="A381" s="8">
        <v>4.8099999999999996</v>
      </c>
      <c r="B381" s="40" t="s">
        <v>16</v>
      </c>
      <c r="D381" s="100">
        <v>271112940000</v>
      </c>
      <c r="E381" s="4">
        <v>0.1</v>
      </c>
      <c r="P381" s="27"/>
      <c r="Q381" s="30"/>
    </row>
    <row r="382" spans="1:23" x14ac:dyDescent="0.25">
      <c r="A382" s="8">
        <v>4.82</v>
      </c>
      <c r="B382" s="40" t="s">
        <v>16</v>
      </c>
      <c r="D382" s="99">
        <v>290532000000</v>
      </c>
      <c r="E382" s="4">
        <v>0.1</v>
      </c>
      <c r="P382" s="27"/>
      <c r="Q382" s="30"/>
    </row>
    <row r="383" spans="1:23" x14ac:dyDescent="0.25">
      <c r="A383" s="8">
        <v>4.83</v>
      </c>
      <c r="B383" s="40" t="s">
        <v>16</v>
      </c>
      <c r="D383" s="100">
        <v>390230000019</v>
      </c>
      <c r="E383" s="4">
        <v>0.1</v>
      </c>
      <c r="P383" s="27"/>
      <c r="Q383" s="30"/>
    </row>
    <row r="384" spans="1:23" x14ac:dyDescent="0.25">
      <c r="A384" s="8">
        <v>4.84</v>
      </c>
      <c r="B384" s="40" t="s">
        <v>16</v>
      </c>
      <c r="D384" s="99">
        <v>391590110000</v>
      </c>
      <c r="E384" s="4">
        <v>0.1</v>
      </c>
      <c r="P384" s="27"/>
      <c r="Q384" s="30"/>
    </row>
    <row r="385" spans="1:17" x14ac:dyDescent="0.25">
      <c r="A385" s="8">
        <v>4.8499999999999996</v>
      </c>
      <c r="B385" s="40" t="s">
        <v>16</v>
      </c>
      <c r="D385" s="100">
        <v>740811000011</v>
      </c>
      <c r="E385" s="4">
        <v>0.1</v>
      </c>
      <c r="G385" s="4">
        <f>G360+1</f>
        <v>141</v>
      </c>
      <c r="H385" s="131" t="str">
        <f>IF(TRIM('Ek.3-A'!E385)&lt;&gt;"","var","yok")</f>
        <v>yok</v>
      </c>
      <c r="I385" s="7" t="str">
        <f>IF('Ek.3-A'!E385="", "", IF(VLOOKUP('Ek.3-A'!E385, Veriler!D:E, 2, 0)=0, "", VLOOKUP('Ek.3-A'!E385, Veriler!D:E, 2, 0)))</f>
        <v/>
      </c>
      <c r="J385" s="7" t="str">
        <f>IF('Ek.3-A'!O385="", "", 'Ek.3-A'!O385)</f>
        <v/>
      </c>
      <c r="K385" s="35">
        <f>'Ek.3-A'!R385</f>
        <v>0</v>
      </c>
      <c r="L385" s="25" t="str">
        <f>'Ek.3-A'!K385</f>
        <v/>
      </c>
      <c r="M385" s="27" t="str">
        <f>'Ek.3-A'!L385</f>
        <v/>
      </c>
      <c r="N385" s="27">
        <f>IF(H385="var",0,IF(M385&lt;=0.005,M385,0))</f>
        <v>0</v>
      </c>
      <c r="O385" s="28" t="str">
        <f>IF(M385&lt;=0.005,"E","H")</f>
        <v>H</v>
      </c>
      <c r="P385" s="27">
        <f>IF(O385="E",SUM($N$5:N385),0)</f>
        <v>0</v>
      </c>
      <c r="Q385" s="25">
        <f>IF(P385&lt;=0.1, K385, IF(N385&gt;$F$2, N385*K385, $F$2*K385))</f>
        <v>0</v>
      </c>
    </row>
    <row r="386" spans="1:17" x14ac:dyDescent="0.25">
      <c r="A386" s="8">
        <v>4.8600000000000003</v>
      </c>
      <c r="B386" s="40" t="s">
        <v>16</v>
      </c>
      <c r="D386" s="99">
        <v>740400100000</v>
      </c>
      <c r="E386" s="4">
        <v>0.1</v>
      </c>
      <c r="G386" s="4">
        <f>G385+1</f>
        <v>142</v>
      </c>
      <c r="H386" s="131" t="str">
        <f>IF(TRIM('Ek.3-A'!E386)&lt;&gt;"","var","yok")</f>
        <v>yok</v>
      </c>
      <c r="I386" s="7" t="str">
        <f>IF('Ek.3-A'!E386="", "", IF(VLOOKUP('Ek.3-A'!E386, Veriler!D:E, 2, 0)=0, "", VLOOKUP('Ek.3-A'!E386, Veriler!D:E, 2, 0)))</f>
        <v/>
      </c>
      <c r="J386" s="7" t="str">
        <f>IF('Ek.3-A'!O386="", "", 'Ek.3-A'!O386)</f>
        <v/>
      </c>
      <c r="K386" s="35">
        <f>'Ek.3-A'!R386</f>
        <v>0</v>
      </c>
      <c r="L386" s="25" t="str">
        <f>'Ek.3-A'!K386</f>
        <v/>
      </c>
      <c r="M386" s="27" t="str">
        <f>'Ek.3-A'!L386</f>
        <v/>
      </c>
      <c r="N386" s="27">
        <f t="shared" ref="N386:N398" si="78">IF(H386="var",0,IF(M386&lt;=0.005,M386,0))</f>
        <v>0</v>
      </c>
      <c r="O386" s="28" t="str">
        <f t="shared" ref="O386:O398" si="79">IF(M386&lt;=0.005,"E","H")</f>
        <v>H</v>
      </c>
      <c r="P386" s="27">
        <f>IF(O386="E",SUM($N$5:N386),0)</f>
        <v>0</v>
      </c>
      <c r="Q386" s="25">
        <f t="shared" ref="Q386:Q398" si="80">IF(P386&lt;=0.1, K386, IF(N386&gt;$F$2, N386*K386, $F$2*K386))</f>
        <v>0</v>
      </c>
    </row>
    <row r="387" spans="1:17" x14ac:dyDescent="0.25">
      <c r="A387" s="8">
        <v>4.87</v>
      </c>
      <c r="B387" s="40" t="s">
        <v>16</v>
      </c>
      <c r="D387" s="100">
        <v>740311001000</v>
      </c>
      <c r="E387" s="4">
        <v>0.1</v>
      </c>
      <c r="G387" s="4">
        <f>G386+1</f>
        <v>143</v>
      </c>
      <c r="H387" s="131" t="str">
        <f>IF(TRIM('Ek.3-A'!E387)&lt;&gt;"","var","yok")</f>
        <v>yok</v>
      </c>
      <c r="I387" s="7" t="str">
        <f>IF('Ek.3-A'!E387="", "", IF(VLOOKUP('Ek.3-A'!E387, Veriler!D:E, 2, 0)=0, "", VLOOKUP('Ek.3-A'!E387, Veriler!D:E, 2, 0)))</f>
        <v/>
      </c>
      <c r="J387" s="7" t="str">
        <f>IF('Ek.3-A'!O387="", "", 'Ek.3-A'!O387)</f>
        <v/>
      </c>
      <c r="K387" s="35">
        <f>'Ek.3-A'!R387</f>
        <v>0</v>
      </c>
      <c r="L387" s="25" t="str">
        <f>'Ek.3-A'!K387</f>
        <v/>
      </c>
      <c r="M387" s="27" t="str">
        <f>'Ek.3-A'!L387</f>
        <v/>
      </c>
      <c r="N387" s="27">
        <f t="shared" si="78"/>
        <v>0</v>
      </c>
      <c r="O387" s="28" t="str">
        <f t="shared" si="79"/>
        <v>H</v>
      </c>
      <c r="P387" s="27">
        <f>IF(O387="E",SUM($N$5:N387),0)</f>
        <v>0</v>
      </c>
      <c r="Q387" s="25">
        <f t="shared" si="80"/>
        <v>0</v>
      </c>
    </row>
    <row r="388" spans="1:17" x14ac:dyDescent="0.25">
      <c r="A388" s="8">
        <v>4.88</v>
      </c>
      <c r="B388" s="40" t="s">
        <v>16</v>
      </c>
      <c r="D388" s="99">
        <v>780110000000</v>
      </c>
      <c r="E388" s="4">
        <v>0.1</v>
      </c>
      <c r="G388" s="4">
        <f t="shared" ref="G388:G398" si="81">G387+1</f>
        <v>144</v>
      </c>
      <c r="H388" s="131" t="str">
        <f>IF(TRIM('Ek.3-A'!E388)&lt;&gt;"","var","yok")</f>
        <v>yok</v>
      </c>
      <c r="I388" s="7" t="str">
        <f>IF('Ek.3-A'!E388="", "", IF(VLOOKUP('Ek.3-A'!E388, Veriler!D:E, 2, 0)=0, "", VLOOKUP('Ek.3-A'!E388, Veriler!D:E, 2, 0)))</f>
        <v/>
      </c>
      <c r="J388" s="7" t="str">
        <f>IF('Ek.3-A'!O388="", "", 'Ek.3-A'!O388)</f>
        <v/>
      </c>
      <c r="K388" s="35">
        <f>'Ek.3-A'!R388</f>
        <v>0</v>
      </c>
      <c r="L388" s="25" t="str">
        <f>'Ek.3-A'!K388</f>
        <v/>
      </c>
      <c r="M388" s="27" t="str">
        <f>'Ek.3-A'!L388</f>
        <v/>
      </c>
      <c r="N388" s="27">
        <f t="shared" si="78"/>
        <v>0</v>
      </c>
      <c r="O388" s="28" t="str">
        <f t="shared" si="79"/>
        <v>H</v>
      </c>
      <c r="P388" s="27">
        <f>IF(O388="E",SUM($N$5:N388),0)</f>
        <v>0</v>
      </c>
      <c r="Q388" s="25">
        <f t="shared" si="80"/>
        <v>0</v>
      </c>
    </row>
    <row r="389" spans="1:17" x14ac:dyDescent="0.25">
      <c r="A389" s="8">
        <v>4.8899999999999997</v>
      </c>
      <c r="B389" s="40" t="s">
        <v>16</v>
      </c>
      <c r="D389" s="100">
        <v>740319009000</v>
      </c>
      <c r="E389" s="4">
        <v>0.1</v>
      </c>
      <c r="G389" s="4">
        <f t="shared" si="81"/>
        <v>145</v>
      </c>
      <c r="H389" s="131" t="str">
        <f>IF(TRIM('Ek.3-A'!E389)&lt;&gt;"","var","yok")</f>
        <v>yok</v>
      </c>
      <c r="I389" s="7" t="str">
        <f>IF('Ek.3-A'!E389="", "", IF(VLOOKUP('Ek.3-A'!E389, Veriler!D:E, 2, 0)=0, "", VLOOKUP('Ek.3-A'!E389, Veriler!D:E, 2, 0)))</f>
        <v/>
      </c>
      <c r="J389" s="7" t="str">
        <f>IF('Ek.3-A'!O389="", "", 'Ek.3-A'!O389)</f>
        <v/>
      </c>
      <c r="K389" s="35">
        <f>'Ek.3-A'!R389</f>
        <v>0</v>
      </c>
      <c r="L389" s="25" t="str">
        <f>'Ek.3-A'!K389</f>
        <v/>
      </c>
      <c r="M389" s="27" t="str">
        <f>'Ek.3-A'!L389</f>
        <v/>
      </c>
      <c r="N389" s="27">
        <f t="shared" si="78"/>
        <v>0</v>
      </c>
      <c r="O389" s="28" t="str">
        <f t="shared" si="79"/>
        <v>H</v>
      </c>
      <c r="P389" s="27">
        <f>IF(O389="E",SUM($N$5:N389),0)</f>
        <v>0</v>
      </c>
      <c r="Q389" s="25">
        <f t="shared" si="80"/>
        <v>0</v>
      </c>
    </row>
    <row r="390" spans="1:17" x14ac:dyDescent="0.25">
      <c r="A390" s="8">
        <v>4.9000000000000004</v>
      </c>
      <c r="B390" s="40" t="s">
        <v>16</v>
      </c>
      <c r="D390" s="99">
        <v>320416000000</v>
      </c>
      <c r="E390" s="4">
        <v>0.1</v>
      </c>
      <c r="G390" s="4">
        <f t="shared" si="81"/>
        <v>146</v>
      </c>
      <c r="H390" s="131" t="str">
        <f>IF(TRIM('Ek.3-A'!E390)&lt;&gt;"","var","yok")</f>
        <v>yok</v>
      </c>
      <c r="I390" s="7" t="str">
        <f>IF('Ek.3-A'!E390="", "", IF(VLOOKUP('Ek.3-A'!E390, Veriler!D:E, 2, 0)=0, "", VLOOKUP('Ek.3-A'!E390, Veriler!D:E, 2, 0)))</f>
        <v/>
      </c>
      <c r="J390" s="7" t="str">
        <f>IF('Ek.3-A'!O390="", "", 'Ek.3-A'!O390)</f>
        <v/>
      </c>
      <c r="K390" s="35">
        <f>'Ek.3-A'!R390</f>
        <v>0</v>
      </c>
      <c r="L390" s="25" t="str">
        <f>'Ek.3-A'!K390</f>
        <v/>
      </c>
      <c r="M390" s="27" t="str">
        <f>'Ek.3-A'!L390</f>
        <v/>
      </c>
      <c r="N390" s="27">
        <f t="shared" si="78"/>
        <v>0</v>
      </c>
      <c r="O390" s="28" t="str">
        <f t="shared" si="79"/>
        <v>H</v>
      </c>
      <c r="P390" s="27">
        <f>IF(O390="E",SUM($N$5:N390),0)</f>
        <v>0</v>
      </c>
      <c r="Q390" s="25">
        <f t="shared" si="80"/>
        <v>0</v>
      </c>
    </row>
    <row r="391" spans="1:17" x14ac:dyDescent="0.25">
      <c r="A391" s="8">
        <v>4.91</v>
      </c>
      <c r="B391" s="40" t="s">
        <v>16</v>
      </c>
      <c r="D391" s="100">
        <v>853641900000</v>
      </c>
      <c r="E391" s="4">
        <v>0.1</v>
      </c>
      <c r="G391" s="4">
        <f t="shared" si="81"/>
        <v>147</v>
      </c>
      <c r="H391" s="131" t="str">
        <f>IF(TRIM('Ek.3-A'!E391)&lt;&gt;"","var","yok")</f>
        <v>yok</v>
      </c>
      <c r="I391" s="7" t="str">
        <f>IF('Ek.3-A'!E391="", "", IF(VLOOKUP('Ek.3-A'!E391, Veriler!D:E, 2, 0)=0, "", VLOOKUP('Ek.3-A'!E391, Veriler!D:E, 2, 0)))</f>
        <v/>
      </c>
      <c r="J391" s="7" t="str">
        <f>IF('Ek.3-A'!O391="", "", 'Ek.3-A'!O391)</f>
        <v/>
      </c>
      <c r="K391" s="35">
        <f>'Ek.3-A'!R391</f>
        <v>0</v>
      </c>
      <c r="L391" s="25" t="str">
        <f>'Ek.3-A'!K391</f>
        <v/>
      </c>
      <c r="M391" s="27" t="str">
        <f>'Ek.3-A'!L391</f>
        <v/>
      </c>
      <c r="N391" s="27">
        <f t="shared" si="78"/>
        <v>0</v>
      </c>
      <c r="O391" s="28" t="str">
        <f t="shared" si="79"/>
        <v>H</v>
      </c>
      <c r="P391" s="27">
        <f>IF(O391="E",SUM($N$5:N391),0)</f>
        <v>0</v>
      </c>
      <c r="Q391" s="25">
        <f t="shared" si="80"/>
        <v>0</v>
      </c>
    </row>
    <row r="392" spans="1:17" x14ac:dyDescent="0.25">
      <c r="A392" s="8">
        <v>4.92</v>
      </c>
      <c r="B392" s="40" t="s">
        <v>16</v>
      </c>
      <c r="D392" s="99">
        <v>340290100012</v>
      </c>
      <c r="E392" s="4">
        <v>0.1</v>
      </c>
      <c r="G392" s="4">
        <f t="shared" si="81"/>
        <v>148</v>
      </c>
      <c r="H392" s="131" t="str">
        <f>IF(TRIM('Ek.3-A'!E392)&lt;&gt;"","var","yok")</f>
        <v>yok</v>
      </c>
      <c r="I392" s="7" t="str">
        <f>IF('Ek.3-A'!E392="", "", IF(VLOOKUP('Ek.3-A'!E392, Veriler!D:E, 2, 0)=0, "", VLOOKUP('Ek.3-A'!E392, Veriler!D:E, 2, 0)))</f>
        <v/>
      </c>
      <c r="J392" s="7" t="str">
        <f>IF('Ek.3-A'!O392="", "", 'Ek.3-A'!O392)</f>
        <v/>
      </c>
      <c r="K392" s="35">
        <f>'Ek.3-A'!R392</f>
        <v>0</v>
      </c>
      <c r="L392" s="25" t="str">
        <f>'Ek.3-A'!K392</f>
        <v/>
      </c>
      <c r="M392" s="27" t="str">
        <f>'Ek.3-A'!L392</f>
        <v/>
      </c>
      <c r="N392" s="27">
        <f t="shared" si="78"/>
        <v>0</v>
      </c>
      <c r="O392" s="28" t="str">
        <f t="shared" si="79"/>
        <v>H</v>
      </c>
      <c r="P392" s="27">
        <f>IF(O392="E",SUM($N$5:N392),0)</f>
        <v>0</v>
      </c>
      <c r="Q392" s="25">
        <f t="shared" si="80"/>
        <v>0</v>
      </c>
    </row>
    <row r="393" spans="1:17" x14ac:dyDescent="0.25">
      <c r="A393" s="8">
        <v>4.93</v>
      </c>
      <c r="B393" s="40" t="s">
        <v>16</v>
      </c>
      <c r="D393" s="100">
        <v>293399809049</v>
      </c>
      <c r="E393" s="4">
        <v>0.1</v>
      </c>
      <c r="G393" s="4">
        <f t="shared" si="81"/>
        <v>149</v>
      </c>
      <c r="H393" s="131" t="str">
        <f>IF(TRIM('Ek.3-A'!E393)&lt;&gt;"","var","yok")</f>
        <v>yok</v>
      </c>
      <c r="I393" s="7" t="str">
        <f>IF('Ek.3-A'!E393="", "", IF(VLOOKUP('Ek.3-A'!E393, Veriler!D:E, 2, 0)=0, "", VLOOKUP('Ek.3-A'!E393, Veriler!D:E, 2, 0)))</f>
        <v/>
      </c>
      <c r="J393" s="7" t="str">
        <f>IF('Ek.3-A'!O393="", "", 'Ek.3-A'!O393)</f>
        <v/>
      </c>
      <c r="K393" s="35">
        <f>'Ek.3-A'!R393</f>
        <v>0</v>
      </c>
      <c r="L393" s="25" t="str">
        <f>'Ek.3-A'!K393</f>
        <v/>
      </c>
      <c r="M393" s="27" t="str">
        <f>'Ek.3-A'!L393</f>
        <v/>
      </c>
      <c r="N393" s="27">
        <f t="shared" si="78"/>
        <v>0</v>
      </c>
      <c r="O393" s="28" t="str">
        <f t="shared" si="79"/>
        <v>H</v>
      </c>
      <c r="P393" s="27">
        <f>IF(O393="E",SUM($N$5:N393),0)</f>
        <v>0</v>
      </c>
      <c r="Q393" s="25">
        <f t="shared" si="80"/>
        <v>0</v>
      </c>
    </row>
    <row r="394" spans="1:17" x14ac:dyDescent="0.25">
      <c r="A394" s="8">
        <v>4.9400000000000004</v>
      </c>
      <c r="B394" s="40" t="s">
        <v>16</v>
      </c>
      <c r="D394" s="99">
        <v>293299009029</v>
      </c>
      <c r="E394" s="4">
        <v>0.1</v>
      </c>
      <c r="G394" s="4">
        <f t="shared" si="81"/>
        <v>150</v>
      </c>
      <c r="H394" s="131" t="str">
        <f>IF(TRIM('Ek.3-A'!E394)&lt;&gt;"","var","yok")</f>
        <v>yok</v>
      </c>
      <c r="I394" s="7" t="str">
        <f>IF('Ek.3-A'!E394="", "", IF(VLOOKUP('Ek.3-A'!E394, Veriler!D:E, 2, 0)=0, "", VLOOKUP('Ek.3-A'!E394, Veriler!D:E, 2, 0)))</f>
        <v/>
      </c>
      <c r="J394" s="7" t="str">
        <f>IF('Ek.3-A'!O394="", "", 'Ek.3-A'!O394)</f>
        <v/>
      </c>
      <c r="K394" s="35">
        <f>'Ek.3-A'!R394</f>
        <v>0</v>
      </c>
      <c r="L394" s="25" t="str">
        <f>'Ek.3-A'!K394</f>
        <v/>
      </c>
      <c r="M394" s="27" t="str">
        <f>'Ek.3-A'!L394</f>
        <v/>
      </c>
      <c r="N394" s="27">
        <f t="shared" si="78"/>
        <v>0</v>
      </c>
      <c r="O394" s="28" t="str">
        <f t="shared" si="79"/>
        <v>H</v>
      </c>
      <c r="P394" s="27">
        <f>IF(O394="E",SUM($N$5:N394),0)</f>
        <v>0</v>
      </c>
      <c r="Q394" s="25">
        <f t="shared" si="80"/>
        <v>0</v>
      </c>
    </row>
    <row r="395" spans="1:17" x14ac:dyDescent="0.25">
      <c r="A395" s="8">
        <v>4.95</v>
      </c>
      <c r="B395" s="40" t="s">
        <v>16</v>
      </c>
      <c r="D395" s="100">
        <v>852990659000</v>
      </c>
      <c r="E395" s="4">
        <v>0.1</v>
      </c>
      <c r="G395" s="4">
        <f t="shared" si="81"/>
        <v>151</v>
      </c>
      <c r="H395" s="131" t="str">
        <f>IF(TRIM('Ek.3-A'!E395)&lt;&gt;"","var","yok")</f>
        <v>yok</v>
      </c>
      <c r="I395" s="7" t="str">
        <f>IF('Ek.3-A'!E395="", "", IF(VLOOKUP('Ek.3-A'!E395, Veriler!D:E, 2, 0)=0, "", VLOOKUP('Ek.3-A'!E395, Veriler!D:E, 2, 0)))</f>
        <v/>
      </c>
      <c r="J395" s="7" t="str">
        <f>IF('Ek.3-A'!O395="", "", 'Ek.3-A'!O395)</f>
        <v/>
      </c>
      <c r="K395" s="35">
        <f>'Ek.3-A'!R395</f>
        <v>0</v>
      </c>
      <c r="L395" s="25" t="str">
        <f>'Ek.3-A'!K395</f>
        <v/>
      </c>
      <c r="M395" s="27" t="str">
        <f>'Ek.3-A'!L395</f>
        <v/>
      </c>
      <c r="N395" s="27">
        <f t="shared" si="78"/>
        <v>0</v>
      </c>
      <c r="O395" s="28" t="str">
        <f t="shared" si="79"/>
        <v>H</v>
      </c>
      <c r="P395" s="27">
        <f>IF(O395="E",SUM($N$5:N395),0)</f>
        <v>0</v>
      </c>
      <c r="Q395" s="25">
        <f t="shared" si="80"/>
        <v>0</v>
      </c>
    </row>
    <row r="396" spans="1:17" x14ac:dyDescent="0.25">
      <c r="A396" s="8">
        <v>4.96</v>
      </c>
      <c r="B396" s="40" t="s">
        <v>16</v>
      </c>
      <c r="D396" s="99">
        <v>290511001011</v>
      </c>
      <c r="E396" s="4">
        <v>0.1</v>
      </c>
      <c r="G396" s="4">
        <f t="shared" si="81"/>
        <v>152</v>
      </c>
      <c r="H396" s="131" t="str">
        <f>IF(TRIM('Ek.3-A'!E396)&lt;&gt;"","var","yok")</f>
        <v>yok</v>
      </c>
      <c r="I396" s="7" t="str">
        <f>IF('Ek.3-A'!E396="", "", IF(VLOOKUP('Ek.3-A'!E396, Veriler!D:E, 2, 0)=0, "", VLOOKUP('Ek.3-A'!E396, Veriler!D:E, 2, 0)))</f>
        <v/>
      </c>
      <c r="J396" s="7" t="str">
        <f>IF('Ek.3-A'!O396="", "", 'Ek.3-A'!O396)</f>
        <v/>
      </c>
      <c r="K396" s="35">
        <f>'Ek.3-A'!R396</f>
        <v>0</v>
      </c>
      <c r="L396" s="25" t="str">
        <f>'Ek.3-A'!K396</f>
        <v/>
      </c>
      <c r="M396" s="27" t="str">
        <f>'Ek.3-A'!L396</f>
        <v/>
      </c>
      <c r="N396" s="27">
        <f t="shared" si="78"/>
        <v>0</v>
      </c>
      <c r="O396" s="28" t="str">
        <f t="shared" si="79"/>
        <v>H</v>
      </c>
      <c r="P396" s="27">
        <f>IF(O396="E",SUM($N$5:N396),0)</f>
        <v>0</v>
      </c>
      <c r="Q396" s="25">
        <f t="shared" si="80"/>
        <v>0</v>
      </c>
    </row>
    <row r="397" spans="1:17" x14ac:dyDescent="0.25">
      <c r="A397" s="8">
        <v>4.97</v>
      </c>
      <c r="B397" s="40" t="s">
        <v>16</v>
      </c>
      <c r="D397" s="100">
        <v>850110100000</v>
      </c>
      <c r="E397" s="4">
        <v>0.1</v>
      </c>
      <c r="G397" s="4">
        <f t="shared" si="81"/>
        <v>153</v>
      </c>
      <c r="H397" s="131" t="str">
        <f>IF(TRIM('Ek.3-A'!E397)&lt;&gt;"","var","yok")</f>
        <v>yok</v>
      </c>
      <c r="I397" s="7" t="str">
        <f>IF('Ek.3-A'!E397="", "", IF(VLOOKUP('Ek.3-A'!E397, Veriler!D:E, 2, 0)=0, "", VLOOKUP('Ek.3-A'!E397, Veriler!D:E, 2, 0)))</f>
        <v/>
      </c>
      <c r="J397" s="7" t="str">
        <f>IF('Ek.3-A'!O397="", "", 'Ek.3-A'!O397)</f>
        <v/>
      </c>
      <c r="K397" s="35">
        <f>'Ek.3-A'!R397</f>
        <v>0</v>
      </c>
      <c r="L397" s="25" t="str">
        <f>'Ek.3-A'!K397</f>
        <v/>
      </c>
      <c r="M397" s="27" t="str">
        <f>'Ek.3-A'!L397</f>
        <v/>
      </c>
      <c r="N397" s="27">
        <f t="shared" si="78"/>
        <v>0</v>
      </c>
      <c r="O397" s="28" t="str">
        <f t="shared" si="79"/>
        <v>H</v>
      </c>
      <c r="P397" s="27">
        <f>IF(O397="E",SUM($N$5:N397),0)</f>
        <v>0</v>
      </c>
      <c r="Q397" s="25">
        <f t="shared" si="80"/>
        <v>0</v>
      </c>
    </row>
    <row r="398" spans="1:17" x14ac:dyDescent="0.25">
      <c r="A398" s="8">
        <v>4.9800000000000004</v>
      </c>
      <c r="B398" s="40" t="s">
        <v>16</v>
      </c>
      <c r="D398" s="99">
        <v>852351100000</v>
      </c>
      <c r="E398" s="4">
        <v>0.1</v>
      </c>
      <c r="G398" s="4">
        <f t="shared" si="81"/>
        <v>154</v>
      </c>
      <c r="H398" s="131" t="str">
        <f>IF(TRIM('Ek.3-A'!E398)&lt;&gt;"","var","yok")</f>
        <v>yok</v>
      </c>
      <c r="I398" s="7" t="str">
        <f>IF('Ek.3-A'!E398="", "", IF(VLOOKUP('Ek.3-A'!E398, Veriler!D:E, 2, 0)=0, "", VLOOKUP('Ek.3-A'!E398, Veriler!D:E, 2, 0)))</f>
        <v/>
      </c>
      <c r="J398" s="7" t="str">
        <f>IF('Ek.3-A'!O398="", "", 'Ek.3-A'!O398)</f>
        <v/>
      </c>
      <c r="K398" s="35">
        <f>'Ek.3-A'!R398</f>
        <v>0</v>
      </c>
      <c r="L398" s="25" t="str">
        <f>'Ek.3-A'!K398</f>
        <v/>
      </c>
      <c r="M398" s="27" t="str">
        <f>'Ek.3-A'!L398</f>
        <v/>
      </c>
      <c r="N398" s="27">
        <f t="shared" si="78"/>
        <v>0</v>
      </c>
      <c r="O398" s="28" t="str">
        <f t="shared" si="79"/>
        <v>H</v>
      </c>
      <c r="P398" s="27">
        <f>IF(O398="E",SUM($N$5:N398),0)</f>
        <v>0</v>
      </c>
      <c r="Q398" s="25">
        <f t="shared" si="80"/>
        <v>0</v>
      </c>
    </row>
    <row r="399" spans="1:17" x14ac:dyDescent="0.25">
      <c r="A399" s="8">
        <v>4.99</v>
      </c>
      <c r="B399" s="40" t="s">
        <v>16</v>
      </c>
      <c r="D399" s="100">
        <v>410150301000</v>
      </c>
      <c r="E399" s="4">
        <v>0.1</v>
      </c>
      <c r="H399" s="131"/>
      <c r="I399" s="7" t="s">
        <v>69</v>
      </c>
      <c r="J399" s="7"/>
      <c r="K399" s="7"/>
      <c r="M399" s="26"/>
      <c r="P399" s="27"/>
      <c r="Q399" s="30"/>
    </row>
    <row r="400" spans="1:17" x14ac:dyDescent="0.25">
      <c r="A400" s="8">
        <v>5</v>
      </c>
      <c r="B400" s="40" t="s">
        <v>16</v>
      </c>
      <c r="D400" s="99">
        <v>854690101013</v>
      </c>
      <c r="E400" s="4">
        <v>0.1</v>
      </c>
      <c r="G400" s="4">
        <f>G375+1</f>
        <v>141</v>
      </c>
      <c r="H400" s="131" t="str">
        <f>IF(TRIM('Ek.3-A'!E400)&lt;&gt;"","var","yok")</f>
        <v>yok</v>
      </c>
      <c r="I400" s="7" t="str">
        <f>IF('Ek.3-A'!E400="", "", IF(VLOOKUP('Ek.3-A'!E400, Veriler!D:E, 2, 0)=0, "", VLOOKUP('Ek.3-A'!E400, Veriler!D:E, 2, 0)))</f>
        <v/>
      </c>
      <c r="J400" s="7" t="str">
        <f>IF('Ek.3-A'!O400="", "", 'Ek.3-A'!O400)</f>
        <v/>
      </c>
      <c r="K400" s="35">
        <f>'Ek.3-A'!R400</f>
        <v>0</v>
      </c>
      <c r="L400" s="25" t="str">
        <f>'Ek.3-A'!K400</f>
        <v/>
      </c>
      <c r="M400" s="27" t="str">
        <f>'Ek.3-A'!L400</f>
        <v/>
      </c>
      <c r="N400" s="27">
        <f>IF(H400="var",0,IF(M400&lt;=0.005,M400,0))</f>
        <v>0</v>
      </c>
      <c r="O400" s="28" t="str">
        <f>IF(M400&lt;=0.005,"E","H")</f>
        <v>H</v>
      </c>
      <c r="P400" s="27">
        <f>IF(O400="E",SUM($N$5:N400),0)</f>
        <v>0</v>
      </c>
      <c r="Q400" s="25">
        <f>IF(P400&lt;=0.1, K400, IF(N400&gt;$F$2, N400*K400, $F$2*K400))</f>
        <v>0</v>
      </c>
    </row>
    <row r="401" spans="1:17" x14ac:dyDescent="0.25">
      <c r="A401" s="8">
        <v>5.01</v>
      </c>
      <c r="B401" s="40" t="s">
        <v>16</v>
      </c>
      <c r="D401" s="100">
        <v>281122000000</v>
      </c>
      <c r="E401" s="4">
        <v>0.1</v>
      </c>
      <c r="G401" s="4">
        <f>G400+1</f>
        <v>142</v>
      </c>
      <c r="H401" s="131" t="str">
        <f>IF(TRIM('Ek.3-A'!E401)&lt;&gt;"","var","yok")</f>
        <v>yok</v>
      </c>
      <c r="I401" s="7" t="str">
        <f>IF('Ek.3-A'!E401="", "", IF(VLOOKUP('Ek.3-A'!E401, Veriler!D:E, 2, 0)=0, "", VLOOKUP('Ek.3-A'!E401, Veriler!D:E, 2, 0)))</f>
        <v/>
      </c>
      <c r="J401" s="7" t="str">
        <f>IF('Ek.3-A'!O401="", "", 'Ek.3-A'!O401)</f>
        <v/>
      </c>
      <c r="K401" s="35">
        <f>'Ek.3-A'!R401</f>
        <v>0</v>
      </c>
      <c r="L401" s="25" t="str">
        <f>'Ek.3-A'!K401</f>
        <v/>
      </c>
      <c r="M401" s="27" t="str">
        <f>'Ek.3-A'!L401</f>
        <v/>
      </c>
      <c r="N401" s="27">
        <f t="shared" ref="N401:N413" si="82">IF(H401="var",0,IF(M401&lt;=0.005,M401,0))</f>
        <v>0</v>
      </c>
      <c r="O401" s="28" t="str">
        <f t="shared" ref="O401:O413" si="83">IF(M401&lt;=0.005,"E","H")</f>
        <v>H</v>
      </c>
      <c r="P401" s="27">
        <f>IF(O401="E",SUM($N$5:N401),0)</f>
        <v>0</v>
      </c>
      <c r="Q401" s="25">
        <f t="shared" ref="Q401:Q413" si="84">IF(P401&lt;=0.1, K401, IF(N401&gt;$F$2, N401*K401, $F$2*K401))</f>
        <v>0</v>
      </c>
    </row>
    <row r="402" spans="1:17" x14ac:dyDescent="0.25">
      <c r="A402" s="8">
        <v>5.0199999999999996</v>
      </c>
      <c r="B402" s="40" t="s">
        <v>16</v>
      </c>
      <c r="D402" s="99">
        <v>722519900000</v>
      </c>
      <c r="E402" s="4">
        <v>0.1</v>
      </c>
      <c r="G402" s="4">
        <f t="shared" ref="G402:G413" si="85">G401+1</f>
        <v>143</v>
      </c>
      <c r="H402" s="131" t="str">
        <f>IF(TRIM('Ek.3-A'!E402)&lt;&gt;"","var","yok")</f>
        <v>yok</v>
      </c>
      <c r="I402" s="7" t="str">
        <f>IF('Ek.3-A'!E402="", "", IF(VLOOKUP('Ek.3-A'!E402, Veriler!D:E, 2, 0)=0, "", VLOOKUP('Ek.3-A'!E402, Veriler!D:E, 2, 0)))</f>
        <v/>
      </c>
      <c r="J402" s="7" t="str">
        <f>IF('Ek.3-A'!O402="", "", 'Ek.3-A'!O402)</f>
        <v/>
      </c>
      <c r="K402" s="35">
        <f>'Ek.3-A'!R402</f>
        <v>0</v>
      </c>
      <c r="L402" s="25" t="str">
        <f>'Ek.3-A'!K402</f>
        <v/>
      </c>
      <c r="M402" s="27" t="str">
        <f>'Ek.3-A'!L402</f>
        <v/>
      </c>
      <c r="N402" s="27">
        <f t="shared" si="82"/>
        <v>0</v>
      </c>
      <c r="O402" s="28" t="str">
        <f t="shared" si="83"/>
        <v>H</v>
      </c>
      <c r="P402" s="27">
        <f>IF(O402="E",SUM($N$5:N402),0)</f>
        <v>0</v>
      </c>
      <c r="Q402" s="25">
        <f t="shared" si="84"/>
        <v>0</v>
      </c>
    </row>
    <row r="403" spans="1:17" x14ac:dyDescent="0.25">
      <c r="A403" s="8">
        <v>5.03</v>
      </c>
      <c r="B403" s="40" t="s">
        <v>16</v>
      </c>
      <c r="D403" s="100">
        <v>722511000000</v>
      </c>
      <c r="E403" s="4">
        <v>0.1</v>
      </c>
      <c r="G403" s="4">
        <f t="shared" si="85"/>
        <v>144</v>
      </c>
      <c r="H403" s="131" t="str">
        <f>IF(TRIM('Ek.3-A'!E403)&lt;&gt;"","var","yok")</f>
        <v>yok</v>
      </c>
      <c r="I403" s="7" t="str">
        <f>IF('Ek.3-A'!E403="", "", IF(VLOOKUP('Ek.3-A'!E403, Veriler!D:E, 2, 0)=0, "", VLOOKUP('Ek.3-A'!E403, Veriler!D:E, 2, 0)))</f>
        <v/>
      </c>
      <c r="J403" s="7" t="str">
        <f>IF('Ek.3-A'!O403="", "", 'Ek.3-A'!O403)</f>
        <v/>
      </c>
      <c r="K403" s="35">
        <f>'Ek.3-A'!R403</f>
        <v>0</v>
      </c>
      <c r="L403" s="25" t="str">
        <f>'Ek.3-A'!K403</f>
        <v/>
      </c>
      <c r="M403" s="27" t="str">
        <f>'Ek.3-A'!L403</f>
        <v/>
      </c>
      <c r="N403" s="27">
        <f t="shared" si="82"/>
        <v>0</v>
      </c>
      <c r="O403" s="28" t="str">
        <f t="shared" si="83"/>
        <v>H</v>
      </c>
      <c r="P403" s="27">
        <f>IF(O403="E",SUM($N$5:N403),0)</f>
        <v>0</v>
      </c>
      <c r="Q403" s="25">
        <f t="shared" si="84"/>
        <v>0</v>
      </c>
    </row>
    <row r="404" spans="1:17" x14ac:dyDescent="0.25">
      <c r="A404" s="8">
        <v>5.04</v>
      </c>
      <c r="B404" s="40" t="s">
        <v>16</v>
      </c>
      <c r="D404" s="99">
        <v>291814000000</v>
      </c>
      <c r="E404" s="4">
        <v>0.1</v>
      </c>
      <c r="G404" s="4">
        <f t="shared" si="85"/>
        <v>145</v>
      </c>
      <c r="H404" s="131" t="str">
        <f>IF(TRIM('Ek.3-A'!E404)&lt;&gt;"","var","yok")</f>
        <v>yok</v>
      </c>
      <c r="I404" s="7" t="str">
        <f>IF('Ek.3-A'!E404="", "", IF(VLOOKUP('Ek.3-A'!E404, Veriler!D:E, 2, 0)=0, "", VLOOKUP('Ek.3-A'!E404, Veriler!D:E, 2, 0)))</f>
        <v/>
      </c>
      <c r="J404" s="7" t="str">
        <f>IF('Ek.3-A'!O404="", "", 'Ek.3-A'!O404)</f>
        <v/>
      </c>
      <c r="K404" s="35">
        <f>'Ek.3-A'!R404</f>
        <v>0</v>
      </c>
      <c r="L404" s="25" t="str">
        <f>'Ek.3-A'!K404</f>
        <v/>
      </c>
      <c r="M404" s="27" t="str">
        <f>'Ek.3-A'!L404</f>
        <v/>
      </c>
      <c r="N404" s="27">
        <f t="shared" si="82"/>
        <v>0</v>
      </c>
      <c r="O404" s="28" t="str">
        <f t="shared" si="83"/>
        <v>H</v>
      </c>
      <c r="P404" s="27">
        <f>IF(O404="E",SUM($N$5:N404),0)</f>
        <v>0</v>
      </c>
      <c r="Q404" s="25">
        <f t="shared" si="84"/>
        <v>0</v>
      </c>
    </row>
    <row r="405" spans="1:17" x14ac:dyDescent="0.25">
      <c r="A405" s="8">
        <v>5.05</v>
      </c>
      <c r="B405" s="40" t="s">
        <v>16</v>
      </c>
      <c r="D405" s="100">
        <v>283711000011</v>
      </c>
      <c r="E405" s="4">
        <v>0.1</v>
      </c>
      <c r="G405" s="4">
        <f t="shared" si="85"/>
        <v>146</v>
      </c>
      <c r="H405" s="131" t="str">
        <f>IF(TRIM('Ek.3-A'!E405)&lt;&gt;"","var","yok")</f>
        <v>yok</v>
      </c>
      <c r="I405" s="7" t="str">
        <f>IF('Ek.3-A'!E405="", "", IF(VLOOKUP('Ek.3-A'!E405, Veriler!D:E, 2, 0)=0, "", VLOOKUP('Ek.3-A'!E405, Veriler!D:E, 2, 0)))</f>
        <v/>
      </c>
      <c r="J405" s="7" t="str">
        <f>IF('Ek.3-A'!O405="", "", 'Ek.3-A'!O405)</f>
        <v/>
      </c>
      <c r="K405" s="35">
        <f>'Ek.3-A'!R405</f>
        <v>0</v>
      </c>
      <c r="L405" s="25" t="str">
        <f>'Ek.3-A'!K405</f>
        <v/>
      </c>
      <c r="M405" s="27" t="str">
        <f>'Ek.3-A'!L405</f>
        <v/>
      </c>
      <c r="N405" s="27">
        <f t="shared" si="82"/>
        <v>0</v>
      </c>
      <c r="O405" s="28" t="str">
        <f t="shared" si="83"/>
        <v>H</v>
      </c>
      <c r="P405" s="27">
        <f>IF(O405="E",SUM($N$5:N405),0)</f>
        <v>0</v>
      </c>
      <c r="Q405" s="25">
        <f t="shared" si="84"/>
        <v>0</v>
      </c>
    </row>
    <row r="406" spans="1:17" x14ac:dyDescent="0.25">
      <c r="A406" s="8">
        <v>5.0599999999999996</v>
      </c>
      <c r="B406" s="40" t="s">
        <v>16</v>
      </c>
      <c r="D406" s="99">
        <v>890800001000</v>
      </c>
      <c r="E406" s="4">
        <v>0.1</v>
      </c>
      <c r="G406" s="4">
        <f t="shared" si="85"/>
        <v>147</v>
      </c>
      <c r="H406" s="131" t="str">
        <f>IF(TRIM('Ek.3-A'!E406)&lt;&gt;"","var","yok")</f>
        <v>yok</v>
      </c>
      <c r="I406" s="7" t="str">
        <f>IF('Ek.3-A'!E406="", "", IF(VLOOKUP('Ek.3-A'!E406, Veriler!D:E, 2, 0)=0, "", VLOOKUP('Ek.3-A'!E406, Veriler!D:E, 2, 0)))</f>
        <v/>
      </c>
      <c r="J406" s="7" t="str">
        <f>IF('Ek.3-A'!O406="", "", 'Ek.3-A'!O406)</f>
        <v/>
      </c>
      <c r="K406" s="35">
        <f>'Ek.3-A'!R406</f>
        <v>0</v>
      </c>
      <c r="L406" s="25" t="str">
        <f>'Ek.3-A'!K406</f>
        <v/>
      </c>
      <c r="M406" s="27" t="str">
        <f>'Ek.3-A'!L406</f>
        <v/>
      </c>
      <c r="N406" s="27">
        <f t="shared" si="82"/>
        <v>0</v>
      </c>
      <c r="O406" s="28" t="str">
        <f t="shared" si="83"/>
        <v>H</v>
      </c>
      <c r="P406" s="27">
        <f>IF(O406="E",SUM($N$5:N406),0)</f>
        <v>0</v>
      </c>
      <c r="Q406" s="25">
        <f t="shared" si="84"/>
        <v>0</v>
      </c>
    </row>
    <row r="407" spans="1:17" x14ac:dyDescent="0.25">
      <c r="A407" s="8">
        <v>5.07</v>
      </c>
      <c r="B407" s="40" t="s">
        <v>16</v>
      </c>
      <c r="D407" s="100">
        <v>710812000012</v>
      </c>
      <c r="E407" s="4">
        <v>0.1</v>
      </c>
      <c r="G407" s="4">
        <f t="shared" si="85"/>
        <v>148</v>
      </c>
      <c r="H407" s="131" t="str">
        <f>IF(TRIM('Ek.3-A'!E407)&lt;&gt;"","var","yok")</f>
        <v>yok</v>
      </c>
      <c r="I407" s="7" t="str">
        <f>IF('Ek.3-A'!E407="", "", IF(VLOOKUP('Ek.3-A'!E407, Veriler!D:E, 2, 0)=0, "", VLOOKUP('Ek.3-A'!E407, Veriler!D:E, 2, 0)))</f>
        <v/>
      </c>
      <c r="J407" s="7" t="str">
        <f>IF('Ek.3-A'!O407="", "", 'Ek.3-A'!O407)</f>
        <v/>
      </c>
      <c r="K407" s="35">
        <f>'Ek.3-A'!R407</f>
        <v>0</v>
      </c>
      <c r="L407" s="25" t="str">
        <f>'Ek.3-A'!K407</f>
        <v/>
      </c>
      <c r="M407" s="27" t="str">
        <f>'Ek.3-A'!L407</f>
        <v/>
      </c>
      <c r="N407" s="27">
        <f t="shared" si="82"/>
        <v>0</v>
      </c>
      <c r="O407" s="28" t="str">
        <f t="shared" si="83"/>
        <v>H</v>
      </c>
      <c r="P407" s="27">
        <f>IF(O407="E",SUM($N$5:N407),0)</f>
        <v>0</v>
      </c>
      <c r="Q407" s="25">
        <f t="shared" si="84"/>
        <v>0</v>
      </c>
    </row>
    <row r="408" spans="1:17" x14ac:dyDescent="0.25">
      <c r="A408" s="8">
        <v>5.08</v>
      </c>
      <c r="B408" s="40" t="s">
        <v>16</v>
      </c>
      <c r="D408" s="99">
        <v>710812000013</v>
      </c>
      <c r="E408" s="4">
        <v>0.1</v>
      </c>
      <c r="G408" s="4">
        <f t="shared" si="85"/>
        <v>149</v>
      </c>
      <c r="H408" s="131" t="str">
        <f>IF(TRIM('Ek.3-A'!E408)&lt;&gt;"","var","yok")</f>
        <v>yok</v>
      </c>
      <c r="I408" s="7" t="str">
        <f>IF('Ek.3-A'!E408="", "", IF(VLOOKUP('Ek.3-A'!E408, Veriler!D:E, 2, 0)=0, "", VLOOKUP('Ek.3-A'!E408, Veriler!D:E, 2, 0)))</f>
        <v/>
      </c>
      <c r="J408" s="7" t="str">
        <f>IF('Ek.3-A'!O408="", "", 'Ek.3-A'!O408)</f>
        <v/>
      </c>
      <c r="K408" s="35">
        <f>'Ek.3-A'!R408</f>
        <v>0</v>
      </c>
      <c r="L408" s="25" t="str">
        <f>'Ek.3-A'!K408</f>
        <v/>
      </c>
      <c r="M408" s="27" t="str">
        <f>'Ek.3-A'!L408</f>
        <v/>
      </c>
      <c r="N408" s="27">
        <f t="shared" si="82"/>
        <v>0</v>
      </c>
      <c r="O408" s="28" t="str">
        <f t="shared" si="83"/>
        <v>H</v>
      </c>
      <c r="P408" s="27">
        <f>IF(O408="E",SUM($N$5:N408),0)</f>
        <v>0</v>
      </c>
      <c r="Q408" s="25">
        <f t="shared" si="84"/>
        <v>0</v>
      </c>
    </row>
    <row r="409" spans="1:17" x14ac:dyDescent="0.25">
      <c r="A409" s="8">
        <v>5.09</v>
      </c>
      <c r="B409" s="40" t="s">
        <v>16</v>
      </c>
      <c r="D409" s="100">
        <v>851140009000</v>
      </c>
      <c r="E409" s="4">
        <v>0.1</v>
      </c>
      <c r="G409" s="4">
        <f t="shared" si="85"/>
        <v>150</v>
      </c>
      <c r="H409" s="131" t="str">
        <f>IF(TRIM('Ek.3-A'!E409)&lt;&gt;"","var","yok")</f>
        <v>yok</v>
      </c>
      <c r="I409" s="7" t="str">
        <f>IF('Ek.3-A'!E409="", "", IF(VLOOKUP('Ek.3-A'!E409, Veriler!D:E, 2, 0)=0, "", VLOOKUP('Ek.3-A'!E409, Veriler!D:E, 2, 0)))</f>
        <v/>
      </c>
      <c r="J409" s="7" t="str">
        <f>IF('Ek.3-A'!O409="", "", 'Ek.3-A'!O409)</f>
        <v/>
      </c>
      <c r="K409" s="35">
        <f>'Ek.3-A'!R409</f>
        <v>0</v>
      </c>
      <c r="L409" s="25" t="str">
        <f>'Ek.3-A'!K409</f>
        <v/>
      </c>
      <c r="M409" s="27" t="str">
        <f>'Ek.3-A'!L409</f>
        <v/>
      </c>
      <c r="N409" s="27">
        <f t="shared" si="82"/>
        <v>0</v>
      </c>
      <c r="O409" s="28" t="str">
        <f t="shared" si="83"/>
        <v>H</v>
      </c>
      <c r="P409" s="27">
        <f>IF(O409="E",SUM($N$5:N409),0)</f>
        <v>0</v>
      </c>
      <c r="Q409" s="25">
        <f t="shared" si="84"/>
        <v>0</v>
      </c>
    </row>
    <row r="410" spans="1:17" x14ac:dyDescent="0.25">
      <c r="A410" s="8">
        <v>5.0999999999999996</v>
      </c>
      <c r="B410" s="40" t="s">
        <v>16</v>
      </c>
      <c r="D410" s="99">
        <v>382311000000</v>
      </c>
      <c r="E410" s="4">
        <v>0.1</v>
      </c>
      <c r="G410" s="4">
        <f t="shared" si="85"/>
        <v>151</v>
      </c>
      <c r="H410" s="131" t="str">
        <f>IF(TRIM('Ek.3-A'!E410)&lt;&gt;"","var","yok")</f>
        <v>yok</v>
      </c>
      <c r="I410" s="7" t="str">
        <f>IF('Ek.3-A'!E410="", "", IF(VLOOKUP('Ek.3-A'!E410, Veriler!D:E, 2, 0)=0, "", VLOOKUP('Ek.3-A'!E410, Veriler!D:E, 2, 0)))</f>
        <v/>
      </c>
      <c r="J410" s="7" t="str">
        <f>IF('Ek.3-A'!O410="", "", 'Ek.3-A'!O410)</f>
        <v/>
      </c>
      <c r="K410" s="35">
        <f>'Ek.3-A'!R410</f>
        <v>0</v>
      </c>
      <c r="L410" s="25" t="str">
        <f>'Ek.3-A'!K410</f>
        <v/>
      </c>
      <c r="M410" s="27" t="str">
        <f>'Ek.3-A'!L410</f>
        <v/>
      </c>
      <c r="N410" s="27">
        <f t="shared" si="82"/>
        <v>0</v>
      </c>
      <c r="O410" s="28" t="str">
        <f t="shared" si="83"/>
        <v>H</v>
      </c>
      <c r="P410" s="27">
        <f>IF(O410="E",SUM($N$5:N410),0)</f>
        <v>0</v>
      </c>
      <c r="Q410" s="25">
        <f t="shared" si="84"/>
        <v>0</v>
      </c>
    </row>
    <row r="411" spans="1:17" x14ac:dyDescent="0.25">
      <c r="A411" s="8">
        <v>5.1100000000000003</v>
      </c>
      <c r="B411" s="40" t="s">
        <v>16</v>
      </c>
      <c r="D411" s="100">
        <v>290250000000</v>
      </c>
      <c r="E411" s="4">
        <v>0.1</v>
      </c>
      <c r="G411" s="4">
        <f t="shared" si="85"/>
        <v>152</v>
      </c>
      <c r="H411" s="131" t="str">
        <f>IF(TRIM('Ek.3-A'!E411)&lt;&gt;"","var","yok")</f>
        <v>yok</v>
      </c>
      <c r="I411" s="7" t="str">
        <f>IF('Ek.3-A'!E411="", "", IF(VLOOKUP('Ek.3-A'!E411, Veriler!D:E, 2, 0)=0, "", VLOOKUP('Ek.3-A'!E411, Veriler!D:E, 2, 0)))</f>
        <v/>
      </c>
      <c r="J411" s="7" t="str">
        <f>IF('Ek.3-A'!O411="", "", 'Ek.3-A'!O411)</f>
        <v/>
      </c>
      <c r="K411" s="35">
        <f>'Ek.3-A'!R411</f>
        <v>0</v>
      </c>
      <c r="L411" s="25" t="str">
        <f>'Ek.3-A'!K411</f>
        <v/>
      </c>
      <c r="M411" s="27" t="str">
        <f>'Ek.3-A'!L411</f>
        <v/>
      </c>
      <c r="N411" s="27">
        <f t="shared" si="82"/>
        <v>0</v>
      </c>
      <c r="O411" s="28" t="str">
        <f t="shared" si="83"/>
        <v>H</v>
      </c>
      <c r="P411" s="27">
        <f>IF(O411="E",SUM($N$5:N411),0)</f>
        <v>0</v>
      </c>
      <c r="Q411" s="25">
        <f t="shared" si="84"/>
        <v>0</v>
      </c>
    </row>
    <row r="412" spans="1:17" x14ac:dyDescent="0.25">
      <c r="A412" s="8">
        <v>5.12</v>
      </c>
      <c r="B412" s="40" t="s">
        <v>16</v>
      </c>
      <c r="D412" s="99">
        <v>391520000000</v>
      </c>
      <c r="E412" s="4">
        <v>0.1</v>
      </c>
      <c r="G412" s="4">
        <f t="shared" si="85"/>
        <v>153</v>
      </c>
      <c r="H412" s="131" t="str">
        <f>IF(TRIM('Ek.3-A'!E412)&lt;&gt;"","var","yok")</f>
        <v>yok</v>
      </c>
      <c r="I412" s="7" t="str">
        <f>IF('Ek.3-A'!E412="", "", IF(VLOOKUP('Ek.3-A'!E412, Veriler!D:E, 2, 0)=0, "", VLOOKUP('Ek.3-A'!E412, Veriler!D:E, 2, 0)))</f>
        <v/>
      </c>
      <c r="J412" s="7" t="str">
        <f>IF('Ek.3-A'!O412="", "", 'Ek.3-A'!O412)</f>
        <v/>
      </c>
      <c r="K412" s="35">
        <f>'Ek.3-A'!R412</f>
        <v>0</v>
      </c>
      <c r="L412" s="25" t="str">
        <f>'Ek.3-A'!K412</f>
        <v/>
      </c>
      <c r="M412" s="27" t="str">
        <f>'Ek.3-A'!L412</f>
        <v/>
      </c>
      <c r="N412" s="27">
        <f t="shared" si="82"/>
        <v>0</v>
      </c>
      <c r="O412" s="28" t="str">
        <f t="shared" si="83"/>
        <v>H</v>
      </c>
      <c r="P412" s="27">
        <f>IF(O412="E",SUM($N$5:N412),0)</f>
        <v>0</v>
      </c>
      <c r="Q412" s="25">
        <f t="shared" si="84"/>
        <v>0</v>
      </c>
    </row>
    <row r="413" spans="1:17" x14ac:dyDescent="0.25">
      <c r="A413" s="8">
        <v>5.13</v>
      </c>
      <c r="B413" s="40" t="s">
        <v>16</v>
      </c>
      <c r="D413" s="100">
        <v>550210000000</v>
      </c>
      <c r="E413" s="4">
        <v>0.1</v>
      </c>
      <c r="G413" s="4">
        <f t="shared" si="85"/>
        <v>154</v>
      </c>
      <c r="H413" s="131" t="str">
        <f>IF(TRIM('Ek.3-A'!E413)&lt;&gt;"","var","yok")</f>
        <v>yok</v>
      </c>
      <c r="I413" s="7" t="str">
        <f>IF('Ek.3-A'!E413="", "", IF(VLOOKUP('Ek.3-A'!E413, Veriler!D:E, 2, 0)=0, "", VLOOKUP('Ek.3-A'!E413, Veriler!D:E, 2, 0)))</f>
        <v/>
      </c>
      <c r="J413" s="7" t="str">
        <f>IF('Ek.3-A'!O413="", "", 'Ek.3-A'!O413)</f>
        <v/>
      </c>
      <c r="K413" s="35">
        <f>'Ek.3-A'!R413</f>
        <v>0</v>
      </c>
      <c r="L413" s="25" t="str">
        <f>'Ek.3-A'!K413</f>
        <v/>
      </c>
      <c r="M413" s="27" t="str">
        <f>'Ek.3-A'!L413</f>
        <v/>
      </c>
      <c r="N413" s="27">
        <f t="shared" si="82"/>
        <v>0</v>
      </c>
      <c r="O413" s="28" t="str">
        <f t="shared" si="83"/>
        <v>H</v>
      </c>
      <c r="P413" s="27">
        <f>IF(O413="E",SUM($N$5:N413),0)</f>
        <v>0</v>
      </c>
      <c r="Q413" s="25">
        <f t="shared" si="84"/>
        <v>0</v>
      </c>
    </row>
    <row r="414" spans="1:17" x14ac:dyDescent="0.25">
      <c r="A414" s="8">
        <v>5.14</v>
      </c>
      <c r="B414" s="40" t="s">
        <v>16</v>
      </c>
      <c r="D414" s="99">
        <v>281810110000</v>
      </c>
      <c r="E414" s="4">
        <v>0.1</v>
      </c>
      <c r="P414" s="27"/>
      <c r="Q414" s="30"/>
    </row>
    <row r="415" spans="1:17" x14ac:dyDescent="0.25">
      <c r="A415" s="8">
        <v>5.15</v>
      </c>
      <c r="B415" s="40" t="s">
        <v>16</v>
      </c>
      <c r="D415" s="100">
        <v>340420000000</v>
      </c>
      <c r="E415" s="4">
        <v>0.1</v>
      </c>
      <c r="P415" s="27"/>
      <c r="Q415" s="30"/>
    </row>
    <row r="416" spans="1:17" x14ac:dyDescent="0.25">
      <c r="A416" s="8">
        <v>5.16</v>
      </c>
      <c r="B416" s="40" t="s">
        <v>16</v>
      </c>
      <c r="D416" s="99">
        <v>281410000000</v>
      </c>
      <c r="E416" s="4">
        <v>0.1</v>
      </c>
      <c r="P416" s="27"/>
      <c r="Q416" s="30"/>
    </row>
    <row r="417" spans="1:17" x14ac:dyDescent="0.25">
      <c r="A417" s="8">
        <v>5.17</v>
      </c>
      <c r="B417" s="40" t="s">
        <v>16</v>
      </c>
      <c r="D417" s="100">
        <v>283620000011</v>
      </c>
      <c r="E417" s="4">
        <v>0.1</v>
      </c>
      <c r="P417" s="27"/>
      <c r="Q417" s="30"/>
    </row>
    <row r="418" spans="1:17" x14ac:dyDescent="0.25">
      <c r="A418" s="8">
        <v>5.18</v>
      </c>
      <c r="B418" s="40" t="s">
        <v>16</v>
      </c>
      <c r="D418" s="99">
        <v>720390000000</v>
      </c>
      <c r="E418" s="4">
        <v>0.1</v>
      </c>
      <c r="P418" s="27"/>
      <c r="Q418" s="30"/>
    </row>
    <row r="419" spans="1:17" x14ac:dyDescent="0.25">
      <c r="A419" s="8">
        <v>5.19</v>
      </c>
      <c r="B419" s="40" t="s">
        <v>16</v>
      </c>
      <c r="D419" s="100">
        <v>852491000000</v>
      </c>
      <c r="E419" s="4">
        <v>0.1</v>
      </c>
      <c r="P419" s="27"/>
      <c r="Q419" s="30"/>
    </row>
    <row r="420" spans="1:17" x14ac:dyDescent="0.25">
      <c r="A420" s="8">
        <v>5.2</v>
      </c>
      <c r="B420" s="40" t="s">
        <v>16</v>
      </c>
      <c r="D420" s="99">
        <v>852492000000</v>
      </c>
      <c r="E420" s="4">
        <v>0.1</v>
      </c>
      <c r="P420" s="27"/>
      <c r="Q420" s="30"/>
    </row>
    <row r="421" spans="1:17" x14ac:dyDescent="0.25">
      <c r="A421" s="8">
        <v>5.21</v>
      </c>
      <c r="B421" s="40" t="s">
        <v>16</v>
      </c>
      <c r="D421" s="100">
        <v>251020001011</v>
      </c>
      <c r="E421" s="4">
        <v>0.1</v>
      </c>
      <c r="P421" s="27"/>
      <c r="Q421" s="30"/>
    </row>
    <row r="422" spans="1:17" x14ac:dyDescent="0.25">
      <c r="A422" s="8">
        <v>5.22</v>
      </c>
      <c r="B422" s="40" t="s">
        <v>16</v>
      </c>
      <c r="D422" s="99">
        <v>680530000000</v>
      </c>
      <c r="E422" s="4">
        <v>0.1</v>
      </c>
      <c r="P422" s="27"/>
      <c r="Q422" s="30"/>
    </row>
    <row r="423" spans="1:17" x14ac:dyDescent="0.25">
      <c r="A423" s="8">
        <v>5.23</v>
      </c>
      <c r="B423" s="40" t="s">
        <v>16</v>
      </c>
      <c r="D423" s="100">
        <v>722840100000</v>
      </c>
      <c r="E423" s="4">
        <v>0.1</v>
      </c>
      <c r="G423" s="4">
        <f>G398+1</f>
        <v>155</v>
      </c>
      <c r="H423" s="131" t="str">
        <f>IF(TRIM('Ek.3-A'!E423)&lt;&gt;"","var","yok")</f>
        <v>yok</v>
      </c>
      <c r="I423" s="7" t="str">
        <f>IF('Ek.3-A'!E423="", "", IF(VLOOKUP('Ek.3-A'!E423, Veriler!D:E, 2, 0)=0, "", VLOOKUP('Ek.3-A'!E423, Veriler!D:E, 2, 0)))</f>
        <v/>
      </c>
      <c r="J423" s="7" t="str">
        <f>IF('Ek.3-A'!O423="", "", 'Ek.3-A'!O423)</f>
        <v/>
      </c>
      <c r="K423" s="35">
        <f>'Ek.3-A'!R423</f>
        <v>0</v>
      </c>
      <c r="L423" s="25" t="str">
        <f>'Ek.3-A'!K423</f>
        <v/>
      </c>
      <c r="M423" s="27" t="str">
        <f>'Ek.3-A'!L423</f>
        <v/>
      </c>
      <c r="N423" s="27">
        <f>IF(H423="var",0,IF(M423&lt;=0.005,M423,0))</f>
        <v>0</v>
      </c>
      <c r="O423" s="28" t="str">
        <f>IF(M423&lt;=0.005,"E","H")</f>
        <v>H</v>
      </c>
      <c r="P423" s="27">
        <f>IF(O423="E",SUM($N$5:N423),0)</f>
        <v>0</v>
      </c>
      <c r="Q423" s="25">
        <f>IF(P423&lt;=0.1, K423, IF(N423&gt;$F$2, N423*K423, $F$2*K423))</f>
        <v>0</v>
      </c>
    </row>
    <row r="424" spans="1:17" x14ac:dyDescent="0.25">
      <c r="A424" s="8">
        <v>5.24</v>
      </c>
      <c r="B424" s="40" t="s">
        <v>16</v>
      </c>
      <c r="D424" s="99">
        <v>240120950000</v>
      </c>
      <c r="E424" s="4">
        <v>0.1</v>
      </c>
      <c r="G424" s="4">
        <f>G423+1</f>
        <v>156</v>
      </c>
      <c r="H424" s="131" t="str">
        <f>IF(TRIM('Ek.3-A'!E424)&lt;&gt;"","var","yok")</f>
        <v>yok</v>
      </c>
      <c r="I424" s="7" t="str">
        <f>IF('Ek.3-A'!E424="", "", IF(VLOOKUP('Ek.3-A'!E424, Veriler!D:E, 2, 0)=0, "", VLOOKUP('Ek.3-A'!E424, Veriler!D:E, 2, 0)))</f>
        <v/>
      </c>
      <c r="J424" s="7" t="str">
        <f>IF('Ek.3-A'!O424="", "", 'Ek.3-A'!O424)</f>
        <v/>
      </c>
      <c r="K424" s="35">
        <f>'Ek.3-A'!R424</f>
        <v>0</v>
      </c>
      <c r="L424" s="25" t="str">
        <f>'Ek.3-A'!K424</f>
        <v/>
      </c>
      <c r="M424" s="27" t="str">
        <f>'Ek.3-A'!L424</f>
        <v/>
      </c>
      <c r="N424" s="27">
        <f t="shared" ref="N424:N436" si="86">IF(H424="var",0,IF(M424&lt;=0.005,M424,0))</f>
        <v>0</v>
      </c>
      <c r="O424" s="28" t="str">
        <f t="shared" ref="O424:O436" si="87">IF(M424&lt;=0.005,"E","H")</f>
        <v>H</v>
      </c>
      <c r="P424" s="27">
        <f>IF(O424="E",SUM($N$5:N424),0)</f>
        <v>0</v>
      </c>
      <c r="Q424" s="25">
        <f t="shared" ref="Q424:Q436" si="88">IF(P424&lt;=0.1, K424, IF(N424&gt;$F$2, N424*K424, $F$2*K424))</f>
        <v>0</v>
      </c>
    </row>
    <row r="425" spans="1:17" x14ac:dyDescent="0.25">
      <c r="A425" s="8">
        <v>5.25</v>
      </c>
      <c r="B425" s="40" t="s">
        <v>16</v>
      </c>
      <c r="D425" s="100">
        <v>840820350000</v>
      </c>
      <c r="E425" s="4">
        <v>0.1</v>
      </c>
      <c r="G425" s="4">
        <f>G424+1</f>
        <v>157</v>
      </c>
      <c r="H425" s="131" t="str">
        <f>IF(TRIM('Ek.3-A'!E425)&lt;&gt;"","var","yok")</f>
        <v>yok</v>
      </c>
      <c r="I425" s="7" t="str">
        <f>IF('Ek.3-A'!E425="", "", IF(VLOOKUP('Ek.3-A'!E425, Veriler!D:E, 2, 0)=0, "", VLOOKUP('Ek.3-A'!E425, Veriler!D:E, 2, 0)))</f>
        <v/>
      </c>
      <c r="J425" s="7" t="str">
        <f>IF('Ek.3-A'!O425="", "", 'Ek.3-A'!O425)</f>
        <v/>
      </c>
      <c r="K425" s="35">
        <f>'Ek.3-A'!R425</f>
        <v>0</v>
      </c>
      <c r="L425" s="25" t="str">
        <f>'Ek.3-A'!K425</f>
        <v/>
      </c>
      <c r="M425" s="27" t="str">
        <f>'Ek.3-A'!L425</f>
        <v/>
      </c>
      <c r="N425" s="27">
        <f t="shared" si="86"/>
        <v>0</v>
      </c>
      <c r="O425" s="28" t="str">
        <f t="shared" si="87"/>
        <v>H</v>
      </c>
      <c r="P425" s="27">
        <f>IF(O425="E",SUM($N$5:N425),0)</f>
        <v>0</v>
      </c>
      <c r="Q425" s="25">
        <f t="shared" si="88"/>
        <v>0</v>
      </c>
    </row>
    <row r="426" spans="1:17" x14ac:dyDescent="0.25">
      <c r="A426" s="8">
        <v>5.26</v>
      </c>
      <c r="B426" s="40" t="s">
        <v>16</v>
      </c>
      <c r="D426" s="99">
        <v>253090700000</v>
      </c>
      <c r="E426" s="4">
        <v>0.1</v>
      </c>
      <c r="G426" s="4">
        <f t="shared" ref="G426:G436" si="89">G425+1</f>
        <v>158</v>
      </c>
      <c r="H426" s="131" t="str">
        <f>IF(TRIM('Ek.3-A'!E426)&lt;&gt;"","var","yok")</f>
        <v>yok</v>
      </c>
      <c r="I426" s="7" t="str">
        <f>IF('Ek.3-A'!E426="", "", IF(VLOOKUP('Ek.3-A'!E426, Veriler!D:E, 2, 0)=0, "", VLOOKUP('Ek.3-A'!E426, Veriler!D:E, 2, 0)))</f>
        <v/>
      </c>
      <c r="J426" s="7" t="str">
        <f>IF('Ek.3-A'!O426="", "", 'Ek.3-A'!O426)</f>
        <v/>
      </c>
      <c r="K426" s="35">
        <f>'Ek.3-A'!R426</f>
        <v>0</v>
      </c>
      <c r="L426" s="25" t="str">
        <f>'Ek.3-A'!K426</f>
        <v/>
      </c>
      <c r="M426" s="27" t="str">
        <f>'Ek.3-A'!L426</f>
        <v/>
      </c>
      <c r="N426" s="27">
        <f t="shared" si="86"/>
        <v>0</v>
      </c>
      <c r="O426" s="28" t="str">
        <f t="shared" si="87"/>
        <v>H</v>
      </c>
      <c r="P426" s="27">
        <f>IF(O426="E",SUM($N$5:N426),0)</f>
        <v>0</v>
      </c>
      <c r="Q426" s="25">
        <f t="shared" si="88"/>
        <v>0</v>
      </c>
    </row>
    <row r="427" spans="1:17" x14ac:dyDescent="0.25">
      <c r="A427" s="8">
        <v>5.27</v>
      </c>
      <c r="B427" s="40" t="s">
        <v>16</v>
      </c>
      <c r="D427" s="100">
        <v>240399900000</v>
      </c>
      <c r="E427" s="4">
        <v>0.1</v>
      </c>
      <c r="G427" s="4">
        <f t="shared" si="89"/>
        <v>159</v>
      </c>
      <c r="H427" s="131" t="str">
        <f>IF(TRIM('Ek.3-A'!E427)&lt;&gt;"","var","yok")</f>
        <v>yok</v>
      </c>
      <c r="I427" s="7" t="str">
        <f>IF('Ek.3-A'!E427="", "", IF(VLOOKUP('Ek.3-A'!E427, Veriler!D:E, 2, 0)=0, "", VLOOKUP('Ek.3-A'!E427, Veriler!D:E, 2, 0)))</f>
        <v/>
      </c>
      <c r="J427" s="7" t="str">
        <f>IF('Ek.3-A'!O427="", "", 'Ek.3-A'!O427)</f>
        <v/>
      </c>
      <c r="K427" s="35">
        <f>'Ek.3-A'!R427</f>
        <v>0</v>
      </c>
      <c r="L427" s="25" t="str">
        <f>'Ek.3-A'!K427</f>
        <v/>
      </c>
      <c r="M427" s="27" t="str">
        <f>'Ek.3-A'!L427</f>
        <v/>
      </c>
      <c r="N427" s="27">
        <f t="shared" si="86"/>
        <v>0</v>
      </c>
      <c r="O427" s="28" t="str">
        <f t="shared" si="87"/>
        <v>H</v>
      </c>
      <c r="P427" s="27">
        <f>IF(O427="E",SUM($N$5:N427),0)</f>
        <v>0</v>
      </c>
      <c r="Q427" s="25">
        <f t="shared" si="88"/>
        <v>0</v>
      </c>
    </row>
    <row r="428" spans="1:17" x14ac:dyDescent="0.25">
      <c r="A428" s="8">
        <v>5.28</v>
      </c>
      <c r="B428" s="40" t="s">
        <v>16</v>
      </c>
      <c r="D428" s="99">
        <v>270400100000</v>
      </c>
      <c r="E428" s="4">
        <v>0.1</v>
      </c>
      <c r="G428" s="4">
        <f t="shared" si="89"/>
        <v>160</v>
      </c>
      <c r="H428" s="131" t="str">
        <f>IF(TRIM('Ek.3-A'!E428)&lt;&gt;"","var","yok")</f>
        <v>yok</v>
      </c>
      <c r="I428" s="7" t="str">
        <f>IF('Ek.3-A'!E428="", "", IF(VLOOKUP('Ek.3-A'!E428, Veriler!D:E, 2, 0)=0, "", VLOOKUP('Ek.3-A'!E428, Veriler!D:E, 2, 0)))</f>
        <v/>
      </c>
      <c r="J428" s="7" t="str">
        <f>IF('Ek.3-A'!O428="", "", 'Ek.3-A'!O428)</f>
        <v/>
      </c>
      <c r="K428" s="35">
        <f>'Ek.3-A'!R428</f>
        <v>0</v>
      </c>
      <c r="L428" s="25" t="str">
        <f>'Ek.3-A'!K428</f>
        <v/>
      </c>
      <c r="M428" s="27" t="str">
        <f>'Ek.3-A'!L428</f>
        <v/>
      </c>
      <c r="N428" s="27">
        <f t="shared" si="86"/>
        <v>0</v>
      </c>
      <c r="O428" s="28" t="str">
        <f t="shared" si="87"/>
        <v>H</v>
      </c>
      <c r="P428" s="27">
        <f>IF(O428="E",SUM($N$5:N428),0)</f>
        <v>0</v>
      </c>
      <c r="Q428" s="25">
        <f t="shared" si="88"/>
        <v>0</v>
      </c>
    </row>
    <row r="429" spans="1:17" x14ac:dyDescent="0.25">
      <c r="A429" s="8">
        <v>5.29</v>
      </c>
      <c r="B429" s="40" t="s">
        <v>16</v>
      </c>
      <c r="D429" s="100">
        <v>300390000000</v>
      </c>
      <c r="E429" s="4">
        <v>0.1</v>
      </c>
      <c r="G429" s="4">
        <f t="shared" si="89"/>
        <v>161</v>
      </c>
      <c r="H429" s="131" t="str">
        <f>IF(TRIM('Ek.3-A'!E429)&lt;&gt;"","var","yok")</f>
        <v>yok</v>
      </c>
      <c r="I429" s="7" t="str">
        <f>IF('Ek.3-A'!E429="", "", IF(VLOOKUP('Ek.3-A'!E429, Veriler!D:E, 2, 0)=0, "", VLOOKUP('Ek.3-A'!E429, Veriler!D:E, 2, 0)))</f>
        <v/>
      </c>
      <c r="J429" s="7" t="str">
        <f>IF('Ek.3-A'!O429="", "", 'Ek.3-A'!O429)</f>
        <v/>
      </c>
      <c r="K429" s="35">
        <f>'Ek.3-A'!R429</f>
        <v>0</v>
      </c>
      <c r="L429" s="25" t="str">
        <f>'Ek.3-A'!K429</f>
        <v/>
      </c>
      <c r="M429" s="27" t="str">
        <f>'Ek.3-A'!L429</f>
        <v/>
      </c>
      <c r="N429" s="27">
        <f t="shared" si="86"/>
        <v>0</v>
      </c>
      <c r="O429" s="28" t="str">
        <f t="shared" si="87"/>
        <v>H</v>
      </c>
      <c r="P429" s="27">
        <f>IF(O429="E",SUM($N$5:N429),0)</f>
        <v>0</v>
      </c>
      <c r="Q429" s="25">
        <f t="shared" si="88"/>
        <v>0</v>
      </c>
    </row>
    <row r="430" spans="1:17" x14ac:dyDescent="0.25">
      <c r="A430" s="8">
        <v>5.3</v>
      </c>
      <c r="B430" s="40" t="s">
        <v>16</v>
      </c>
      <c r="D430" s="99">
        <v>851779000000</v>
      </c>
      <c r="E430" s="4">
        <v>0.1</v>
      </c>
      <c r="G430" s="4">
        <f t="shared" si="89"/>
        <v>162</v>
      </c>
      <c r="H430" s="131" t="str">
        <f>IF(TRIM('Ek.3-A'!E430)&lt;&gt;"","var","yok")</f>
        <v>yok</v>
      </c>
      <c r="I430" s="7" t="str">
        <f>IF('Ek.3-A'!E430="", "", IF(VLOOKUP('Ek.3-A'!E430, Veriler!D:E, 2, 0)=0, "", VLOOKUP('Ek.3-A'!E430, Veriler!D:E, 2, 0)))</f>
        <v/>
      </c>
      <c r="J430" s="7" t="str">
        <f>IF('Ek.3-A'!O430="", "", 'Ek.3-A'!O430)</f>
        <v/>
      </c>
      <c r="K430" s="35">
        <f>'Ek.3-A'!R430</f>
        <v>0</v>
      </c>
      <c r="L430" s="25" t="str">
        <f>'Ek.3-A'!K430</f>
        <v/>
      </c>
      <c r="M430" s="27" t="str">
        <f>'Ek.3-A'!L430</f>
        <v/>
      </c>
      <c r="N430" s="27">
        <f t="shared" si="86"/>
        <v>0</v>
      </c>
      <c r="O430" s="28" t="str">
        <f t="shared" si="87"/>
        <v>H</v>
      </c>
      <c r="P430" s="27">
        <f>IF(O430="E",SUM($N$5:N430),0)</f>
        <v>0</v>
      </c>
      <c r="Q430" s="25">
        <f t="shared" si="88"/>
        <v>0</v>
      </c>
    </row>
    <row r="431" spans="1:17" x14ac:dyDescent="0.25">
      <c r="A431" s="8">
        <v>5.31</v>
      </c>
      <c r="B431" s="40" t="s">
        <v>16</v>
      </c>
      <c r="D431" s="100">
        <v>291736000011</v>
      </c>
      <c r="E431" s="4">
        <v>0.1</v>
      </c>
      <c r="G431" s="4">
        <f t="shared" si="89"/>
        <v>163</v>
      </c>
      <c r="H431" s="131" t="str">
        <f>IF(TRIM('Ek.3-A'!E431)&lt;&gt;"","var","yok")</f>
        <v>yok</v>
      </c>
      <c r="I431" s="7" t="str">
        <f>IF('Ek.3-A'!E431="", "", IF(VLOOKUP('Ek.3-A'!E431, Veriler!D:E, 2, 0)=0, "", VLOOKUP('Ek.3-A'!E431, Veriler!D:E, 2, 0)))</f>
        <v/>
      </c>
      <c r="J431" s="7" t="str">
        <f>IF('Ek.3-A'!O431="", "", 'Ek.3-A'!O431)</f>
        <v/>
      </c>
      <c r="K431" s="35">
        <f>'Ek.3-A'!R431</f>
        <v>0</v>
      </c>
      <c r="L431" s="25" t="str">
        <f>'Ek.3-A'!K431</f>
        <v/>
      </c>
      <c r="M431" s="27" t="str">
        <f>'Ek.3-A'!L431</f>
        <v/>
      </c>
      <c r="N431" s="27">
        <f t="shared" si="86"/>
        <v>0</v>
      </c>
      <c r="O431" s="28" t="str">
        <f t="shared" si="87"/>
        <v>H</v>
      </c>
      <c r="P431" s="27">
        <f>IF(O431="E",SUM($N$5:N431),0)</f>
        <v>0</v>
      </c>
      <c r="Q431" s="25">
        <f t="shared" si="88"/>
        <v>0</v>
      </c>
    </row>
    <row r="432" spans="1:17" x14ac:dyDescent="0.25">
      <c r="A432" s="8">
        <v>5.32</v>
      </c>
      <c r="B432" s="40" t="s">
        <v>16</v>
      </c>
      <c r="D432" s="99">
        <v>401512000011</v>
      </c>
      <c r="E432" s="4">
        <v>0.1</v>
      </c>
      <c r="G432" s="4">
        <f t="shared" si="89"/>
        <v>164</v>
      </c>
      <c r="H432" s="131" t="str">
        <f>IF(TRIM('Ek.3-A'!E432)&lt;&gt;"","var","yok")</f>
        <v>yok</v>
      </c>
      <c r="I432" s="7" t="str">
        <f>IF('Ek.3-A'!E432="", "", IF(VLOOKUP('Ek.3-A'!E432, Veriler!D:E, 2, 0)=0, "", VLOOKUP('Ek.3-A'!E432, Veriler!D:E, 2, 0)))</f>
        <v/>
      </c>
      <c r="J432" s="7" t="str">
        <f>IF('Ek.3-A'!O432="", "", 'Ek.3-A'!O432)</f>
        <v/>
      </c>
      <c r="K432" s="35">
        <f>'Ek.3-A'!R432</f>
        <v>0</v>
      </c>
      <c r="L432" s="25" t="str">
        <f>'Ek.3-A'!K432</f>
        <v/>
      </c>
      <c r="M432" s="27" t="str">
        <f>'Ek.3-A'!L432</f>
        <v/>
      </c>
      <c r="N432" s="27">
        <f t="shared" si="86"/>
        <v>0</v>
      </c>
      <c r="O432" s="28" t="str">
        <f t="shared" si="87"/>
        <v>H</v>
      </c>
      <c r="P432" s="27">
        <f>IF(O432="E",SUM($N$5:N432),0)</f>
        <v>0</v>
      </c>
      <c r="Q432" s="25">
        <f t="shared" si="88"/>
        <v>0</v>
      </c>
    </row>
    <row r="433" spans="1:17" x14ac:dyDescent="0.25">
      <c r="A433" s="8">
        <v>5.33</v>
      </c>
      <c r="B433" s="40" t="s">
        <v>16</v>
      </c>
      <c r="D433" s="100">
        <v>401512000019</v>
      </c>
      <c r="E433" s="4">
        <v>0.1</v>
      </c>
      <c r="G433" s="4">
        <f t="shared" si="89"/>
        <v>165</v>
      </c>
      <c r="H433" s="131" t="str">
        <f>IF(TRIM('Ek.3-A'!E433)&lt;&gt;"","var","yok")</f>
        <v>yok</v>
      </c>
      <c r="I433" s="7" t="str">
        <f>IF('Ek.3-A'!E433="", "", IF(VLOOKUP('Ek.3-A'!E433, Veriler!D:E, 2, 0)=0, "", VLOOKUP('Ek.3-A'!E433, Veriler!D:E, 2, 0)))</f>
        <v/>
      </c>
      <c r="J433" s="7" t="str">
        <f>IF('Ek.3-A'!O433="", "", 'Ek.3-A'!O433)</f>
        <v/>
      </c>
      <c r="K433" s="35">
        <f>'Ek.3-A'!R433</f>
        <v>0</v>
      </c>
      <c r="L433" s="25" t="str">
        <f>'Ek.3-A'!K433</f>
        <v/>
      </c>
      <c r="M433" s="27" t="str">
        <f>'Ek.3-A'!L433</f>
        <v/>
      </c>
      <c r="N433" s="27">
        <f t="shared" si="86"/>
        <v>0</v>
      </c>
      <c r="O433" s="28" t="str">
        <f t="shared" si="87"/>
        <v>H</v>
      </c>
      <c r="P433" s="27">
        <f>IF(O433="E",SUM($N$5:N433),0)</f>
        <v>0</v>
      </c>
      <c r="Q433" s="25">
        <f t="shared" si="88"/>
        <v>0</v>
      </c>
    </row>
    <row r="434" spans="1:17" x14ac:dyDescent="0.25">
      <c r="A434" s="8">
        <v>5.34</v>
      </c>
      <c r="B434" s="40" t="s">
        <v>16</v>
      </c>
      <c r="D434" s="99">
        <v>810830000000</v>
      </c>
      <c r="E434" s="4">
        <v>0.1</v>
      </c>
      <c r="G434" s="4">
        <f t="shared" si="89"/>
        <v>166</v>
      </c>
      <c r="H434" s="131" t="str">
        <f>IF(TRIM('Ek.3-A'!E434)&lt;&gt;"","var","yok")</f>
        <v>yok</v>
      </c>
      <c r="I434" s="7" t="str">
        <f>IF('Ek.3-A'!E434="", "", IF(VLOOKUP('Ek.3-A'!E434, Veriler!D:E, 2, 0)=0, "", VLOOKUP('Ek.3-A'!E434, Veriler!D:E, 2, 0)))</f>
        <v/>
      </c>
      <c r="J434" s="7" t="str">
        <f>IF('Ek.3-A'!O434="", "", 'Ek.3-A'!O434)</f>
        <v/>
      </c>
      <c r="K434" s="35">
        <f>'Ek.3-A'!R434</f>
        <v>0</v>
      </c>
      <c r="L434" s="25" t="str">
        <f>'Ek.3-A'!K434</f>
        <v/>
      </c>
      <c r="M434" s="27" t="str">
        <f>'Ek.3-A'!L434</f>
        <v/>
      </c>
      <c r="N434" s="27">
        <f t="shared" si="86"/>
        <v>0</v>
      </c>
      <c r="O434" s="28" t="str">
        <f t="shared" si="87"/>
        <v>H</v>
      </c>
      <c r="P434" s="27">
        <f>IF(O434="E",SUM($N$5:N434),0)</f>
        <v>0</v>
      </c>
      <c r="Q434" s="25">
        <f t="shared" si="88"/>
        <v>0</v>
      </c>
    </row>
    <row r="435" spans="1:17" x14ac:dyDescent="0.25">
      <c r="A435" s="8">
        <v>5.35</v>
      </c>
      <c r="B435" s="40" t="s">
        <v>16</v>
      </c>
      <c r="D435" s="100">
        <v>810890900000</v>
      </c>
      <c r="E435" s="4">
        <v>0.1</v>
      </c>
      <c r="G435" s="4">
        <f t="shared" si="89"/>
        <v>167</v>
      </c>
      <c r="H435" s="131" t="str">
        <f>IF(TRIM('Ek.3-A'!E435)&lt;&gt;"","var","yok")</f>
        <v>yok</v>
      </c>
      <c r="I435" s="7" t="str">
        <f>IF('Ek.3-A'!E435="", "", IF(VLOOKUP('Ek.3-A'!E435, Veriler!D:E, 2, 0)=0, "", VLOOKUP('Ek.3-A'!E435, Veriler!D:E, 2, 0)))</f>
        <v/>
      </c>
      <c r="J435" s="7" t="str">
        <f>IF('Ek.3-A'!O435="", "", 'Ek.3-A'!O435)</f>
        <v/>
      </c>
      <c r="K435" s="35">
        <f>'Ek.3-A'!R435</f>
        <v>0</v>
      </c>
      <c r="L435" s="25" t="str">
        <f>'Ek.3-A'!K435</f>
        <v/>
      </c>
      <c r="M435" s="27" t="str">
        <f>'Ek.3-A'!L435</f>
        <v/>
      </c>
      <c r="N435" s="27">
        <f t="shared" si="86"/>
        <v>0</v>
      </c>
      <c r="O435" s="28" t="str">
        <f t="shared" si="87"/>
        <v>H</v>
      </c>
      <c r="P435" s="27">
        <f>IF(O435="E",SUM($N$5:N435),0)</f>
        <v>0</v>
      </c>
      <c r="Q435" s="25">
        <f t="shared" si="88"/>
        <v>0</v>
      </c>
    </row>
    <row r="436" spans="1:17" x14ac:dyDescent="0.25">
      <c r="A436" s="8">
        <v>5.36</v>
      </c>
      <c r="B436" s="40" t="s">
        <v>16</v>
      </c>
      <c r="D436" s="99">
        <v>810890500000</v>
      </c>
      <c r="E436" s="4">
        <v>0.1</v>
      </c>
      <c r="G436" s="4">
        <f t="shared" si="89"/>
        <v>168</v>
      </c>
      <c r="H436" s="131" t="str">
        <f>IF(TRIM('Ek.3-A'!E436)&lt;&gt;"","var","yok")</f>
        <v>yok</v>
      </c>
      <c r="I436" s="7" t="str">
        <f>IF('Ek.3-A'!E436="", "", IF(VLOOKUP('Ek.3-A'!E436, Veriler!D:E, 2, 0)=0, "", VLOOKUP('Ek.3-A'!E436, Veriler!D:E, 2, 0)))</f>
        <v/>
      </c>
      <c r="J436" s="7" t="str">
        <f>IF('Ek.3-A'!O436="", "", 'Ek.3-A'!O436)</f>
        <v/>
      </c>
      <c r="K436" s="35">
        <f>'Ek.3-A'!R436</f>
        <v>0</v>
      </c>
      <c r="L436" s="25" t="str">
        <f>'Ek.3-A'!K436</f>
        <v/>
      </c>
      <c r="M436" s="27" t="str">
        <f>'Ek.3-A'!L436</f>
        <v/>
      </c>
      <c r="N436" s="27">
        <f t="shared" si="86"/>
        <v>0</v>
      </c>
      <c r="O436" s="28" t="str">
        <f t="shared" si="87"/>
        <v>H</v>
      </c>
      <c r="P436" s="27">
        <f>IF(O436="E",SUM($N$5:N436),0)</f>
        <v>0</v>
      </c>
      <c r="Q436" s="25">
        <f t="shared" si="88"/>
        <v>0</v>
      </c>
    </row>
    <row r="437" spans="1:17" x14ac:dyDescent="0.25">
      <c r="A437" s="8">
        <v>5.37</v>
      </c>
      <c r="B437" s="40" t="s">
        <v>16</v>
      </c>
      <c r="D437" s="100">
        <v>300249000000</v>
      </c>
      <c r="E437" s="4">
        <v>0.1</v>
      </c>
      <c r="H437" s="131"/>
      <c r="I437" s="7" t="s">
        <v>69</v>
      </c>
      <c r="J437" s="7"/>
      <c r="K437" s="7"/>
      <c r="M437" s="26"/>
      <c r="P437" s="27"/>
      <c r="Q437" s="30"/>
    </row>
    <row r="438" spans="1:17" x14ac:dyDescent="0.25">
      <c r="A438" s="8">
        <v>5.38</v>
      </c>
      <c r="B438" s="40" t="s">
        <v>16</v>
      </c>
      <c r="D438" s="99">
        <v>290230000000</v>
      </c>
      <c r="E438" s="4">
        <v>0.1</v>
      </c>
      <c r="G438" s="4">
        <f>G413+1</f>
        <v>155</v>
      </c>
      <c r="H438" s="131" t="str">
        <f>IF(TRIM('Ek.3-A'!E438)&lt;&gt;"","var","yok")</f>
        <v>yok</v>
      </c>
      <c r="I438" s="7" t="str">
        <f>IF('Ek.3-A'!E438="", "", IF(VLOOKUP('Ek.3-A'!E438, Veriler!D:E, 2, 0)=0, "", VLOOKUP('Ek.3-A'!E438, Veriler!D:E, 2, 0)))</f>
        <v/>
      </c>
      <c r="J438" s="7" t="str">
        <f>IF('Ek.3-A'!O438="", "", 'Ek.3-A'!O438)</f>
        <v/>
      </c>
      <c r="K438" s="35">
        <f>'Ek.3-A'!R438</f>
        <v>0</v>
      </c>
      <c r="L438" s="25" t="str">
        <f>'Ek.3-A'!K438</f>
        <v/>
      </c>
      <c r="M438" s="27" t="str">
        <f>'Ek.3-A'!L438</f>
        <v/>
      </c>
      <c r="N438" s="27">
        <f>IF(H438="var",0,IF(M438&lt;=0.005,M438,0))</f>
        <v>0</v>
      </c>
      <c r="O438" s="28" t="str">
        <f>IF(M438&lt;=0.005,"E","H")</f>
        <v>H</v>
      </c>
      <c r="P438" s="27">
        <f>IF(O438="E",SUM($N$5:N438),0)</f>
        <v>0</v>
      </c>
      <c r="Q438" s="25">
        <f>IF(P438&lt;=0.1, K438, IF(N438&gt;$F$2, N438*K438, $F$2*K438))</f>
        <v>0</v>
      </c>
    </row>
    <row r="439" spans="1:17" x14ac:dyDescent="0.25">
      <c r="A439" s="8">
        <v>5.39</v>
      </c>
      <c r="B439" s="40" t="s">
        <v>16</v>
      </c>
      <c r="D439" s="100">
        <v>480421100000</v>
      </c>
      <c r="E439" s="4">
        <v>0.1</v>
      </c>
      <c r="G439" s="4">
        <f>G438+1</f>
        <v>156</v>
      </c>
      <c r="H439" s="131" t="str">
        <f>IF(TRIM('Ek.3-A'!E439)&lt;&gt;"","var","yok")</f>
        <v>yok</v>
      </c>
      <c r="I439" s="7" t="str">
        <f>IF('Ek.3-A'!E439="", "", IF(VLOOKUP('Ek.3-A'!E439, Veriler!D:E, 2, 0)=0, "", VLOOKUP('Ek.3-A'!E439, Veriler!D:E, 2, 0)))</f>
        <v/>
      </c>
      <c r="J439" s="7" t="str">
        <f>IF('Ek.3-A'!O439="", "", 'Ek.3-A'!O439)</f>
        <v/>
      </c>
      <c r="K439" s="35">
        <f>'Ek.3-A'!R439</f>
        <v>0</v>
      </c>
      <c r="L439" s="25" t="str">
        <f>'Ek.3-A'!K439</f>
        <v/>
      </c>
      <c r="M439" s="27" t="str">
        <f>'Ek.3-A'!L439</f>
        <v/>
      </c>
      <c r="N439" s="27">
        <f t="shared" ref="N439:N451" si="90">IF(H439="var",0,IF(M439&lt;=0.005,M439,0))</f>
        <v>0</v>
      </c>
      <c r="O439" s="28" t="str">
        <f t="shared" ref="O439:O451" si="91">IF(M439&lt;=0.005,"E","H")</f>
        <v>H</v>
      </c>
      <c r="P439" s="27">
        <f>IF(O439="E",SUM($N$5:N439),0)</f>
        <v>0</v>
      </c>
      <c r="Q439" s="25">
        <f t="shared" ref="Q439:Q451" si="92">IF(P439&lt;=0.1, K439, IF(N439&gt;$F$2, N439*K439, $F$2*K439))</f>
        <v>0</v>
      </c>
    </row>
    <row r="440" spans="1:17" x14ac:dyDescent="0.25">
      <c r="A440" s="8">
        <v>5.4</v>
      </c>
      <c r="B440" s="40" t="s">
        <v>16</v>
      </c>
      <c r="D440" s="99">
        <v>854129000000</v>
      </c>
      <c r="E440" s="4">
        <v>0.1</v>
      </c>
      <c r="G440" s="4">
        <f t="shared" ref="G440:G451" si="93">G439+1</f>
        <v>157</v>
      </c>
      <c r="H440" s="131" t="str">
        <f>IF(TRIM('Ek.3-A'!E440)&lt;&gt;"","var","yok")</f>
        <v>yok</v>
      </c>
      <c r="I440" s="7" t="str">
        <f>IF('Ek.3-A'!E440="", "", IF(VLOOKUP('Ek.3-A'!E440, Veriler!D:E, 2, 0)=0, "", VLOOKUP('Ek.3-A'!E440, Veriler!D:E, 2, 0)))</f>
        <v/>
      </c>
      <c r="J440" s="7" t="str">
        <f>IF('Ek.3-A'!O440="", "", 'Ek.3-A'!O440)</f>
        <v/>
      </c>
      <c r="K440" s="35">
        <f>'Ek.3-A'!R440</f>
        <v>0</v>
      </c>
      <c r="L440" s="25" t="str">
        <f>'Ek.3-A'!K440</f>
        <v/>
      </c>
      <c r="M440" s="27" t="str">
        <f>'Ek.3-A'!L440</f>
        <v/>
      </c>
      <c r="N440" s="27">
        <f t="shared" si="90"/>
        <v>0</v>
      </c>
      <c r="O440" s="28" t="str">
        <f t="shared" si="91"/>
        <v>H</v>
      </c>
      <c r="P440" s="27">
        <f>IF(O440="E",SUM($N$5:N440),0)</f>
        <v>0</v>
      </c>
      <c r="Q440" s="25">
        <f t="shared" si="92"/>
        <v>0</v>
      </c>
    </row>
    <row r="441" spans="1:17" x14ac:dyDescent="0.25">
      <c r="A441" s="8">
        <v>5.41</v>
      </c>
      <c r="B441" s="40" t="s">
        <v>16</v>
      </c>
      <c r="D441" s="100">
        <v>841191001000</v>
      </c>
      <c r="E441" s="4">
        <v>0.1</v>
      </c>
      <c r="G441" s="4">
        <f t="shared" si="93"/>
        <v>158</v>
      </c>
      <c r="H441" s="131" t="str">
        <f>IF(TRIM('Ek.3-A'!E441)&lt;&gt;"","var","yok")</f>
        <v>yok</v>
      </c>
      <c r="I441" s="7" t="str">
        <f>IF('Ek.3-A'!E441="", "", IF(VLOOKUP('Ek.3-A'!E441, Veriler!D:E, 2, 0)=0, "", VLOOKUP('Ek.3-A'!E441, Veriler!D:E, 2, 0)))</f>
        <v/>
      </c>
      <c r="J441" s="7" t="str">
        <f>IF('Ek.3-A'!O441="", "", 'Ek.3-A'!O441)</f>
        <v/>
      </c>
      <c r="K441" s="35">
        <f>'Ek.3-A'!R441</f>
        <v>0</v>
      </c>
      <c r="L441" s="25" t="str">
        <f>'Ek.3-A'!K441</f>
        <v/>
      </c>
      <c r="M441" s="27" t="str">
        <f>'Ek.3-A'!L441</f>
        <v/>
      </c>
      <c r="N441" s="27">
        <f t="shared" si="90"/>
        <v>0</v>
      </c>
      <c r="O441" s="28" t="str">
        <f t="shared" si="91"/>
        <v>H</v>
      </c>
      <c r="P441" s="27">
        <f>IF(O441="E",SUM($N$5:N441),0)</f>
        <v>0</v>
      </c>
      <c r="Q441" s="25">
        <f t="shared" si="92"/>
        <v>0</v>
      </c>
    </row>
    <row r="442" spans="1:17" x14ac:dyDescent="0.25">
      <c r="A442" s="8">
        <v>5.42</v>
      </c>
      <c r="B442" s="40" t="s">
        <v>16</v>
      </c>
      <c r="D442" s="99">
        <v>841191009000</v>
      </c>
      <c r="E442" s="4">
        <v>0.1</v>
      </c>
      <c r="G442" s="4">
        <f t="shared" si="93"/>
        <v>159</v>
      </c>
      <c r="H442" s="131" t="str">
        <f>IF(TRIM('Ek.3-A'!E442)&lt;&gt;"","var","yok")</f>
        <v>yok</v>
      </c>
      <c r="I442" s="7" t="str">
        <f>IF('Ek.3-A'!E442="", "", IF(VLOOKUP('Ek.3-A'!E442, Veriler!D:E, 2, 0)=0, "", VLOOKUP('Ek.3-A'!E442, Veriler!D:E, 2, 0)))</f>
        <v/>
      </c>
      <c r="J442" s="7" t="str">
        <f>IF('Ek.3-A'!O442="", "", 'Ek.3-A'!O442)</f>
        <v/>
      </c>
      <c r="K442" s="35">
        <f>'Ek.3-A'!R442</f>
        <v>0</v>
      </c>
      <c r="L442" s="25" t="str">
        <f>'Ek.3-A'!K442</f>
        <v/>
      </c>
      <c r="M442" s="27" t="str">
        <f>'Ek.3-A'!L442</f>
        <v/>
      </c>
      <c r="N442" s="27">
        <f t="shared" si="90"/>
        <v>0</v>
      </c>
      <c r="O442" s="28" t="str">
        <f t="shared" si="91"/>
        <v>H</v>
      </c>
      <c r="P442" s="27">
        <f>IF(O442="E",SUM($N$5:N442),0)</f>
        <v>0</v>
      </c>
      <c r="Q442" s="25">
        <f t="shared" si="92"/>
        <v>0</v>
      </c>
    </row>
    <row r="443" spans="1:17" x14ac:dyDescent="0.25">
      <c r="A443" s="8">
        <v>5.43</v>
      </c>
      <c r="B443" s="40" t="s">
        <v>16</v>
      </c>
      <c r="D443" s="100">
        <v>841112301000</v>
      </c>
      <c r="E443" s="4">
        <v>0.1</v>
      </c>
      <c r="G443" s="4">
        <f t="shared" si="93"/>
        <v>160</v>
      </c>
      <c r="H443" s="131" t="str">
        <f>IF(TRIM('Ek.3-A'!E443)&lt;&gt;"","var","yok")</f>
        <v>yok</v>
      </c>
      <c r="I443" s="7" t="str">
        <f>IF('Ek.3-A'!E443="", "", IF(VLOOKUP('Ek.3-A'!E443, Veriler!D:E, 2, 0)=0, "", VLOOKUP('Ek.3-A'!E443, Veriler!D:E, 2, 0)))</f>
        <v/>
      </c>
      <c r="J443" s="7" t="str">
        <f>IF('Ek.3-A'!O443="", "", 'Ek.3-A'!O443)</f>
        <v/>
      </c>
      <c r="K443" s="35">
        <f>'Ek.3-A'!R443</f>
        <v>0</v>
      </c>
      <c r="L443" s="25" t="str">
        <f>'Ek.3-A'!K443</f>
        <v/>
      </c>
      <c r="M443" s="27" t="str">
        <f>'Ek.3-A'!L443</f>
        <v/>
      </c>
      <c r="N443" s="27">
        <f t="shared" si="90"/>
        <v>0</v>
      </c>
      <c r="O443" s="28" t="str">
        <f t="shared" si="91"/>
        <v>H</v>
      </c>
      <c r="P443" s="27">
        <f>IF(O443="E",SUM($N$5:N443),0)</f>
        <v>0</v>
      </c>
      <c r="Q443" s="25">
        <f t="shared" si="92"/>
        <v>0</v>
      </c>
    </row>
    <row r="444" spans="1:17" x14ac:dyDescent="0.25">
      <c r="A444" s="8">
        <v>5.44</v>
      </c>
      <c r="B444" s="40" t="s">
        <v>16</v>
      </c>
      <c r="D444" s="99">
        <v>841112801000</v>
      </c>
      <c r="E444" s="4">
        <v>0.1</v>
      </c>
      <c r="G444" s="4">
        <f t="shared" si="93"/>
        <v>161</v>
      </c>
      <c r="H444" s="131" t="str">
        <f>IF(TRIM('Ek.3-A'!E444)&lt;&gt;"","var","yok")</f>
        <v>yok</v>
      </c>
      <c r="I444" s="7" t="str">
        <f>IF('Ek.3-A'!E444="", "", IF(VLOOKUP('Ek.3-A'!E444, Veriler!D:E, 2, 0)=0, "", VLOOKUP('Ek.3-A'!E444, Veriler!D:E, 2, 0)))</f>
        <v/>
      </c>
      <c r="J444" s="7" t="str">
        <f>IF('Ek.3-A'!O444="", "", 'Ek.3-A'!O444)</f>
        <v/>
      </c>
      <c r="K444" s="35">
        <f>'Ek.3-A'!R444</f>
        <v>0</v>
      </c>
      <c r="L444" s="25" t="str">
        <f>'Ek.3-A'!K444</f>
        <v/>
      </c>
      <c r="M444" s="27" t="str">
        <f>'Ek.3-A'!L444</f>
        <v/>
      </c>
      <c r="N444" s="27">
        <f t="shared" si="90"/>
        <v>0</v>
      </c>
      <c r="O444" s="28" t="str">
        <f t="shared" si="91"/>
        <v>H</v>
      </c>
      <c r="P444" s="27">
        <f>IF(O444="E",SUM($N$5:N444),0)</f>
        <v>0</v>
      </c>
      <c r="Q444" s="25">
        <f t="shared" si="92"/>
        <v>0</v>
      </c>
    </row>
    <row r="445" spans="1:17" x14ac:dyDescent="0.25">
      <c r="A445" s="8">
        <v>5.45</v>
      </c>
      <c r="B445" s="40" t="s">
        <v>16</v>
      </c>
      <c r="D445" s="100">
        <v>880730000000</v>
      </c>
      <c r="E445" s="4">
        <v>0.1</v>
      </c>
      <c r="G445" s="4">
        <f t="shared" si="93"/>
        <v>162</v>
      </c>
      <c r="H445" s="131" t="str">
        <f>IF(TRIM('Ek.3-A'!E445)&lt;&gt;"","var","yok")</f>
        <v>yok</v>
      </c>
      <c r="I445" s="7" t="str">
        <f>IF('Ek.3-A'!E445="", "", IF(VLOOKUP('Ek.3-A'!E445, Veriler!D:E, 2, 0)=0, "", VLOOKUP('Ek.3-A'!E445, Veriler!D:E, 2, 0)))</f>
        <v/>
      </c>
      <c r="J445" s="7" t="str">
        <f>IF('Ek.3-A'!O445="", "", 'Ek.3-A'!O445)</f>
        <v/>
      </c>
      <c r="K445" s="35">
        <f>'Ek.3-A'!R445</f>
        <v>0</v>
      </c>
      <c r="L445" s="25" t="str">
        <f>'Ek.3-A'!K445</f>
        <v/>
      </c>
      <c r="M445" s="27" t="str">
        <f>'Ek.3-A'!L445</f>
        <v/>
      </c>
      <c r="N445" s="27">
        <f t="shared" si="90"/>
        <v>0</v>
      </c>
      <c r="O445" s="28" t="str">
        <f t="shared" si="91"/>
        <v>H</v>
      </c>
      <c r="P445" s="27">
        <f>IF(O445="E",SUM($N$5:N445),0)</f>
        <v>0</v>
      </c>
      <c r="Q445" s="25">
        <f t="shared" si="92"/>
        <v>0</v>
      </c>
    </row>
    <row r="446" spans="1:17" x14ac:dyDescent="0.25">
      <c r="A446" s="8">
        <v>5.46</v>
      </c>
      <c r="B446" s="40" t="s">
        <v>16</v>
      </c>
      <c r="D446" s="99">
        <v>310210100000</v>
      </c>
      <c r="E446" s="4">
        <v>0.1</v>
      </c>
      <c r="G446" s="4">
        <f t="shared" si="93"/>
        <v>163</v>
      </c>
      <c r="H446" s="131" t="str">
        <f>IF(TRIM('Ek.3-A'!E446)&lt;&gt;"","var","yok")</f>
        <v>yok</v>
      </c>
      <c r="I446" s="7" t="str">
        <f>IF('Ek.3-A'!E446="", "", IF(VLOOKUP('Ek.3-A'!E446, Veriler!D:E, 2, 0)=0, "", VLOOKUP('Ek.3-A'!E446, Veriler!D:E, 2, 0)))</f>
        <v/>
      </c>
      <c r="J446" s="7" t="str">
        <f>IF('Ek.3-A'!O446="", "", 'Ek.3-A'!O446)</f>
        <v/>
      </c>
      <c r="K446" s="35">
        <f>'Ek.3-A'!R446</f>
        <v>0</v>
      </c>
      <c r="L446" s="25" t="str">
        <f>'Ek.3-A'!K446</f>
        <v/>
      </c>
      <c r="M446" s="27" t="str">
        <f>'Ek.3-A'!L446</f>
        <v/>
      </c>
      <c r="N446" s="27">
        <f t="shared" si="90"/>
        <v>0</v>
      </c>
      <c r="O446" s="28" t="str">
        <f t="shared" si="91"/>
        <v>H</v>
      </c>
      <c r="P446" s="27">
        <f>IF(O446="E",SUM($N$5:N446),0)</f>
        <v>0</v>
      </c>
      <c r="Q446" s="25">
        <f t="shared" si="92"/>
        <v>0</v>
      </c>
    </row>
    <row r="447" spans="1:17" x14ac:dyDescent="0.25">
      <c r="A447" s="8">
        <v>5.47</v>
      </c>
      <c r="B447" s="40" t="s">
        <v>16</v>
      </c>
      <c r="D447" s="100">
        <v>291532000000</v>
      </c>
      <c r="E447" s="4">
        <v>0.1</v>
      </c>
      <c r="G447" s="4">
        <f t="shared" si="93"/>
        <v>164</v>
      </c>
      <c r="H447" s="131" t="str">
        <f>IF(TRIM('Ek.3-A'!E447)&lt;&gt;"","var","yok")</f>
        <v>yok</v>
      </c>
      <c r="I447" s="7" t="str">
        <f>IF('Ek.3-A'!E447="", "", IF(VLOOKUP('Ek.3-A'!E447, Veriler!D:E, 2, 0)=0, "", VLOOKUP('Ek.3-A'!E447, Veriler!D:E, 2, 0)))</f>
        <v/>
      </c>
      <c r="J447" s="7" t="str">
        <f>IF('Ek.3-A'!O447="", "", 'Ek.3-A'!O447)</f>
        <v/>
      </c>
      <c r="K447" s="35">
        <f>'Ek.3-A'!R447</f>
        <v>0</v>
      </c>
      <c r="L447" s="25" t="str">
        <f>'Ek.3-A'!K447</f>
        <v/>
      </c>
      <c r="M447" s="27" t="str">
        <f>'Ek.3-A'!L447</f>
        <v/>
      </c>
      <c r="N447" s="27">
        <f t="shared" si="90"/>
        <v>0</v>
      </c>
      <c r="O447" s="28" t="str">
        <f t="shared" si="91"/>
        <v>H</v>
      </c>
      <c r="P447" s="27">
        <f>IF(O447="E",SUM($N$5:N447),0)</f>
        <v>0</v>
      </c>
      <c r="Q447" s="25">
        <f t="shared" si="92"/>
        <v>0</v>
      </c>
    </row>
    <row r="448" spans="1:17" x14ac:dyDescent="0.25">
      <c r="A448" s="8">
        <v>5.48</v>
      </c>
      <c r="B448" s="40" t="s">
        <v>16</v>
      </c>
      <c r="D448" s="99">
        <v>390529000000</v>
      </c>
      <c r="E448" s="4">
        <v>0.1</v>
      </c>
      <c r="G448" s="4">
        <f t="shared" si="93"/>
        <v>165</v>
      </c>
      <c r="H448" s="131" t="str">
        <f>IF(TRIM('Ek.3-A'!E448)&lt;&gt;"","var","yok")</f>
        <v>yok</v>
      </c>
      <c r="I448" s="7" t="str">
        <f>IF('Ek.3-A'!E448="", "", IF(VLOOKUP('Ek.3-A'!E448, Veriler!D:E, 2, 0)=0, "", VLOOKUP('Ek.3-A'!E448, Veriler!D:E, 2, 0)))</f>
        <v/>
      </c>
      <c r="J448" s="7" t="str">
        <f>IF('Ek.3-A'!O448="", "", 'Ek.3-A'!O448)</f>
        <v/>
      </c>
      <c r="K448" s="35">
        <f>'Ek.3-A'!R448</f>
        <v>0</v>
      </c>
      <c r="L448" s="25" t="str">
        <f>'Ek.3-A'!K448</f>
        <v/>
      </c>
      <c r="M448" s="27" t="str">
        <f>'Ek.3-A'!L448</f>
        <v/>
      </c>
      <c r="N448" s="27">
        <f t="shared" si="90"/>
        <v>0</v>
      </c>
      <c r="O448" s="28" t="str">
        <f t="shared" si="91"/>
        <v>H</v>
      </c>
      <c r="P448" s="27">
        <f>IF(O448="E",SUM($N$5:N448),0)</f>
        <v>0</v>
      </c>
      <c r="Q448" s="25">
        <f t="shared" si="92"/>
        <v>0</v>
      </c>
    </row>
    <row r="449" spans="1:17" x14ac:dyDescent="0.25">
      <c r="A449" s="8">
        <v>5.49</v>
      </c>
      <c r="B449" s="40" t="s">
        <v>16</v>
      </c>
      <c r="D449" s="100">
        <v>290321000000</v>
      </c>
      <c r="E449" s="4">
        <v>0.1</v>
      </c>
      <c r="G449" s="4">
        <f t="shared" si="93"/>
        <v>166</v>
      </c>
      <c r="H449" s="131" t="str">
        <f>IF(TRIM('Ek.3-A'!E449)&lt;&gt;"","var","yok")</f>
        <v>yok</v>
      </c>
      <c r="I449" s="7" t="str">
        <f>IF('Ek.3-A'!E449="", "", IF(VLOOKUP('Ek.3-A'!E449, Veriler!D:E, 2, 0)=0, "", VLOOKUP('Ek.3-A'!E449, Veriler!D:E, 2, 0)))</f>
        <v/>
      </c>
      <c r="J449" s="7" t="str">
        <f>IF('Ek.3-A'!O449="", "", 'Ek.3-A'!O449)</f>
        <v/>
      </c>
      <c r="K449" s="35">
        <f>'Ek.3-A'!R449</f>
        <v>0</v>
      </c>
      <c r="L449" s="25" t="str">
        <f>'Ek.3-A'!K449</f>
        <v/>
      </c>
      <c r="M449" s="27" t="str">
        <f>'Ek.3-A'!L449</f>
        <v/>
      </c>
      <c r="N449" s="27">
        <f t="shared" si="90"/>
        <v>0</v>
      </c>
      <c r="O449" s="28" t="str">
        <f t="shared" si="91"/>
        <v>H</v>
      </c>
      <c r="P449" s="27">
        <f>IF(O449="E",SUM($N$5:N449),0)</f>
        <v>0</v>
      </c>
      <c r="Q449" s="25">
        <f t="shared" si="92"/>
        <v>0</v>
      </c>
    </row>
    <row r="450" spans="1:17" x14ac:dyDescent="0.25">
      <c r="A450" s="8">
        <v>5.5</v>
      </c>
      <c r="B450" s="40" t="s">
        <v>16</v>
      </c>
      <c r="D450" s="99">
        <v>391530000000</v>
      </c>
      <c r="E450" s="4">
        <v>0.1</v>
      </c>
      <c r="G450" s="4">
        <f t="shared" si="93"/>
        <v>167</v>
      </c>
      <c r="H450" s="131" t="str">
        <f>IF(TRIM('Ek.3-A'!E450)&lt;&gt;"","var","yok")</f>
        <v>yok</v>
      </c>
      <c r="I450" s="7" t="str">
        <f>IF('Ek.3-A'!E450="", "", IF(VLOOKUP('Ek.3-A'!E450, Veriler!D:E, 2, 0)=0, "", VLOOKUP('Ek.3-A'!E450, Veriler!D:E, 2, 0)))</f>
        <v/>
      </c>
      <c r="J450" s="7" t="str">
        <f>IF('Ek.3-A'!O450="", "", 'Ek.3-A'!O450)</f>
        <v/>
      </c>
      <c r="K450" s="35">
        <f>'Ek.3-A'!R450</f>
        <v>0</v>
      </c>
      <c r="L450" s="25" t="str">
        <f>'Ek.3-A'!K450</f>
        <v/>
      </c>
      <c r="M450" s="27" t="str">
        <f>'Ek.3-A'!L450</f>
        <v/>
      </c>
      <c r="N450" s="27">
        <f t="shared" si="90"/>
        <v>0</v>
      </c>
      <c r="O450" s="28" t="str">
        <f t="shared" si="91"/>
        <v>H</v>
      </c>
      <c r="P450" s="27">
        <f>IF(O450="E",SUM($N$5:N450),0)</f>
        <v>0</v>
      </c>
      <c r="Q450" s="25">
        <f t="shared" si="92"/>
        <v>0</v>
      </c>
    </row>
    <row r="451" spans="1:17" x14ac:dyDescent="0.25">
      <c r="A451" s="8">
        <v>5.51</v>
      </c>
      <c r="B451" s="40" t="s">
        <v>16</v>
      </c>
      <c r="D451" s="100">
        <v>390591000000</v>
      </c>
      <c r="E451" s="4">
        <v>0.1</v>
      </c>
      <c r="G451" s="4">
        <f t="shared" si="93"/>
        <v>168</v>
      </c>
      <c r="H451" s="131" t="str">
        <f>IF(TRIM('Ek.3-A'!E451)&lt;&gt;"","var","yok")</f>
        <v>yok</v>
      </c>
      <c r="I451" s="7" t="str">
        <f>IF('Ek.3-A'!E451="", "", IF(VLOOKUP('Ek.3-A'!E451, Veriler!D:E, 2, 0)=0, "", VLOOKUP('Ek.3-A'!E451, Veriler!D:E, 2, 0)))</f>
        <v/>
      </c>
      <c r="J451" s="7" t="str">
        <f>IF('Ek.3-A'!O451="", "", 'Ek.3-A'!O451)</f>
        <v/>
      </c>
      <c r="K451" s="35">
        <f>'Ek.3-A'!R451</f>
        <v>0</v>
      </c>
      <c r="L451" s="25" t="str">
        <f>'Ek.3-A'!K451</f>
        <v/>
      </c>
      <c r="M451" s="27" t="str">
        <f>'Ek.3-A'!L451</f>
        <v/>
      </c>
      <c r="N451" s="27">
        <f t="shared" si="90"/>
        <v>0</v>
      </c>
      <c r="O451" s="28" t="str">
        <f t="shared" si="91"/>
        <v>H</v>
      </c>
      <c r="P451" s="27">
        <f>IF(O451="E",SUM($N$5:N451),0)</f>
        <v>0</v>
      </c>
      <c r="Q451" s="25">
        <f t="shared" si="92"/>
        <v>0</v>
      </c>
    </row>
    <row r="452" spans="1:17" x14ac:dyDescent="0.25">
      <c r="A452" s="8">
        <v>5.52</v>
      </c>
      <c r="B452" s="40" t="s">
        <v>16</v>
      </c>
      <c r="D452" s="99">
        <v>392112000000</v>
      </c>
      <c r="E452" s="4">
        <v>0.1</v>
      </c>
      <c r="P452" s="27"/>
      <c r="Q452" s="30"/>
    </row>
    <row r="453" spans="1:17" x14ac:dyDescent="0.25">
      <c r="A453" s="8">
        <v>5.53</v>
      </c>
      <c r="B453" s="40" t="s">
        <v>16</v>
      </c>
      <c r="D453" s="100">
        <v>550410000019</v>
      </c>
      <c r="E453" s="4">
        <v>0.1</v>
      </c>
      <c r="P453" s="27"/>
      <c r="Q453" s="30"/>
    </row>
    <row r="454" spans="1:17" x14ac:dyDescent="0.25">
      <c r="A454" s="8">
        <v>5.54</v>
      </c>
      <c r="B454" s="40" t="s">
        <v>16</v>
      </c>
      <c r="D454" s="99">
        <v>540331000000</v>
      </c>
      <c r="E454" s="4">
        <v>0.1</v>
      </c>
      <c r="P454" s="27"/>
      <c r="Q454" s="30"/>
    </row>
    <row r="455" spans="1:17" x14ac:dyDescent="0.25">
      <c r="A455" s="8">
        <v>5.55</v>
      </c>
      <c r="B455" s="40" t="s">
        <v>16</v>
      </c>
      <c r="D455" s="100">
        <v>271012210000</v>
      </c>
      <c r="E455" s="4">
        <v>0.1</v>
      </c>
      <c r="P455" s="27"/>
      <c r="Q455" s="30"/>
    </row>
    <row r="456" spans="1:17" x14ac:dyDescent="0.25">
      <c r="A456" s="8">
        <v>5.56</v>
      </c>
      <c r="B456" s="40" t="s">
        <v>16</v>
      </c>
      <c r="D456" s="99">
        <v>902230000000</v>
      </c>
      <c r="E456" s="4">
        <v>0.1</v>
      </c>
      <c r="P456" s="27"/>
      <c r="Q456" s="30"/>
    </row>
    <row r="457" spans="1:17" x14ac:dyDescent="0.25">
      <c r="A457" s="8">
        <v>5.57</v>
      </c>
      <c r="B457" s="40" t="s">
        <v>16</v>
      </c>
      <c r="D457" s="100">
        <v>902290200000</v>
      </c>
      <c r="E457" s="4">
        <v>0.1</v>
      </c>
      <c r="P457" s="27"/>
      <c r="Q457" s="30"/>
    </row>
    <row r="458" spans="1:17" x14ac:dyDescent="0.25">
      <c r="A458" s="8">
        <v>5.58</v>
      </c>
      <c r="B458" s="40" t="s">
        <v>16</v>
      </c>
      <c r="D458" s="99">
        <v>340391000000</v>
      </c>
      <c r="E458" s="4">
        <v>0.1</v>
      </c>
      <c r="P458" s="27"/>
      <c r="Q458" s="30"/>
    </row>
    <row r="459" spans="1:17" x14ac:dyDescent="0.25">
      <c r="A459" s="8">
        <v>5.59</v>
      </c>
      <c r="B459" s="40" t="s">
        <v>16</v>
      </c>
      <c r="D459" s="100">
        <v>340399000000</v>
      </c>
      <c r="E459" s="4">
        <v>0.1</v>
      </c>
      <c r="P459" s="27"/>
      <c r="Q459" s="30"/>
    </row>
    <row r="460" spans="1:17" x14ac:dyDescent="0.25">
      <c r="A460" s="8">
        <v>5.6</v>
      </c>
      <c r="B460" s="40" t="s">
        <v>16</v>
      </c>
      <c r="D460" s="99">
        <v>271012150011</v>
      </c>
      <c r="E460" s="4">
        <v>0.1</v>
      </c>
      <c r="P460" s="27"/>
      <c r="Q460" s="30"/>
    </row>
    <row r="461" spans="1:17" x14ac:dyDescent="0.25">
      <c r="A461" s="8">
        <v>5.61</v>
      </c>
      <c r="B461" s="40" t="s">
        <v>16</v>
      </c>
      <c r="D461" s="100">
        <v>293369800019</v>
      </c>
      <c r="E461" s="4">
        <v>0.1</v>
      </c>
      <c r="G461" s="4">
        <f>G436+1</f>
        <v>169</v>
      </c>
      <c r="H461" s="131" t="str">
        <f>IF(TRIM('Ek.3-A'!E461)&lt;&gt;"","var","yok")</f>
        <v>yok</v>
      </c>
      <c r="I461" s="7" t="str">
        <f>IF('Ek.3-A'!E461="", "", IF(VLOOKUP('Ek.3-A'!E461, Veriler!D:E, 2, 0)=0, "", VLOOKUP('Ek.3-A'!E461, Veriler!D:E, 2, 0)))</f>
        <v/>
      </c>
      <c r="J461" s="7" t="str">
        <f>IF('Ek.3-A'!O461="", "", 'Ek.3-A'!O461)</f>
        <v/>
      </c>
      <c r="K461" s="35">
        <f>'Ek.3-A'!R461</f>
        <v>0</v>
      </c>
      <c r="L461" s="25" t="str">
        <f>'Ek.3-A'!K461</f>
        <v/>
      </c>
      <c r="M461" s="27" t="str">
        <f>'Ek.3-A'!L461</f>
        <v/>
      </c>
      <c r="N461" s="27">
        <f>IF(H461="var",0,IF(M461&lt;=0.005,M461,0))</f>
        <v>0</v>
      </c>
      <c r="O461" s="28" t="str">
        <f>IF(M461&lt;=0.005,"E","H")</f>
        <v>H</v>
      </c>
      <c r="P461" s="27">
        <f>IF(O461="E",SUM($N$5:N461),0)</f>
        <v>0</v>
      </c>
      <c r="Q461" s="25">
        <f>IF(P461&lt;=0.1, K461, IF(N461&gt;$F$2, N461*K461, $F$2*K461))</f>
        <v>0</v>
      </c>
    </row>
    <row r="462" spans="1:17" x14ac:dyDescent="0.25">
      <c r="A462" s="8">
        <v>5.62</v>
      </c>
      <c r="B462" s="40" t="s">
        <v>16</v>
      </c>
      <c r="D462" s="99">
        <v>293339990039</v>
      </c>
      <c r="E462" s="4">
        <v>0.1</v>
      </c>
      <c r="G462" s="4">
        <f>G461+1</f>
        <v>170</v>
      </c>
      <c r="H462" s="131" t="str">
        <f>IF(TRIM('Ek.3-A'!E462)&lt;&gt;"","var","yok")</f>
        <v>yok</v>
      </c>
      <c r="I462" s="7" t="str">
        <f>IF('Ek.3-A'!E462="", "", IF(VLOOKUP('Ek.3-A'!E462, Veriler!D:E, 2, 0)=0, "", VLOOKUP('Ek.3-A'!E462, Veriler!D:E, 2, 0)))</f>
        <v/>
      </c>
      <c r="J462" s="7" t="str">
        <f>IF('Ek.3-A'!O462="", "", 'Ek.3-A'!O462)</f>
        <v/>
      </c>
      <c r="K462" s="35">
        <f>'Ek.3-A'!R462</f>
        <v>0</v>
      </c>
      <c r="L462" s="25" t="str">
        <f>'Ek.3-A'!K462</f>
        <v/>
      </c>
      <c r="M462" s="27" t="str">
        <f>'Ek.3-A'!L462</f>
        <v/>
      </c>
      <c r="N462" s="27">
        <f t="shared" ref="N462:N474" si="94">IF(H462="var",0,IF(M462&lt;=0.005,M462,0))</f>
        <v>0</v>
      </c>
      <c r="O462" s="28" t="str">
        <f t="shared" ref="O462:O474" si="95">IF(M462&lt;=0.005,"E","H")</f>
        <v>H</v>
      </c>
      <c r="P462" s="27">
        <f>IF(O462="E",SUM($N$5:N462),0)</f>
        <v>0</v>
      </c>
      <c r="Q462" s="25">
        <f t="shared" ref="Q462:Q474" si="96">IF(P462&lt;=0.1, K462, IF(N462&gt;$F$2, N462*K462, $F$2*K462))</f>
        <v>0</v>
      </c>
    </row>
    <row r="463" spans="1:17" x14ac:dyDescent="0.25">
      <c r="A463" s="8">
        <v>5.63</v>
      </c>
      <c r="B463" s="40" t="s">
        <v>16</v>
      </c>
      <c r="D463" s="100">
        <v>293359950038</v>
      </c>
      <c r="E463" s="4">
        <v>0.1</v>
      </c>
      <c r="G463" s="4">
        <f>G462+1</f>
        <v>171</v>
      </c>
      <c r="H463" s="131" t="str">
        <f>IF(TRIM('Ek.3-A'!E463)&lt;&gt;"","var","yok")</f>
        <v>yok</v>
      </c>
      <c r="I463" s="7" t="str">
        <f>IF('Ek.3-A'!E463="", "", IF(VLOOKUP('Ek.3-A'!E463, Veriler!D:E, 2, 0)=0, "", VLOOKUP('Ek.3-A'!E463, Veriler!D:E, 2, 0)))</f>
        <v/>
      </c>
      <c r="J463" s="7" t="str">
        <f>IF('Ek.3-A'!O463="", "", 'Ek.3-A'!O463)</f>
        <v/>
      </c>
      <c r="K463" s="35">
        <f>'Ek.3-A'!R463</f>
        <v>0</v>
      </c>
      <c r="L463" s="25" t="str">
        <f>'Ek.3-A'!K463</f>
        <v/>
      </c>
      <c r="M463" s="27" t="str">
        <f>'Ek.3-A'!L463</f>
        <v/>
      </c>
      <c r="N463" s="27">
        <f t="shared" si="94"/>
        <v>0</v>
      </c>
      <c r="O463" s="28" t="str">
        <f t="shared" si="95"/>
        <v>H</v>
      </c>
      <c r="P463" s="27">
        <f>IF(O463="E",SUM($N$5:N463),0)</f>
        <v>0</v>
      </c>
      <c r="Q463" s="25">
        <f t="shared" si="96"/>
        <v>0</v>
      </c>
    </row>
    <row r="464" spans="1:17" x14ac:dyDescent="0.25">
      <c r="A464" s="8">
        <v>5.64</v>
      </c>
      <c r="B464" s="40" t="s">
        <v>16</v>
      </c>
      <c r="D464" s="99">
        <v>480511000000</v>
      </c>
      <c r="E464" s="4">
        <v>0.1</v>
      </c>
      <c r="G464" s="4">
        <f t="shared" ref="G464:G474" si="97">G463+1</f>
        <v>172</v>
      </c>
      <c r="H464" s="131" t="str">
        <f>IF(TRIM('Ek.3-A'!E464)&lt;&gt;"","var","yok")</f>
        <v>yok</v>
      </c>
      <c r="I464" s="7" t="str">
        <f>IF('Ek.3-A'!E464="", "", IF(VLOOKUP('Ek.3-A'!E464, Veriler!D:E, 2, 0)=0, "", VLOOKUP('Ek.3-A'!E464, Veriler!D:E, 2, 0)))</f>
        <v/>
      </c>
      <c r="J464" s="7" t="str">
        <f>IF('Ek.3-A'!O464="", "", 'Ek.3-A'!O464)</f>
        <v/>
      </c>
      <c r="K464" s="35">
        <f>'Ek.3-A'!R464</f>
        <v>0</v>
      </c>
      <c r="L464" s="25" t="str">
        <f>'Ek.3-A'!K464</f>
        <v/>
      </c>
      <c r="M464" s="27" t="str">
        <f>'Ek.3-A'!L464</f>
        <v/>
      </c>
      <c r="N464" s="27">
        <f t="shared" si="94"/>
        <v>0</v>
      </c>
      <c r="O464" s="28" t="str">
        <f t="shared" si="95"/>
        <v>H</v>
      </c>
      <c r="P464" s="27">
        <f>IF(O464="E",SUM($N$5:N464),0)</f>
        <v>0</v>
      </c>
      <c r="Q464" s="25">
        <f t="shared" si="96"/>
        <v>0</v>
      </c>
    </row>
    <row r="465" spans="1:17" x14ac:dyDescent="0.25">
      <c r="A465" s="8">
        <v>5.65</v>
      </c>
      <c r="B465" s="40" t="s">
        <v>16</v>
      </c>
      <c r="D465" s="100">
        <v>848320000000</v>
      </c>
      <c r="E465" s="4">
        <v>0.1</v>
      </c>
      <c r="G465" s="4">
        <f t="shared" si="97"/>
        <v>173</v>
      </c>
      <c r="H465" s="131" t="str">
        <f>IF(TRIM('Ek.3-A'!E465)&lt;&gt;"","var","yok")</f>
        <v>yok</v>
      </c>
      <c r="I465" s="7" t="str">
        <f>IF('Ek.3-A'!E465="", "", IF(VLOOKUP('Ek.3-A'!E465, Veriler!D:E, 2, 0)=0, "", VLOOKUP('Ek.3-A'!E465, Veriler!D:E, 2, 0)))</f>
        <v/>
      </c>
      <c r="J465" s="7" t="str">
        <f>IF('Ek.3-A'!O465="", "", 'Ek.3-A'!O465)</f>
        <v/>
      </c>
      <c r="K465" s="35">
        <f>'Ek.3-A'!R465</f>
        <v>0</v>
      </c>
      <c r="L465" s="25" t="str">
        <f>'Ek.3-A'!K465</f>
        <v/>
      </c>
      <c r="M465" s="27" t="str">
        <f>'Ek.3-A'!L465</f>
        <v/>
      </c>
      <c r="N465" s="27">
        <f t="shared" si="94"/>
        <v>0</v>
      </c>
      <c r="O465" s="28" t="str">
        <f t="shared" si="95"/>
        <v>H</v>
      </c>
      <c r="P465" s="27">
        <f>IF(O465="E",SUM($N$5:N465),0)</f>
        <v>0</v>
      </c>
      <c r="Q465" s="25">
        <f t="shared" si="96"/>
        <v>0</v>
      </c>
    </row>
    <row r="466" spans="1:17" x14ac:dyDescent="0.25">
      <c r="A466" s="8">
        <v>5.66</v>
      </c>
      <c r="B466" s="40" t="s">
        <v>16</v>
      </c>
      <c r="D466" s="99">
        <v>481013009000</v>
      </c>
      <c r="E466" s="4">
        <v>0.1</v>
      </c>
      <c r="G466" s="4">
        <f t="shared" si="97"/>
        <v>174</v>
      </c>
      <c r="H466" s="131" t="str">
        <f>IF(TRIM('Ek.3-A'!E466)&lt;&gt;"","var","yok")</f>
        <v>yok</v>
      </c>
      <c r="I466" s="7" t="str">
        <f>IF('Ek.3-A'!E466="", "", IF(VLOOKUP('Ek.3-A'!E466, Veriler!D:E, 2, 0)=0, "", VLOOKUP('Ek.3-A'!E466, Veriler!D:E, 2, 0)))</f>
        <v/>
      </c>
      <c r="J466" s="7" t="str">
        <f>IF('Ek.3-A'!O466="", "", 'Ek.3-A'!O466)</f>
        <v/>
      </c>
      <c r="K466" s="35">
        <f>'Ek.3-A'!R466</f>
        <v>0</v>
      </c>
      <c r="L466" s="25" t="str">
        <f>'Ek.3-A'!K466</f>
        <v/>
      </c>
      <c r="M466" s="27" t="str">
        <f>'Ek.3-A'!L466</f>
        <v/>
      </c>
      <c r="N466" s="27">
        <f t="shared" si="94"/>
        <v>0</v>
      </c>
      <c r="O466" s="28" t="str">
        <f t="shared" si="95"/>
        <v>H</v>
      </c>
      <c r="P466" s="27">
        <f>IF(O466="E",SUM($N$5:N466),0)</f>
        <v>0</v>
      </c>
      <c r="Q466" s="25">
        <f t="shared" si="96"/>
        <v>0</v>
      </c>
    </row>
    <row r="467" spans="1:17" x14ac:dyDescent="0.25">
      <c r="A467" s="8">
        <v>5.67</v>
      </c>
      <c r="B467" s="40" t="s">
        <v>16</v>
      </c>
      <c r="D467" s="100">
        <v>481029300000</v>
      </c>
      <c r="E467" s="4">
        <v>0.1</v>
      </c>
      <c r="G467" s="4">
        <f t="shared" si="97"/>
        <v>175</v>
      </c>
      <c r="H467" s="131" t="str">
        <f>IF(TRIM('Ek.3-A'!E467)&lt;&gt;"","var","yok")</f>
        <v>yok</v>
      </c>
      <c r="I467" s="7" t="str">
        <f>IF('Ek.3-A'!E467="", "", IF(VLOOKUP('Ek.3-A'!E467, Veriler!D:E, 2, 0)=0, "", VLOOKUP('Ek.3-A'!E467, Veriler!D:E, 2, 0)))</f>
        <v/>
      </c>
      <c r="J467" s="7" t="str">
        <f>IF('Ek.3-A'!O467="", "", 'Ek.3-A'!O467)</f>
        <v/>
      </c>
      <c r="K467" s="35">
        <f>'Ek.3-A'!R467</f>
        <v>0</v>
      </c>
      <c r="L467" s="25" t="str">
        <f>'Ek.3-A'!K467</f>
        <v/>
      </c>
      <c r="M467" s="27" t="str">
        <f>'Ek.3-A'!L467</f>
        <v/>
      </c>
      <c r="N467" s="27">
        <f t="shared" si="94"/>
        <v>0</v>
      </c>
      <c r="O467" s="28" t="str">
        <f t="shared" si="95"/>
        <v>H</v>
      </c>
      <c r="P467" s="27">
        <f>IF(O467="E",SUM($N$5:N467),0)</f>
        <v>0</v>
      </c>
      <c r="Q467" s="25">
        <f t="shared" si="96"/>
        <v>0</v>
      </c>
    </row>
    <row r="468" spans="1:17" x14ac:dyDescent="0.25">
      <c r="A468" s="8">
        <v>5.68</v>
      </c>
      <c r="B468" s="40" t="s">
        <v>16</v>
      </c>
      <c r="D468" s="99">
        <v>481029809000</v>
      </c>
      <c r="E468" s="4">
        <v>0.1</v>
      </c>
      <c r="G468" s="4">
        <f t="shared" si="97"/>
        <v>176</v>
      </c>
      <c r="H468" s="131" t="str">
        <f>IF(TRIM('Ek.3-A'!E468)&lt;&gt;"","var","yok")</f>
        <v>yok</v>
      </c>
      <c r="I468" s="7" t="str">
        <f>IF('Ek.3-A'!E468="", "", IF(VLOOKUP('Ek.3-A'!E468, Veriler!D:E, 2, 0)=0, "", VLOOKUP('Ek.3-A'!E468, Veriler!D:E, 2, 0)))</f>
        <v/>
      </c>
      <c r="J468" s="7" t="str">
        <f>IF('Ek.3-A'!O468="", "", 'Ek.3-A'!O468)</f>
        <v/>
      </c>
      <c r="K468" s="35">
        <f>'Ek.3-A'!R468</f>
        <v>0</v>
      </c>
      <c r="L468" s="25" t="str">
        <f>'Ek.3-A'!K468</f>
        <v/>
      </c>
      <c r="M468" s="27" t="str">
        <f>'Ek.3-A'!L468</f>
        <v/>
      </c>
      <c r="N468" s="27">
        <f t="shared" si="94"/>
        <v>0</v>
      </c>
      <c r="O468" s="28" t="str">
        <f t="shared" si="95"/>
        <v>H</v>
      </c>
      <c r="P468" s="27">
        <f>IF(O468="E",SUM($N$5:N468),0)</f>
        <v>0</v>
      </c>
      <c r="Q468" s="25">
        <f t="shared" si="96"/>
        <v>0</v>
      </c>
    </row>
    <row r="469" spans="1:17" x14ac:dyDescent="0.25">
      <c r="A469" s="8">
        <v>5.69</v>
      </c>
      <c r="B469" s="40" t="s">
        <v>16</v>
      </c>
      <c r="D469" s="100">
        <v>854800200000</v>
      </c>
      <c r="E469" s="4">
        <v>0.1</v>
      </c>
      <c r="G469" s="4">
        <f t="shared" si="97"/>
        <v>177</v>
      </c>
      <c r="H469" s="131" t="str">
        <f>IF(TRIM('Ek.3-A'!E469)&lt;&gt;"","var","yok")</f>
        <v>yok</v>
      </c>
      <c r="I469" s="7" t="str">
        <f>IF('Ek.3-A'!E469="", "", IF(VLOOKUP('Ek.3-A'!E469, Veriler!D:E, 2, 0)=0, "", VLOOKUP('Ek.3-A'!E469, Veriler!D:E, 2, 0)))</f>
        <v/>
      </c>
      <c r="J469" s="7" t="str">
        <f>IF('Ek.3-A'!O469="", "", 'Ek.3-A'!O469)</f>
        <v/>
      </c>
      <c r="K469" s="35">
        <f>'Ek.3-A'!R469</f>
        <v>0</v>
      </c>
      <c r="L469" s="25" t="str">
        <f>'Ek.3-A'!K469</f>
        <v/>
      </c>
      <c r="M469" s="27" t="str">
        <f>'Ek.3-A'!L469</f>
        <v/>
      </c>
      <c r="N469" s="27">
        <f t="shared" si="94"/>
        <v>0</v>
      </c>
      <c r="O469" s="28" t="str">
        <f t="shared" si="95"/>
        <v>H</v>
      </c>
      <c r="P469" s="27">
        <f>IF(O469="E",SUM($N$5:N469),0)</f>
        <v>0</v>
      </c>
      <c r="Q469" s="25">
        <f t="shared" si="96"/>
        <v>0</v>
      </c>
    </row>
    <row r="470" spans="1:17" x14ac:dyDescent="0.25">
      <c r="A470" s="8">
        <v>5.7</v>
      </c>
      <c r="B470" s="40" t="s">
        <v>16</v>
      </c>
      <c r="D470" s="99">
        <v>330210900000</v>
      </c>
      <c r="E470" s="4">
        <v>0.1</v>
      </c>
      <c r="G470" s="4">
        <f t="shared" si="97"/>
        <v>178</v>
      </c>
      <c r="H470" s="131" t="str">
        <f>IF(TRIM('Ek.3-A'!E470)&lt;&gt;"","var","yok")</f>
        <v>yok</v>
      </c>
      <c r="I470" s="7" t="str">
        <f>IF('Ek.3-A'!E470="", "", IF(VLOOKUP('Ek.3-A'!E470, Veriler!D:E, 2, 0)=0, "", VLOOKUP('Ek.3-A'!E470, Veriler!D:E, 2, 0)))</f>
        <v/>
      </c>
      <c r="J470" s="7" t="str">
        <f>IF('Ek.3-A'!O470="", "", 'Ek.3-A'!O470)</f>
        <v/>
      </c>
      <c r="K470" s="35">
        <f>'Ek.3-A'!R470</f>
        <v>0</v>
      </c>
      <c r="L470" s="25" t="str">
        <f>'Ek.3-A'!K470</f>
        <v/>
      </c>
      <c r="M470" s="27" t="str">
        <f>'Ek.3-A'!L470</f>
        <v/>
      </c>
      <c r="N470" s="27">
        <f t="shared" si="94"/>
        <v>0</v>
      </c>
      <c r="O470" s="28" t="str">
        <f t="shared" si="95"/>
        <v>H</v>
      </c>
      <c r="P470" s="27">
        <f>IF(O470="E",SUM($N$5:N470),0)</f>
        <v>0</v>
      </c>
      <c r="Q470" s="25">
        <f t="shared" si="96"/>
        <v>0</v>
      </c>
    </row>
    <row r="471" spans="1:17" x14ac:dyDescent="0.25">
      <c r="A471" s="8">
        <v>5.71</v>
      </c>
      <c r="B471" s="40" t="s">
        <v>16</v>
      </c>
      <c r="D471" s="100">
        <v>390120900011</v>
      </c>
      <c r="E471" s="4">
        <v>0.1</v>
      </c>
      <c r="G471" s="4">
        <f t="shared" si="97"/>
        <v>179</v>
      </c>
      <c r="H471" s="131" t="str">
        <f>IF(TRIM('Ek.3-A'!E471)&lt;&gt;"","var","yok")</f>
        <v>yok</v>
      </c>
      <c r="I471" s="7" t="str">
        <f>IF('Ek.3-A'!E471="", "", IF(VLOOKUP('Ek.3-A'!E471, Veriler!D:E, 2, 0)=0, "", VLOOKUP('Ek.3-A'!E471, Veriler!D:E, 2, 0)))</f>
        <v/>
      </c>
      <c r="J471" s="7" t="str">
        <f>IF('Ek.3-A'!O471="", "", 'Ek.3-A'!O471)</f>
        <v/>
      </c>
      <c r="K471" s="35">
        <f>'Ek.3-A'!R471</f>
        <v>0</v>
      </c>
      <c r="L471" s="25" t="str">
        <f>'Ek.3-A'!K471</f>
        <v/>
      </c>
      <c r="M471" s="27" t="str">
        <f>'Ek.3-A'!L471</f>
        <v/>
      </c>
      <c r="N471" s="27">
        <f t="shared" si="94"/>
        <v>0</v>
      </c>
      <c r="O471" s="28" t="str">
        <f t="shared" si="95"/>
        <v>H</v>
      </c>
      <c r="P471" s="27">
        <f>IF(O471="E",SUM($N$5:N471),0)</f>
        <v>0</v>
      </c>
      <c r="Q471" s="25">
        <f t="shared" si="96"/>
        <v>0</v>
      </c>
    </row>
    <row r="472" spans="1:17" ht="15.75" thickBot="1" x14ac:dyDescent="0.3">
      <c r="A472" s="8">
        <v>5.72</v>
      </c>
      <c r="B472" s="40" t="s">
        <v>16</v>
      </c>
      <c r="D472" s="101">
        <v>510529000000</v>
      </c>
      <c r="E472" s="4">
        <v>0.1</v>
      </c>
      <c r="G472" s="4">
        <f t="shared" si="97"/>
        <v>180</v>
      </c>
      <c r="H472" s="131" t="str">
        <f>IF(TRIM('Ek.3-A'!E472)&lt;&gt;"","var","yok")</f>
        <v>yok</v>
      </c>
      <c r="I472" s="7" t="str">
        <f>IF('Ek.3-A'!E472="", "", IF(VLOOKUP('Ek.3-A'!E472, Veriler!D:E, 2, 0)=0, "", VLOOKUP('Ek.3-A'!E472, Veriler!D:E, 2, 0)))</f>
        <v/>
      </c>
      <c r="J472" s="7" t="str">
        <f>IF('Ek.3-A'!O472="", "", 'Ek.3-A'!O472)</f>
        <v/>
      </c>
      <c r="K472" s="35">
        <f>'Ek.3-A'!R472</f>
        <v>0</v>
      </c>
      <c r="L472" s="25" t="str">
        <f>'Ek.3-A'!K472</f>
        <v/>
      </c>
      <c r="M472" s="27" t="str">
        <f>'Ek.3-A'!L472</f>
        <v/>
      </c>
      <c r="N472" s="27">
        <f t="shared" si="94"/>
        <v>0</v>
      </c>
      <c r="O472" s="28" t="str">
        <f t="shared" si="95"/>
        <v>H</v>
      </c>
      <c r="P472" s="27">
        <f>IF(O472="E",SUM($N$5:N472),0)</f>
        <v>0</v>
      </c>
      <c r="Q472" s="25">
        <f t="shared" si="96"/>
        <v>0</v>
      </c>
    </row>
    <row r="473" spans="1:17" x14ac:dyDescent="0.25">
      <c r="A473" s="8">
        <v>5.73</v>
      </c>
      <c r="B473" s="40" t="s">
        <v>16</v>
      </c>
      <c r="D473" s="102">
        <v>293149400000</v>
      </c>
      <c r="E473" s="4">
        <v>0.6</v>
      </c>
      <c r="G473" s="4">
        <f t="shared" si="97"/>
        <v>181</v>
      </c>
      <c r="H473" s="131" t="str">
        <f>IF(TRIM('Ek.3-A'!E473)&lt;&gt;"","var","yok")</f>
        <v>yok</v>
      </c>
      <c r="I473" s="7" t="str">
        <f>IF('Ek.3-A'!E473="", "", IF(VLOOKUP('Ek.3-A'!E473, Veriler!D:E, 2, 0)=0, "", VLOOKUP('Ek.3-A'!E473, Veriler!D:E, 2, 0)))</f>
        <v/>
      </c>
      <c r="J473" s="7" t="str">
        <f>IF('Ek.3-A'!O473="", "", 'Ek.3-A'!O473)</f>
        <v/>
      </c>
      <c r="K473" s="35">
        <f>'Ek.3-A'!R473</f>
        <v>0</v>
      </c>
      <c r="L473" s="25" t="str">
        <f>'Ek.3-A'!K473</f>
        <v/>
      </c>
      <c r="M473" s="27" t="str">
        <f>'Ek.3-A'!L473</f>
        <v/>
      </c>
      <c r="N473" s="27">
        <f t="shared" si="94"/>
        <v>0</v>
      </c>
      <c r="O473" s="28" t="str">
        <f t="shared" si="95"/>
        <v>H</v>
      </c>
      <c r="P473" s="27">
        <f>IF(O473="E",SUM($N$5:N473),0)</f>
        <v>0</v>
      </c>
      <c r="Q473" s="25">
        <f t="shared" si="96"/>
        <v>0</v>
      </c>
    </row>
    <row r="474" spans="1:17" x14ac:dyDescent="0.25">
      <c r="A474" s="8">
        <v>5.74</v>
      </c>
      <c r="B474" s="40" t="s">
        <v>16</v>
      </c>
      <c r="D474" s="103">
        <v>293149900029</v>
      </c>
      <c r="E474" s="4">
        <v>0.6</v>
      </c>
      <c r="G474" s="4">
        <f t="shared" si="97"/>
        <v>182</v>
      </c>
      <c r="H474" s="131" t="str">
        <f>IF(TRIM('Ek.3-A'!E474)&lt;&gt;"","var","yok")</f>
        <v>yok</v>
      </c>
      <c r="I474" s="7" t="str">
        <f>IF('Ek.3-A'!E474="", "", IF(VLOOKUP('Ek.3-A'!E474, Veriler!D:E, 2, 0)=0, "", VLOOKUP('Ek.3-A'!E474, Veriler!D:E, 2, 0)))</f>
        <v/>
      </c>
      <c r="J474" s="7" t="str">
        <f>IF('Ek.3-A'!O474="", "", 'Ek.3-A'!O474)</f>
        <v/>
      </c>
      <c r="K474" s="35">
        <f>'Ek.3-A'!R474</f>
        <v>0</v>
      </c>
      <c r="L474" s="25" t="str">
        <f>'Ek.3-A'!K474</f>
        <v/>
      </c>
      <c r="M474" s="27" t="str">
        <f>'Ek.3-A'!L474</f>
        <v/>
      </c>
      <c r="N474" s="27">
        <f t="shared" si="94"/>
        <v>0</v>
      </c>
      <c r="O474" s="28" t="str">
        <f t="shared" si="95"/>
        <v>H</v>
      </c>
      <c r="P474" s="27">
        <f>IF(O474="E",SUM($N$5:N474),0)</f>
        <v>0</v>
      </c>
      <c r="Q474" s="25">
        <f t="shared" si="96"/>
        <v>0</v>
      </c>
    </row>
    <row r="475" spans="1:17" x14ac:dyDescent="0.25">
      <c r="A475" s="8">
        <v>5.75</v>
      </c>
      <c r="B475" s="40" t="s">
        <v>16</v>
      </c>
      <c r="D475" s="104">
        <v>293149800029</v>
      </c>
      <c r="E475" s="4">
        <v>0.6</v>
      </c>
      <c r="H475" s="131"/>
      <c r="I475" s="7" t="s">
        <v>69</v>
      </c>
      <c r="J475" s="7"/>
      <c r="K475" s="7"/>
      <c r="M475" s="26"/>
      <c r="P475" s="27"/>
      <c r="Q475" s="30"/>
    </row>
    <row r="476" spans="1:17" x14ac:dyDescent="0.25">
      <c r="A476" s="8">
        <v>5.76</v>
      </c>
      <c r="B476" s="40" t="s">
        <v>16</v>
      </c>
      <c r="D476" s="105">
        <v>293319900011</v>
      </c>
      <c r="E476" s="4">
        <v>0.6</v>
      </c>
      <c r="G476" s="4">
        <f>G451+1</f>
        <v>169</v>
      </c>
      <c r="H476" s="131" t="str">
        <f>IF(TRIM('Ek.3-A'!E476)&lt;&gt;"","var","yok")</f>
        <v>yok</v>
      </c>
      <c r="I476" s="7" t="str">
        <f>IF('Ek.3-A'!E476="", "", IF(VLOOKUP('Ek.3-A'!E476, Veriler!D:E, 2, 0)=0, "", VLOOKUP('Ek.3-A'!E476, Veriler!D:E, 2, 0)))</f>
        <v/>
      </c>
      <c r="J476" s="7" t="str">
        <f>IF('Ek.3-A'!O476="", "", 'Ek.3-A'!O476)</f>
        <v/>
      </c>
      <c r="K476" s="35">
        <f>'Ek.3-A'!R476</f>
        <v>0</v>
      </c>
      <c r="L476" s="25" t="str">
        <f>'Ek.3-A'!K476</f>
        <v/>
      </c>
      <c r="M476" s="27" t="str">
        <f>'Ek.3-A'!L476</f>
        <v/>
      </c>
      <c r="N476" s="27">
        <f>IF(H476="var",0,IF(M476&lt;=0.005,M476,0))</f>
        <v>0</v>
      </c>
      <c r="O476" s="28" t="str">
        <f>IF(M476&lt;=0.005,"E","H")</f>
        <v>H</v>
      </c>
      <c r="P476" s="27">
        <f>IF(O476="E",SUM($N$5:N476),0)</f>
        <v>0</v>
      </c>
      <c r="Q476" s="25">
        <f>IF(P476&lt;=0.1, K476, IF(N476&gt;$F$2, N476*K476, $F$2*K476))</f>
        <v>0</v>
      </c>
    </row>
    <row r="477" spans="1:17" x14ac:dyDescent="0.25">
      <c r="A477" s="8">
        <v>5.77</v>
      </c>
      <c r="B477" s="40" t="s">
        <v>16</v>
      </c>
      <c r="D477" s="106">
        <v>292145000011</v>
      </c>
      <c r="E477" s="4">
        <v>0.6</v>
      </c>
      <c r="G477" s="4">
        <f>G476+1</f>
        <v>170</v>
      </c>
      <c r="H477" s="131" t="str">
        <f>IF(TRIM('Ek.3-A'!E477)&lt;&gt;"","var","yok")</f>
        <v>yok</v>
      </c>
      <c r="I477" s="7" t="str">
        <f>IF('Ek.3-A'!E477="", "", IF(VLOOKUP('Ek.3-A'!E477, Veriler!D:E, 2, 0)=0, "", VLOOKUP('Ek.3-A'!E477, Veriler!D:E, 2, 0)))</f>
        <v/>
      </c>
      <c r="J477" s="7" t="str">
        <f>IF('Ek.3-A'!O477="", "", 'Ek.3-A'!O477)</f>
        <v/>
      </c>
      <c r="K477" s="35">
        <f>'Ek.3-A'!R477</f>
        <v>0</v>
      </c>
      <c r="L477" s="25" t="str">
        <f>'Ek.3-A'!K477</f>
        <v/>
      </c>
      <c r="M477" s="27" t="str">
        <f>'Ek.3-A'!L477</f>
        <v/>
      </c>
      <c r="N477" s="27">
        <f t="shared" ref="N477:N489" si="98">IF(H477="var",0,IF(M477&lt;=0.005,M477,0))</f>
        <v>0</v>
      </c>
      <c r="O477" s="28" t="str">
        <f t="shared" ref="O477:O489" si="99">IF(M477&lt;=0.005,"E","H")</f>
        <v>H</v>
      </c>
      <c r="P477" s="27">
        <f>IF(O477="E",SUM($N$5:N477),0)</f>
        <v>0</v>
      </c>
      <c r="Q477" s="25">
        <f t="shared" ref="Q477:Q489" si="100">IF(P477&lt;=0.1, K477, IF(N477&gt;$F$2, N477*K477, $F$2*K477))</f>
        <v>0</v>
      </c>
    </row>
    <row r="478" spans="1:17" x14ac:dyDescent="0.25">
      <c r="A478" s="8">
        <v>5.78</v>
      </c>
      <c r="B478" s="40" t="s">
        <v>16</v>
      </c>
      <c r="D478" s="105">
        <v>292145000012</v>
      </c>
      <c r="E478" s="4">
        <v>0.6</v>
      </c>
      <c r="G478" s="4">
        <f t="shared" ref="G478:G489" si="101">G477+1</f>
        <v>171</v>
      </c>
      <c r="H478" s="131" t="str">
        <f>IF(TRIM('Ek.3-A'!E478)&lt;&gt;"","var","yok")</f>
        <v>yok</v>
      </c>
      <c r="I478" s="7" t="str">
        <f>IF('Ek.3-A'!E478="", "", IF(VLOOKUP('Ek.3-A'!E478, Veriler!D:E, 2, 0)=0, "", VLOOKUP('Ek.3-A'!E478, Veriler!D:E, 2, 0)))</f>
        <v/>
      </c>
      <c r="J478" s="7" t="str">
        <f>IF('Ek.3-A'!O478="", "", 'Ek.3-A'!O478)</f>
        <v/>
      </c>
      <c r="K478" s="35">
        <f>'Ek.3-A'!R478</f>
        <v>0</v>
      </c>
      <c r="L478" s="25" t="str">
        <f>'Ek.3-A'!K478</f>
        <v/>
      </c>
      <c r="M478" s="27" t="str">
        <f>'Ek.3-A'!L478</f>
        <v/>
      </c>
      <c r="N478" s="27">
        <f t="shared" si="98"/>
        <v>0</v>
      </c>
      <c r="O478" s="28" t="str">
        <f t="shared" si="99"/>
        <v>H</v>
      </c>
      <c r="P478" s="27">
        <f>IF(O478="E",SUM($N$5:N478),0)</f>
        <v>0</v>
      </c>
      <c r="Q478" s="25">
        <f t="shared" si="100"/>
        <v>0</v>
      </c>
    </row>
    <row r="479" spans="1:17" x14ac:dyDescent="0.25">
      <c r="A479" s="8">
        <v>5.79</v>
      </c>
      <c r="B479" s="40" t="s">
        <v>16</v>
      </c>
      <c r="D479" s="106">
        <v>292119400000</v>
      </c>
      <c r="E479" s="4">
        <v>0.6</v>
      </c>
      <c r="G479" s="4">
        <f t="shared" si="101"/>
        <v>172</v>
      </c>
      <c r="H479" s="131" t="str">
        <f>IF(TRIM('Ek.3-A'!E479)&lt;&gt;"","var","yok")</f>
        <v>yok</v>
      </c>
      <c r="I479" s="7" t="str">
        <f>IF('Ek.3-A'!E479="", "", IF(VLOOKUP('Ek.3-A'!E479, Veriler!D:E, 2, 0)=0, "", VLOOKUP('Ek.3-A'!E479, Veriler!D:E, 2, 0)))</f>
        <v/>
      </c>
      <c r="J479" s="7" t="str">
        <f>IF('Ek.3-A'!O479="", "", 'Ek.3-A'!O479)</f>
        <v/>
      </c>
      <c r="K479" s="35">
        <f>'Ek.3-A'!R479</f>
        <v>0</v>
      </c>
      <c r="L479" s="25" t="str">
        <f>'Ek.3-A'!K479</f>
        <v/>
      </c>
      <c r="M479" s="27" t="str">
        <f>'Ek.3-A'!L479</f>
        <v/>
      </c>
      <c r="N479" s="27">
        <f t="shared" si="98"/>
        <v>0</v>
      </c>
      <c r="O479" s="28" t="str">
        <f t="shared" si="99"/>
        <v>H</v>
      </c>
      <c r="P479" s="27">
        <f>IF(O479="E",SUM($N$5:N479),0)</f>
        <v>0</v>
      </c>
      <c r="Q479" s="25">
        <f t="shared" si="100"/>
        <v>0</v>
      </c>
    </row>
    <row r="480" spans="1:17" x14ac:dyDescent="0.25">
      <c r="A480" s="8">
        <v>5.8</v>
      </c>
      <c r="B480" s="40" t="s">
        <v>16</v>
      </c>
      <c r="D480" s="105">
        <v>290343000013</v>
      </c>
      <c r="E480" s="4">
        <v>0.6</v>
      </c>
      <c r="G480" s="4">
        <f t="shared" si="101"/>
        <v>173</v>
      </c>
      <c r="H480" s="131" t="str">
        <f>IF(TRIM('Ek.3-A'!E480)&lt;&gt;"","var","yok")</f>
        <v>yok</v>
      </c>
      <c r="I480" s="7" t="str">
        <f>IF('Ek.3-A'!E480="", "", IF(VLOOKUP('Ek.3-A'!E480, Veriler!D:E, 2, 0)=0, "", VLOOKUP('Ek.3-A'!E480, Veriler!D:E, 2, 0)))</f>
        <v/>
      </c>
      <c r="J480" s="7" t="str">
        <f>IF('Ek.3-A'!O480="", "", 'Ek.3-A'!O480)</f>
        <v/>
      </c>
      <c r="K480" s="35">
        <f>'Ek.3-A'!R480</f>
        <v>0</v>
      </c>
      <c r="L480" s="25" t="str">
        <f>'Ek.3-A'!K480</f>
        <v/>
      </c>
      <c r="M480" s="27" t="str">
        <f>'Ek.3-A'!L480</f>
        <v/>
      </c>
      <c r="N480" s="27">
        <f t="shared" si="98"/>
        <v>0</v>
      </c>
      <c r="O480" s="28" t="str">
        <f t="shared" si="99"/>
        <v>H</v>
      </c>
      <c r="P480" s="27">
        <f>IF(O480="E",SUM($N$5:N480),0)</f>
        <v>0</v>
      </c>
      <c r="Q480" s="25">
        <f t="shared" si="100"/>
        <v>0</v>
      </c>
    </row>
    <row r="481" spans="1:17" x14ac:dyDescent="0.25">
      <c r="A481" s="8">
        <v>5.81</v>
      </c>
      <c r="B481" s="40" t="s">
        <v>16</v>
      </c>
      <c r="D481" s="106">
        <v>290345000011</v>
      </c>
      <c r="E481" s="4">
        <v>0.6</v>
      </c>
      <c r="G481" s="4">
        <f t="shared" si="101"/>
        <v>174</v>
      </c>
      <c r="H481" s="131" t="str">
        <f>IF(TRIM('Ek.3-A'!E481)&lt;&gt;"","var","yok")</f>
        <v>yok</v>
      </c>
      <c r="I481" s="7" t="str">
        <f>IF('Ek.3-A'!E481="", "", IF(VLOOKUP('Ek.3-A'!E481, Veriler!D:E, 2, 0)=0, "", VLOOKUP('Ek.3-A'!E481, Veriler!D:E, 2, 0)))</f>
        <v/>
      </c>
      <c r="J481" s="7" t="str">
        <f>IF('Ek.3-A'!O481="", "", 'Ek.3-A'!O481)</f>
        <v/>
      </c>
      <c r="K481" s="35">
        <f>'Ek.3-A'!R481</f>
        <v>0</v>
      </c>
      <c r="L481" s="25" t="str">
        <f>'Ek.3-A'!K481</f>
        <v/>
      </c>
      <c r="M481" s="27" t="str">
        <f>'Ek.3-A'!L481</f>
        <v/>
      </c>
      <c r="N481" s="27">
        <f t="shared" si="98"/>
        <v>0</v>
      </c>
      <c r="O481" s="28" t="str">
        <f t="shared" si="99"/>
        <v>H</v>
      </c>
      <c r="P481" s="27">
        <f>IF(O481="E",SUM($N$5:N481),0)</f>
        <v>0</v>
      </c>
      <c r="Q481" s="25">
        <f t="shared" si="100"/>
        <v>0</v>
      </c>
    </row>
    <row r="482" spans="1:17" x14ac:dyDescent="0.25">
      <c r="A482" s="8">
        <v>5.82</v>
      </c>
      <c r="B482" s="40" t="s">
        <v>16</v>
      </c>
      <c r="D482" s="105">
        <v>290919900025</v>
      </c>
      <c r="E482" s="4">
        <v>0.6</v>
      </c>
      <c r="G482" s="4">
        <f t="shared" si="101"/>
        <v>175</v>
      </c>
      <c r="H482" s="131" t="str">
        <f>IF(TRIM('Ek.3-A'!E482)&lt;&gt;"","var","yok")</f>
        <v>yok</v>
      </c>
      <c r="I482" s="7" t="str">
        <f>IF('Ek.3-A'!E482="", "", IF(VLOOKUP('Ek.3-A'!E482, Veriler!D:E, 2, 0)=0, "", VLOOKUP('Ek.3-A'!E482, Veriler!D:E, 2, 0)))</f>
        <v/>
      </c>
      <c r="J482" s="7" t="str">
        <f>IF('Ek.3-A'!O482="", "", 'Ek.3-A'!O482)</f>
        <v/>
      </c>
      <c r="K482" s="35">
        <f>'Ek.3-A'!R482</f>
        <v>0</v>
      </c>
      <c r="L482" s="25" t="str">
        <f>'Ek.3-A'!K482</f>
        <v/>
      </c>
      <c r="M482" s="27" t="str">
        <f>'Ek.3-A'!L482</f>
        <v/>
      </c>
      <c r="N482" s="27">
        <f t="shared" si="98"/>
        <v>0</v>
      </c>
      <c r="O482" s="28" t="str">
        <f t="shared" si="99"/>
        <v>H</v>
      </c>
      <c r="P482" s="27">
        <f>IF(O482="E",SUM($N$5:N482),0)</f>
        <v>0</v>
      </c>
      <c r="Q482" s="25">
        <f t="shared" si="100"/>
        <v>0</v>
      </c>
    </row>
    <row r="483" spans="1:17" x14ac:dyDescent="0.25">
      <c r="A483" s="8">
        <v>5.83</v>
      </c>
      <c r="B483" s="40" t="s">
        <v>16</v>
      </c>
      <c r="D483" s="106">
        <v>290348000012</v>
      </c>
      <c r="E483" s="4">
        <v>0.6</v>
      </c>
      <c r="G483" s="4">
        <f t="shared" si="101"/>
        <v>176</v>
      </c>
      <c r="H483" s="131" t="str">
        <f>IF(TRIM('Ek.3-A'!E483)&lt;&gt;"","var","yok")</f>
        <v>yok</v>
      </c>
      <c r="I483" s="7" t="str">
        <f>IF('Ek.3-A'!E483="", "", IF(VLOOKUP('Ek.3-A'!E483, Veriler!D:E, 2, 0)=0, "", VLOOKUP('Ek.3-A'!E483, Veriler!D:E, 2, 0)))</f>
        <v/>
      </c>
      <c r="J483" s="7" t="str">
        <f>IF('Ek.3-A'!O483="", "", 'Ek.3-A'!O483)</f>
        <v/>
      </c>
      <c r="K483" s="35">
        <f>'Ek.3-A'!R483</f>
        <v>0</v>
      </c>
      <c r="L483" s="25" t="str">
        <f>'Ek.3-A'!K483</f>
        <v/>
      </c>
      <c r="M483" s="27" t="str">
        <f>'Ek.3-A'!L483</f>
        <v/>
      </c>
      <c r="N483" s="27">
        <f t="shared" si="98"/>
        <v>0</v>
      </c>
      <c r="O483" s="28" t="str">
        <f t="shared" si="99"/>
        <v>H</v>
      </c>
      <c r="P483" s="27">
        <f>IF(O483="E",SUM($N$5:N483),0)</f>
        <v>0</v>
      </c>
      <c r="Q483" s="25">
        <f t="shared" si="100"/>
        <v>0</v>
      </c>
    </row>
    <row r="484" spans="1:17" x14ac:dyDescent="0.25">
      <c r="A484" s="8">
        <v>5.84</v>
      </c>
      <c r="B484" s="40" t="s">
        <v>16</v>
      </c>
      <c r="D484" s="105">
        <v>290346000011</v>
      </c>
      <c r="E484" s="4">
        <v>0.6</v>
      </c>
      <c r="G484" s="4">
        <f t="shared" si="101"/>
        <v>177</v>
      </c>
      <c r="H484" s="131" t="str">
        <f>IF(TRIM('Ek.3-A'!E484)&lt;&gt;"","var","yok")</f>
        <v>yok</v>
      </c>
      <c r="I484" s="7" t="str">
        <f>IF('Ek.3-A'!E484="", "", IF(VLOOKUP('Ek.3-A'!E484, Veriler!D:E, 2, 0)=0, "", VLOOKUP('Ek.3-A'!E484, Veriler!D:E, 2, 0)))</f>
        <v/>
      </c>
      <c r="J484" s="7" t="str">
        <f>IF('Ek.3-A'!O484="", "", 'Ek.3-A'!O484)</f>
        <v/>
      </c>
      <c r="K484" s="35">
        <f>'Ek.3-A'!R484</f>
        <v>0</v>
      </c>
      <c r="L484" s="25" t="str">
        <f>'Ek.3-A'!K484</f>
        <v/>
      </c>
      <c r="M484" s="27" t="str">
        <f>'Ek.3-A'!L484</f>
        <v/>
      </c>
      <c r="N484" s="27">
        <f t="shared" si="98"/>
        <v>0</v>
      </c>
      <c r="O484" s="28" t="str">
        <f t="shared" si="99"/>
        <v>H</v>
      </c>
      <c r="P484" s="27">
        <f>IF(O484="E",SUM($N$5:N484),0)</f>
        <v>0</v>
      </c>
      <c r="Q484" s="25">
        <f t="shared" si="100"/>
        <v>0</v>
      </c>
    </row>
    <row r="485" spans="1:17" x14ac:dyDescent="0.25">
      <c r="A485" s="8">
        <v>5.85</v>
      </c>
      <c r="B485" s="40" t="s">
        <v>16</v>
      </c>
      <c r="D485" s="106">
        <v>290347000011</v>
      </c>
      <c r="E485" s="4">
        <v>0.6</v>
      </c>
      <c r="G485" s="4">
        <f t="shared" si="101"/>
        <v>178</v>
      </c>
      <c r="H485" s="131" t="str">
        <f>IF(TRIM('Ek.3-A'!E485)&lt;&gt;"","var","yok")</f>
        <v>yok</v>
      </c>
      <c r="I485" s="7" t="str">
        <f>IF('Ek.3-A'!E485="", "", IF(VLOOKUP('Ek.3-A'!E485, Veriler!D:E, 2, 0)=0, "", VLOOKUP('Ek.3-A'!E485, Veriler!D:E, 2, 0)))</f>
        <v/>
      </c>
      <c r="J485" s="7" t="str">
        <f>IF('Ek.3-A'!O485="", "", 'Ek.3-A'!O485)</f>
        <v/>
      </c>
      <c r="K485" s="35">
        <f>'Ek.3-A'!R485</f>
        <v>0</v>
      </c>
      <c r="L485" s="25" t="str">
        <f>'Ek.3-A'!K485</f>
        <v/>
      </c>
      <c r="M485" s="27" t="str">
        <f>'Ek.3-A'!L485</f>
        <v/>
      </c>
      <c r="N485" s="27">
        <f t="shared" si="98"/>
        <v>0</v>
      </c>
      <c r="O485" s="28" t="str">
        <f t="shared" si="99"/>
        <v>H</v>
      </c>
      <c r="P485" s="27">
        <f>IF(O485="E",SUM($N$5:N485),0)</f>
        <v>0</v>
      </c>
      <c r="Q485" s="25">
        <f t="shared" si="100"/>
        <v>0</v>
      </c>
    </row>
    <row r="486" spans="1:17" x14ac:dyDescent="0.25">
      <c r="A486" s="8">
        <v>5.86</v>
      </c>
      <c r="B486" s="40" t="s">
        <v>16</v>
      </c>
      <c r="D486" s="105">
        <v>290346000014</v>
      </c>
      <c r="E486" s="4">
        <v>0.6</v>
      </c>
      <c r="G486" s="4">
        <f t="shared" si="101"/>
        <v>179</v>
      </c>
      <c r="H486" s="131" t="str">
        <f>IF(TRIM('Ek.3-A'!E486)&lt;&gt;"","var","yok")</f>
        <v>yok</v>
      </c>
      <c r="I486" s="7" t="str">
        <f>IF('Ek.3-A'!E486="", "", IF(VLOOKUP('Ek.3-A'!E486, Veriler!D:E, 2, 0)=0, "", VLOOKUP('Ek.3-A'!E486, Veriler!D:E, 2, 0)))</f>
        <v/>
      </c>
      <c r="J486" s="7" t="str">
        <f>IF('Ek.3-A'!O486="", "", 'Ek.3-A'!O486)</f>
        <v/>
      </c>
      <c r="K486" s="35">
        <f>'Ek.3-A'!R486</f>
        <v>0</v>
      </c>
      <c r="L486" s="25" t="str">
        <f>'Ek.3-A'!K486</f>
        <v/>
      </c>
      <c r="M486" s="27" t="str">
        <f>'Ek.3-A'!L486</f>
        <v/>
      </c>
      <c r="N486" s="27">
        <f t="shared" si="98"/>
        <v>0</v>
      </c>
      <c r="O486" s="28" t="str">
        <f t="shared" si="99"/>
        <v>H</v>
      </c>
      <c r="P486" s="27">
        <f>IF(O486="E",SUM($N$5:N486),0)</f>
        <v>0</v>
      </c>
      <c r="Q486" s="25">
        <f t="shared" si="100"/>
        <v>0</v>
      </c>
    </row>
    <row r="487" spans="1:17" x14ac:dyDescent="0.25">
      <c r="A487" s="8">
        <v>5.87</v>
      </c>
      <c r="B487" s="40" t="s">
        <v>16</v>
      </c>
      <c r="D487" s="106">
        <v>290344000012</v>
      </c>
      <c r="E487" s="4">
        <v>0.6</v>
      </c>
      <c r="G487" s="4">
        <f t="shared" si="101"/>
        <v>180</v>
      </c>
      <c r="H487" s="131" t="str">
        <f>IF(TRIM('Ek.3-A'!E487)&lt;&gt;"","var","yok")</f>
        <v>yok</v>
      </c>
      <c r="I487" s="7" t="str">
        <f>IF('Ek.3-A'!E487="", "", IF(VLOOKUP('Ek.3-A'!E487, Veriler!D:E, 2, 0)=0, "", VLOOKUP('Ek.3-A'!E487, Veriler!D:E, 2, 0)))</f>
        <v/>
      </c>
      <c r="J487" s="7" t="str">
        <f>IF('Ek.3-A'!O487="", "", 'Ek.3-A'!O487)</f>
        <v/>
      </c>
      <c r="K487" s="35">
        <f>'Ek.3-A'!R487</f>
        <v>0</v>
      </c>
      <c r="L487" s="25" t="str">
        <f>'Ek.3-A'!K487</f>
        <v/>
      </c>
      <c r="M487" s="27" t="str">
        <f>'Ek.3-A'!L487</f>
        <v/>
      </c>
      <c r="N487" s="27">
        <f t="shared" si="98"/>
        <v>0</v>
      </c>
      <c r="O487" s="28" t="str">
        <f t="shared" si="99"/>
        <v>H</v>
      </c>
      <c r="P487" s="27">
        <f>IF(O487="E",SUM($N$5:N487),0)</f>
        <v>0</v>
      </c>
      <c r="Q487" s="25">
        <f t="shared" si="100"/>
        <v>0</v>
      </c>
    </row>
    <row r="488" spans="1:17" x14ac:dyDescent="0.25">
      <c r="A488" s="8">
        <v>5.88</v>
      </c>
      <c r="B488" s="40" t="s">
        <v>16</v>
      </c>
      <c r="D488" s="105">
        <v>290345000012</v>
      </c>
      <c r="E488" s="4">
        <v>0.6</v>
      </c>
      <c r="G488" s="4">
        <f t="shared" si="101"/>
        <v>181</v>
      </c>
      <c r="H488" s="131" t="str">
        <f>IF(TRIM('Ek.3-A'!E488)&lt;&gt;"","var","yok")</f>
        <v>yok</v>
      </c>
      <c r="I488" s="7" t="str">
        <f>IF('Ek.3-A'!E488="", "", IF(VLOOKUP('Ek.3-A'!E488, Veriler!D:E, 2, 0)=0, "", VLOOKUP('Ek.3-A'!E488, Veriler!D:E, 2, 0)))</f>
        <v/>
      </c>
      <c r="J488" s="7" t="str">
        <f>IF('Ek.3-A'!O488="", "", 'Ek.3-A'!O488)</f>
        <v/>
      </c>
      <c r="K488" s="35">
        <f>'Ek.3-A'!R488</f>
        <v>0</v>
      </c>
      <c r="L488" s="25" t="str">
        <f>'Ek.3-A'!K488</f>
        <v/>
      </c>
      <c r="M488" s="27" t="str">
        <f>'Ek.3-A'!L488</f>
        <v/>
      </c>
      <c r="N488" s="27">
        <f t="shared" si="98"/>
        <v>0</v>
      </c>
      <c r="O488" s="28" t="str">
        <f t="shared" si="99"/>
        <v>H</v>
      </c>
      <c r="P488" s="27">
        <f>IF(O488="E",SUM($N$5:N488),0)</f>
        <v>0</v>
      </c>
      <c r="Q488" s="25">
        <f t="shared" si="100"/>
        <v>0</v>
      </c>
    </row>
    <row r="489" spans="1:17" x14ac:dyDescent="0.25">
      <c r="A489" s="8">
        <v>5.89</v>
      </c>
      <c r="B489" s="40" t="s">
        <v>16</v>
      </c>
      <c r="D489" s="106">
        <v>290919900034</v>
      </c>
      <c r="E489" s="4">
        <v>0.6</v>
      </c>
      <c r="G489" s="4">
        <f t="shared" si="101"/>
        <v>182</v>
      </c>
      <c r="H489" s="131" t="str">
        <f>IF(TRIM('Ek.3-A'!E489)&lt;&gt;"","var","yok")</f>
        <v>yok</v>
      </c>
      <c r="I489" s="7" t="str">
        <f>IF('Ek.3-A'!E489="", "", IF(VLOOKUP('Ek.3-A'!E489, Veriler!D:E, 2, 0)=0, "", VLOOKUP('Ek.3-A'!E489, Veriler!D:E, 2, 0)))</f>
        <v/>
      </c>
      <c r="J489" s="7" t="str">
        <f>IF('Ek.3-A'!O489="", "", 'Ek.3-A'!O489)</f>
        <v/>
      </c>
      <c r="K489" s="35">
        <f>'Ek.3-A'!R489</f>
        <v>0</v>
      </c>
      <c r="L489" s="25" t="str">
        <f>'Ek.3-A'!K489</f>
        <v/>
      </c>
      <c r="M489" s="27" t="str">
        <f>'Ek.3-A'!L489</f>
        <v/>
      </c>
      <c r="N489" s="27">
        <f t="shared" si="98"/>
        <v>0</v>
      </c>
      <c r="O489" s="28" t="str">
        <f t="shared" si="99"/>
        <v>H</v>
      </c>
      <c r="P489" s="27">
        <f>IF(O489="E",SUM($N$5:N489),0)</f>
        <v>0</v>
      </c>
      <c r="Q489" s="25">
        <f t="shared" si="100"/>
        <v>0</v>
      </c>
    </row>
    <row r="490" spans="1:17" x14ac:dyDescent="0.25">
      <c r="A490" s="8">
        <v>5.9</v>
      </c>
      <c r="B490" s="40" t="s">
        <v>16</v>
      </c>
      <c r="D490" s="105">
        <v>290919900023</v>
      </c>
      <c r="E490" s="4">
        <v>0.6</v>
      </c>
      <c r="P490" s="27"/>
      <c r="Q490" s="30"/>
    </row>
    <row r="491" spans="1:17" x14ac:dyDescent="0.25">
      <c r="A491" s="8">
        <v>5.91</v>
      </c>
      <c r="B491" s="40" t="s">
        <v>16</v>
      </c>
      <c r="D491" s="106">
        <v>290369190011</v>
      </c>
      <c r="E491" s="4">
        <v>0.6</v>
      </c>
      <c r="P491" s="27"/>
      <c r="Q491" s="30"/>
    </row>
    <row r="492" spans="1:17" x14ac:dyDescent="0.25">
      <c r="A492" s="8">
        <v>5.92</v>
      </c>
      <c r="B492" s="40" t="s">
        <v>16</v>
      </c>
      <c r="D492" s="105">
        <v>290919900030</v>
      </c>
      <c r="E492" s="4">
        <v>0.6</v>
      </c>
      <c r="P492" s="27"/>
      <c r="Q492" s="30"/>
    </row>
    <row r="493" spans="1:17" x14ac:dyDescent="0.25">
      <c r="A493" s="8">
        <v>5.93</v>
      </c>
      <c r="B493" s="40" t="s">
        <v>16</v>
      </c>
      <c r="D493" s="106">
        <v>290389100000</v>
      </c>
      <c r="E493" s="4">
        <v>0.6</v>
      </c>
      <c r="P493" s="27"/>
      <c r="Q493" s="30"/>
    </row>
    <row r="494" spans="1:17" x14ac:dyDescent="0.25">
      <c r="A494" s="8">
        <v>5.94</v>
      </c>
      <c r="B494" s="40" t="s">
        <v>16</v>
      </c>
      <c r="D494" s="105">
        <v>290124000000</v>
      </c>
      <c r="E494" s="4">
        <v>0.6</v>
      </c>
      <c r="P494" s="27"/>
      <c r="Q494" s="30"/>
    </row>
    <row r="495" spans="1:17" x14ac:dyDescent="0.25">
      <c r="A495" s="8">
        <v>5.95</v>
      </c>
      <c r="B495" s="40" t="s">
        <v>16</v>
      </c>
      <c r="D495" s="106">
        <v>293299005013</v>
      </c>
      <c r="E495" s="4">
        <v>0.6</v>
      </c>
      <c r="P495" s="27"/>
      <c r="Q495" s="30"/>
    </row>
    <row r="496" spans="1:17" x14ac:dyDescent="0.25">
      <c r="A496" s="8">
        <v>5.96</v>
      </c>
      <c r="B496" s="40" t="s">
        <v>16</v>
      </c>
      <c r="D496" s="105">
        <v>293299005011</v>
      </c>
      <c r="E496" s="4">
        <v>0.6</v>
      </c>
      <c r="P496" s="27"/>
      <c r="Q496" s="30"/>
    </row>
    <row r="497" spans="1:17" x14ac:dyDescent="0.25">
      <c r="A497" s="8">
        <v>5.97</v>
      </c>
      <c r="B497" s="40" t="s">
        <v>16</v>
      </c>
      <c r="D497" s="106">
        <v>293359200000</v>
      </c>
      <c r="E497" s="4">
        <v>0.6</v>
      </c>
      <c r="P497" s="27"/>
      <c r="Q497" s="30"/>
    </row>
    <row r="498" spans="1:17" x14ac:dyDescent="0.25">
      <c r="A498" s="8">
        <v>5.98</v>
      </c>
      <c r="B498" s="40" t="s">
        <v>16</v>
      </c>
      <c r="D498" s="105">
        <v>293299005012</v>
      </c>
      <c r="E498" s="4">
        <v>0.6</v>
      </c>
      <c r="P498" s="27"/>
      <c r="Q498" s="30"/>
    </row>
    <row r="499" spans="1:17" x14ac:dyDescent="0.25">
      <c r="A499" s="8">
        <v>5.99</v>
      </c>
      <c r="B499" s="40" t="s">
        <v>16</v>
      </c>
      <c r="D499" s="106">
        <v>291469100000</v>
      </c>
      <c r="E499" s="4">
        <v>0.6</v>
      </c>
      <c r="G499" s="4">
        <f>G474+1</f>
        <v>183</v>
      </c>
      <c r="H499" s="131" t="str">
        <f>IF(TRIM('Ek.3-A'!E499)&lt;&gt;"","var","yok")</f>
        <v>yok</v>
      </c>
      <c r="I499" s="7" t="str">
        <f>IF('Ek.3-A'!E499="", "", IF(VLOOKUP('Ek.3-A'!E499, Veriler!D:E, 2, 0)=0, "", VLOOKUP('Ek.3-A'!E499, Veriler!D:E, 2, 0)))</f>
        <v/>
      </c>
      <c r="J499" s="7" t="str">
        <f>IF('Ek.3-A'!O499="", "", 'Ek.3-A'!O499)</f>
        <v/>
      </c>
      <c r="K499" s="35">
        <f>'Ek.3-A'!R499</f>
        <v>0</v>
      </c>
      <c r="L499" s="25" t="str">
        <f>'Ek.3-A'!K499</f>
        <v/>
      </c>
      <c r="M499" s="27" t="str">
        <f>'Ek.3-A'!L499</f>
        <v/>
      </c>
      <c r="N499" s="27">
        <f>IF(H499="var",0,IF(M499&lt;=0.005,M499,0))</f>
        <v>0</v>
      </c>
      <c r="O499" s="28" t="str">
        <f>IF(M499&lt;=0.005,"E","H")</f>
        <v>H</v>
      </c>
      <c r="P499" s="27">
        <f>IF(O499="E",SUM($N$5:N499),0)</f>
        <v>0</v>
      </c>
      <c r="Q499" s="25">
        <f>IF(P499&lt;=0.1, K499, IF(N499&gt;$F$2, N499*K499, $F$2*K499))</f>
        <v>0</v>
      </c>
    </row>
    <row r="500" spans="1:17" x14ac:dyDescent="0.25">
      <c r="A500" s="8">
        <v>6</v>
      </c>
      <c r="B500" s="40" t="s">
        <v>16</v>
      </c>
      <c r="D500" s="105">
        <v>151800990000</v>
      </c>
      <c r="E500" s="4">
        <v>0.6</v>
      </c>
      <c r="G500" s="4">
        <f>G499+1</f>
        <v>184</v>
      </c>
      <c r="H500" s="131" t="str">
        <f>IF(TRIM('Ek.3-A'!E500)&lt;&gt;"","var","yok")</f>
        <v>yok</v>
      </c>
      <c r="I500" s="7" t="str">
        <f>IF('Ek.3-A'!E500="", "", IF(VLOOKUP('Ek.3-A'!E500, Veriler!D:E, 2, 0)=0, "", VLOOKUP('Ek.3-A'!E500, Veriler!D:E, 2, 0)))</f>
        <v/>
      </c>
      <c r="J500" s="7" t="str">
        <f>IF('Ek.3-A'!O500="", "", 'Ek.3-A'!O500)</f>
        <v/>
      </c>
      <c r="K500" s="35">
        <f>'Ek.3-A'!R500</f>
        <v>0</v>
      </c>
      <c r="L500" s="25" t="str">
        <f>'Ek.3-A'!K500</f>
        <v/>
      </c>
      <c r="M500" s="27" t="str">
        <f>'Ek.3-A'!L500</f>
        <v/>
      </c>
      <c r="N500" s="27">
        <f t="shared" ref="N500:N512" si="102">IF(H500="var",0,IF(M500&lt;=0.005,M500,0))</f>
        <v>0</v>
      </c>
      <c r="O500" s="28" t="str">
        <f t="shared" ref="O500:O512" si="103">IF(M500&lt;=0.005,"E","H")</f>
        <v>H</v>
      </c>
      <c r="P500" s="27">
        <f>IF(O500="E",SUM($N$5:N500),0)</f>
        <v>0</v>
      </c>
      <c r="Q500" s="25">
        <f t="shared" ref="Q500:Q512" si="104">IF(P500&lt;=0.1, K500, IF(N500&gt;$F$2, N500*K500, $F$2*K500))</f>
        <v>0</v>
      </c>
    </row>
    <row r="501" spans="1:17" x14ac:dyDescent="0.25">
      <c r="A501" s="8">
        <v>6.01</v>
      </c>
      <c r="B501" s="40" t="s">
        <v>16</v>
      </c>
      <c r="D501" s="106">
        <v>290919900026</v>
      </c>
      <c r="E501" s="4">
        <v>0.6</v>
      </c>
      <c r="G501" s="4">
        <f>G500+1</f>
        <v>185</v>
      </c>
      <c r="H501" s="131" t="str">
        <f>IF(TRIM('Ek.3-A'!E501)&lt;&gt;"","var","yok")</f>
        <v>yok</v>
      </c>
      <c r="I501" s="7" t="str">
        <f>IF('Ek.3-A'!E501="", "", IF(VLOOKUP('Ek.3-A'!E501, Veriler!D:E, 2, 0)=0, "", VLOOKUP('Ek.3-A'!E501, Veriler!D:E, 2, 0)))</f>
        <v/>
      </c>
      <c r="J501" s="7" t="str">
        <f>IF('Ek.3-A'!O501="", "", 'Ek.3-A'!O501)</f>
        <v/>
      </c>
      <c r="K501" s="35">
        <f>'Ek.3-A'!R501</f>
        <v>0</v>
      </c>
      <c r="L501" s="25" t="str">
        <f>'Ek.3-A'!K501</f>
        <v/>
      </c>
      <c r="M501" s="27" t="str">
        <f>'Ek.3-A'!L501</f>
        <v/>
      </c>
      <c r="N501" s="27">
        <f t="shared" si="102"/>
        <v>0</v>
      </c>
      <c r="O501" s="28" t="str">
        <f t="shared" si="103"/>
        <v>H</v>
      </c>
      <c r="P501" s="27">
        <f>IF(O501="E",SUM($N$5:N501),0)</f>
        <v>0</v>
      </c>
      <c r="Q501" s="25">
        <f t="shared" si="104"/>
        <v>0</v>
      </c>
    </row>
    <row r="502" spans="1:17" x14ac:dyDescent="0.25">
      <c r="A502" s="8">
        <v>6.02</v>
      </c>
      <c r="B502" s="40" t="s">
        <v>16</v>
      </c>
      <c r="D502" s="105">
        <v>291560110000</v>
      </c>
      <c r="E502" s="4">
        <v>0.6</v>
      </c>
      <c r="G502" s="4">
        <f t="shared" ref="G502:G512" si="105">G501+1</f>
        <v>186</v>
      </c>
      <c r="H502" s="131" t="str">
        <f>IF(TRIM('Ek.3-A'!E502)&lt;&gt;"","var","yok")</f>
        <v>yok</v>
      </c>
      <c r="I502" s="7" t="str">
        <f>IF('Ek.3-A'!E502="", "", IF(VLOOKUP('Ek.3-A'!E502, Veriler!D:E, 2, 0)=0, "", VLOOKUP('Ek.3-A'!E502, Veriler!D:E, 2, 0)))</f>
        <v/>
      </c>
      <c r="J502" s="7" t="str">
        <f>IF('Ek.3-A'!O502="", "", 'Ek.3-A'!O502)</f>
        <v/>
      </c>
      <c r="K502" s="35">
        <f>'Ek.3-A'!R502</f>
        <v>0</v>
      </c>
      <c r="L502" s="25" t="str">
        <f>'Ek.3-A'!K502</f>
        <v/>
      </c>
      <c r="M502" s="27" t="str">
        <f>'Ek.3-A'!L502</f>
        <v/>
      </c>
      <c r="N502" s="27">
        <f t="shared" si="102"/>
        <v>0</v>
      </c>
      <c r="O502" s="28" t="str">
        <f t="shared" si="103"/>
        <v>H</v>
      </c>
      <c r="P502" s="27">
        <f>IF(O502="E",SUM($N$5:N502),0)</f>
        <v>0</v>
      </c>
      <c r="Q502" s="25">
        <f t="shared" si="104"/>
        <v>0</v>
      </c>
    </row>
    <row r="503" spans="1:17" x14ac:dyDescent="0.25">
      <c r="A503" s="8">
        <v>6.03</v>
      </c>
      <c r="B503" s="40" t="s">
        <v>16</v>
      </c>
      <c r="D503" s="106">
        <v>291030000000</v>
      </c>
      <c r="E503" s="4">
        <v>0.6</v>
      </c>
      <c r="G503" s="4">
        <f t="shared" si="105"/>
        <v>187</v>
      </c>
      <c r="H503" s="131" t="str">
        <f>IF(TRIM('Ek.3-A'!E503)&lt;&gt;"","var","yok")</f>
        <v>yok</v>
      </c>
      <c r="I503" s="7" t="str">
        <f>IF('Ek.3-A'!E503="", "", IF(VLOOKUP('Ek.3-A'!E503, Veriler!D:E, 2, 0)=0, "", VLOOKUP('Ek.3-A'!E503, Veriler!D:E, 2, 0)))</f>
        <v/>
      </c>
      <c r="J503" s="7" t="str">
        <f>IF('Ek.3-A'!O503="", "", 'Ek.3-A'!O503)</f>
        <v/>
      </c>
      <c r="K503" s="35">
        <f>'Ek.3-A'!R503</f>
        <v>0</v>
      </c>
      <c r="L503" s="25" t="str">
        <f>'Ek.3-A'!K503</f>
        <v/>
      </c>
      <c r="M503" s="27" t="str">
        <f>'Ek.3-A'!L503</f>
        <v/>
      </c>
      <c r="N503" s="27">
        <f t="shared" si="102"/>
        <v>0</v>
      </c>
      <c r="O503" s="28" t="str">
        <f t="shared" si="103"/>
        <v>H</v>
      </c>
      <c r="P503" s="27">
        <f>IF(O503="E",SUM($N$5:N503),0)</f>
        <v>0</v>
      </c>
      <c r="Q503" s="25">
        <f t="shared" si="104"/>
        <v>0</v>
      </c>
    </row>
    <row r="504" spans="1:17" x14ac:dyDescent="0.25">
      <c r="A504" s="8">
        <v>6.04</v>
      </c>
      <c r="B504" s="40" t="s">
        <v>16</v>
      </c>
      <c r="D504" s="105">
        <v>390729910000</v>
      </c>
      <c r="E504" s="4">
        <v>0.6</v>
      </c>
      <c r="G504" s="4">
        <f t="shared" si="105"/>
        <v>188</v>
      </c>
      <c r="H504" s="131" t="str">
        <f>IF(TRIM('Ek.3-A'!E504)&lt;&gt;"","var","yok")</f>
        <v>yok</v>
      </c>
      <c r="I504" s="7" t="str">
        <f>IF('Ek.3-A'!E504="", "", IF(VLOOKUP('Ek.3-A'!E504, Veriler!D:E, 2, 0)=0, "", VLOOKUP('Ek.3-A'!E504, Veriler!D:E, 2, 0)))</f>
        <v/>
      </c>
      <c r="J504" s="7" t="str">
        <f>IF('Ek.3-A'!O504="", "", 'Ek.3-A'!O504)</f>
        <v/>
      </c>
      <c r="K504" s="35">
        <f>'Ek.3-A'!R504</f>
        <v>0</v>
      </c>
      <c r="L504" s="25" t="str">
        <f>'Ek.3-A'!K504</f>
        <v/>
      </c>
      <c r="M504" s="27" t="str">
        <f>'Ek.3-A'!L504</f>
        <v/>
      </c>
      <c r="N504" s="27">
        <f t="shared" si="102"/>
        <v>0</v>
      </c>
      <c r="O504" s="28" t="str">
        <f t="shared" si="103"/>
        <v>H</v>
      </c>
      <c r="P504" s="27">
        <f>IF(O504="E",SUM($N$5:N504),0)</f>
        <v>0</v>
      </c>
      <c r="Q504" s="25">
        <f t="shared" si="104"/>
        <v>0</v>
      </c>
    </row>
    <row r="505" spans="1:17" x14ac:dyDescent="0.25">
      <c r="A505" s="8">
        <v>6.05</v>
      </c>
      <c r="B505" s="40" t="s">
        <v>16</v>
      </c>
      <c r="D505" s="106">
        <v>290715100000</v>
      </c>
      <c r="E505" s="4">
        <v>0.6</v>
      </c>
      <c r="G505" s="4">
        <f t="shared" si="105"/>
        <v>189</v>
      </c>
      <c r="H505" s="131" t="str">
        <f>IF(TRIM('Ek.3-A'!E505)&lt;&gt;"","var","yok")</f>
        <v>yok</v>
      </c>
      <c r="I505" s="7" t="str">
        <f>IF('Ek.3-A'!E505="", "", IF(VLOOKUP('Ek.3-A'!E505, Veriler!D:E, 2, 0)=0, "", VLOOKUP('Ek.3-A'!E505, Veriler!D:E, 2, 0)))</f>
        <v/>
      </c>
      <c r="J505" s="7" t="str">
        <f>IF('Ek.3-A'!O505="", "", 'Ek.3-A'!O505)</f>
        <v/>
      </c>
      <c r="K505" s="35">
        <f>'Ek.3-A'!R505</f>
        <v>0</v>
      </c>
      <c r="L505" s="25" t="str">
        <f>'Ek.3-A'!K505</f>
        <v/>
      </c>
      <c r="M505" s="27" t="str">
        <f>'Ek.3-A'!L505</f>
        <v/>
      </c>
      <c r="N505" s="27">
        <f t="shared" si="102"/>
        <v>0</v>
      </c>
      <c r="O505" s="28" t="str">
        <f t="shared" si="103"/>
        <v>H</v>
      </c>
      <c r="P505" s="27">
        <f>IF(O505="E",SUM($N$5:N505),0)</f>
        <v>0</v>
      </c>
      <c r="Q505" s="25">
        <f t="shared" si="104"/>
        <v>0</v>
      </c>
    </row>
    <row r="506" spans="1:17" x14ac:dyDescent="0.25">
      <c r="A506" s="8">
        <v>6.06</v>
      </c>
      <c r="B506" s="40" t="s">
        <v>16</v>
      </c>
      <c r="D506" s="105">
        <v>290541000000</v>
      </c>
      <c r="E506" s="4">
        <v>0.6</v>
      </c>
      <c r="G506" s="4">
        <f t="shared" si="105"/>
        <v>190</v>
      </c>
      <c r="H506" s="131" t="str">
        <f>IF(TRIM('Ek.3-A'!E506)&lt;&gt;"","var","yok")</f>
        <v>yok</v>
      </c>
      <c r="I506" s="7" t="str">
        <f>IF('Ek.3-A'!E506="", "", IF(VLOOKUP('Ek.3-A'!E506, Veriler!D:E, 2, 0)=0, "", VLOOKUP('Ek.3-A'!E506, Veriler!D:E, 2, 0)))</f>
        <v/>
      </c>
      <c r="J506" s="7" t="str">
        <f>IF('Ek.3-A'!O506="", "", 'Ek.3-A'!O506)</f>
        <v/>
      </c>
      <c r="K506" s="35">
        <f>'Ek.3-A'!R506</f>
        <v>0</v>
      </c>
      <c r="L506" s="25" t="str">
        <f>'Ek.3-A'!K506</f>
        <v/>
      </c>
      <c r="M506" s="27" t="str">
        <f>'Ek.3-A'!L506</f>
        <v/>
      </c>
      <c r="N506" s="27">
        <f t="shared" si="102"/>
        <v>0</v>
      </c>
      <c r="O506" s="28" t="str">
        <f t="shared" si="103"/>
        <v>H</v>
      </c>
      <c r="P506" s="27">
        <f>IF(O506="E",SUM($N$5:N506),0)</f>
        <v>0</v>
      </c>
      <c r="Q506" s="25">
        <f t="shared" si="104"/>
        <v>0</v>
      </c>
    </row>
    <row r="507" spans="1:17" x14ac:dyDescent="0.25">
      <c r="A507" s="8">
        <v>6.07</v>
      </c>
      <c r="B507" s="40" t="s">
        <v>16</v>
      </c>
      <c r="D507" s="106">
        <v>293339350000</v>
      </c>
      <c r="E507" s="4">
        <v>0.6</v>
      </c>
      <c r="G507" s="4">
        <f t="shared" si="105"/>
        <v>191</v>
      </c>
      <c r="H507" s="131" t="str">
        <f>IF(TRIM('Ek.3-A'!E507)&lt;&gt;"","var","yok")</f>
        <v>yok</v>
      </c>
      <c r="I507" s="7" t="str">
        <f>IF('Ek.3-A'!E507="", "", IF(VLOOKUP('Ek.3-A'!E507, Veriler!D:E, 2, 0)=0, "", VLOOKUP('Ek.3-A'!E507, Veriler!D:E, 2, 0)))</f>
        <v/>
      </c>
      <c r="J507" s="7" t="str">
        <f>IF('Ek.3-A'!O507="", "", 'Ek.3-A'!O507)</f>
        <v/>
      </c>
      <c r="K507" s="35">
        <f>'Ek.3-A'!R507</f>
        <v>0</v>
      </c>
      <c r="L507" s="25" t="str">
        <f>'Ek.3-A'!K507</f>
        <v/>
      </c>
      <c r="M507" s="27" t="str">
        <f>'Ek.3-A'!L507</f>
        <v/>
      </c>
      <c r="N507" s="27">
        <f t="shared" si="102"/>
        <v>0</v>
      </c>
      <c r="O507" s="28" t="str">
        <f t="shared" si="103"/>
        <v>H</v>
      </c>
      <c r="P507" s="27">
        <f>IF(O507="E",SUM($N$5:N507),0)</f>
        <v>0</v>
      </c>
      <c r="Q507" s="25">
        <f t="shared" si="104"/>
        <v>0</v>
      </c>
    </row>
    <row r="508" spans="1:17" x14ac:dyDescent="0.25">
      <c r="A508" s="8">
        <v>6.08</v>
      </c>
      <c r="B508" s="40" t="s">
        <v>16</v>
      </c>
      <c r="D508" s="105">
        <v>293379000012</v>
      </c>
      <c r="E508" s="4">
        <v>0.6</v>
      </c>
      <c r="G508" s="4">
        <f t="shared" si="105"/>
        <v>192</v>
      </c>
      <c r="H508" s="131" t="str">
        <f>IF(TRIM('Ek.3-A'!E508)&lt;&gt;"","var","yok")</f>
        <v>yok</v>
      </c>
      <c r="I508" s="7" t="str">
        <f>IF('Ek.3-A'!E508="", "", IF(VLOOKUP('Ek.3-A'!E508, Veriler!D:E, 2, 0)=0, "", VLOOKUP('Ek.3-A'!E508, Veriler!D:E, 2, 0)))</f>
        <v/>
      </c>
      <c r="J508" s="7" t="str">
        <f>IF('Ek.3-A'!O508="", "", 'Ek.3-A'!O508)</f>
        <v/>
      </c>
      <c r="K508" s="35">
        <f>'Ek.3-A'!R508</f>
        <v>0</v>
      </c>
      <c r="L508" s="25" t="str">
        <f>'Ek.3-A'!K508</f>
        <v/>
      </c>
      <c r="M508" s="27" t="str">
        <f>'Ek.3-A'!L508</f>
        <v/>
      </c>
      <c r="N508" s="27">
        <f t="shared" si="102"/>
        <v>0</v>
      </c>
      <c r="O508" s="28" t="str">
        <f t="shared" si="103"/>
        <v>H</v>
      </c>
      <c r="P508" s="27">
        <f>IF(O508="E",SUM($N$5:N508),0)</f>
        <v>0</v>
      </c>
      <c r="Q508" s="25">
        <f t="shared" si="104"/>
        <v>0</v>
      </c>
    </row>
    <row r="509" spans="1:17" x14ac:dyDescent="0.25">
      <c r="A509" s="8">
        <v>6.09</v>
      </c>
      <c r="B509" s="40" t="s">
        <v>16</v>
      </c>
      <c r="D509" s="106">
        <v>292145000021</v>
      </c>
      <c r="E509" s="4">
        <v>0.6</v>
      </c>
      <c r="G509" s="4">
        <f t="shared" si="105"/>
        <v>193</v>
      </c>
      <c r="H509" s="131" t="str">
        <f>IF(TRIM('Ek.3-A'!E509)&lt;&gt;"","var","yok")</f>
        <v>yok</v>
      </c>
      <c r="I509" s="7" t="str">
        <f>IF('Ek.3-A'!E509="", "", IF(VLOOKUP('Ek.3-A'!E509, Veriler!D:E, 2, 0)=0, "", VLOOKUP('Ek.3-A'!E509, Veriler!D:E, 2, 0)))</f>
        <v/>
      </c>
      <c r="J509" s="7" t="str">
        <f>IF('Ek.3-A'!O509="", "", 'Ek.3-A'!O509)</f>
        <v/>
      </c>
      <c r="K509" s="35">
        <f>'Ek.3-A'!R509</f>
        <v>0</v>
      </c>
      <c r="L509" s="25" t="str">
        <f>'Ek.3-A'!K509</f>
        <v/>
      </c>
      <c r="M509" s="27" t="str">
        <f>'Ek.3-A'!L509</f>
        <v/>
      </c>
      <c r="N509" s="27">
        <f t="shared" si="102"/>
        <v>0</v>
      </c>
      <c r="O509" s="28" t="str">
        <f t="shared" si="103"/>
        <v>H</v>
      </c>
      <c r="P509" s="27">
        <f>IF(O509="E",SUM($N$5:N509),0)</f>
        <v>0</v>
      </c>
      <c r="Q509" s="25">
        <f t="shared" si="104"/>
        <v>0</v>
      </c>
    </row>
    <row r="510" spans="1:17" x14ac:dyDescent="0.25">
      <c r="A510" s="8">
        <v>6.1</v>
      </c>
      <c r="B510" s="40" t="s">
        <v>16</v>
      </c>
      <c r="D510" s="105">
        <v>291300009011</v>
      </c>
      <c r="E510" s="4">
        <v>0.6</v>
      </c>
      <c r="G510" s="4">
        <f t="shared" si="105"/>
        <v>194</v>
      </c>
      <c r="H510" s="131" t="str">
        <f>IF(TRIM('Ek.3-A'!E510)&lt;&gt;"","var","yok")</f>
        <v>yok</v>
      </c>
      <c r="I510" s="7" t="str">
        <f>IF('Ek.3-A'!E510="", "", IF(VLOOKUP('Ek.3-A'!E510, Veriler!D:E, 2, 0)=0, "", VLOOKUP('Ek.3-A'!E510, Veriler!D:E, 2, 0)))</f>
        <v/>
      </c>
      <c r="J510" s="7" t="str">
        <f>IF('Ek.3-A'!O510="", "", 'Ek.3-A'!O510)</f>
        <v/>
      </c>
      <c r="K510" s="35">
        <f>'Ek.3-A'!R510</f>
        <v>0</v>
      </c>
      <c r="L510" s="25" t="str">
        <f>'Ek.3-A'!K510</f>
        <v/>
      </c>
      <c r="M510" s="27" t="str">
        <f>'Ek.3-A'!L510</f>
        <v/>
      </c>
      <c r="N510" s="27">
        <f t="shared" si="102"/>
        <v>0</v>
      </c>
      <c r="O510" s="28" t="str">
        <f t="shared" si="103"/>
        <v>H</v>
      </c>
      <c r="P510" s="27">
        <f>IF(O510="E",SUM($N$5:N510),0)</f>
        <v>0</v>
      </c>
      <c r="Q510" s="25">
        <f t="shared" si="104"/>
        <v>0</v>
      </c>
    </row>
    <row r="511" spans="1:17" x14ac:dyDescent="0.25">
      <c r="A511" s="8">
        <v>6.11</v>
      </c>
      <c r="B511" s="40" t="s">
        <v>16</v>
      </c>
      <c r="D511" s="106">
        <v>290930902000</v>
      </c>
      <c r="E511" s="4">
        <v>0.6</v>
      </c>
      <c r="G511" s="4">
        <f t="shared" si="105"/>
        <v>195</v>
      </c>
      <c r="H511" s="131" t="str">
        <f>IF(TRIM('Ek.3-A'!E511)&lt;&gt;"","var","yok")</f>
        <v>yok</v>
      </c>
      <c r="I511" s="7" t="str">
        <f>IF('Ek.3-A'!E511="", "", IF(VLOOKUP('Ek.3-A'!E511, Veriler!D:E, 2, 0)=0, "", VLOOKUP('Ek.3-A'!E511, Veriler!D:E, 2, 0)))</f>
        <v/>
      </c>
      <c r="J511" s="7" t="str">
        <f>IF('Ek.3-A'!O511="", "", 'Ek.3-A'!O511)</f>
        <v/>
      </c>
      <c r="K511" s="35">
        <f>'Ek.3-A'!R511</f>
        <v>0</v>
      </c>
      <c r="L511" s="25" t="str">
        <f>'Ek.3-A'!K511</f>
        <v/>
      </c>
      <c r="M511" s="27" t="str">
        <f>'Ek.3-A'!L511</f>
        <v/>
      </c>
      <c r="N511" s="27">
        <f t="shared" si="102"/>
        <v>0</v>
      </c>
      <c r="O511" s="28" t="str">
        <f t="shared" si="103"/>
        <v>H</v>
      </c>
      <c r="P511" s="27">
        <f>IF(O511="E",SUM($N$5:N511),0)</f>
        <v>0</v>
      </c>
      <c r="Q511" s="25">
        <f t="shared" si="104"/>
        <v>0</v>
      </c>
    </row>
    <row r="512" spans="1:17" x14ac:dyDescent="0.25">
      <c r="A512" s="8">
        <v>6.12</v>
      </c>
      <c r="B512" s="40" t="s">
        <v>16</v>
      </c>
      <c r="D512" s="105">
        <v>293010000000</v>
      </c>
      <c r="E512" s="4">
        <v>0.6</v>
      </c>
      <c r="G512" s="4">
        <f t="shared" si="105"/>
        <v>196</v>
      </c>
      <c r="H512" s="131" t="str">
        <f>IF(TRIM('Ek.3-A'!E512)&lt;&gt;"","var","yok")</f>
        <v>yok</v>
      </c>
      <c r="I512" s="7" t="str">
        <f>IF('Ek.3-A'!E512="", "", IF(VLOOKUP('Ek.3-A'!E512, Veriler!D:E, 2, 0)=0, "", VLOOKUP('Ek.3-A'!E512, Veriler!D:E, 2, 0)))</f>
        <v/>
      </c>
      <c r="J512" s="7" t="str">
        <f>IF('Ek.3-A'!O512="", "", 'Ek.3-A'!O512)</f>
        <v/>
      </c>
      <c r="K512" s="35">
        <f>'Ek.3-A'!R512</f>
        <v>0</v>
      </c>
      <c r="L512" s="25" t="str">
        <f>'Ek.3-A'!K512</f>
        <v/>
      </c>
      <c r="M512" s="27" t="str">
        <f>'Ek.3-A'!L512</f>
        <v/>
      </c>
      <c r="N512" s="27">
        <f t="shared" si="102"/>
        <v>0</v>
      </c>
      <c r="O512" s="28" t="str">
        <f t="shared" si="103"/>
        <v>H</v>
      </c>
      <c r="P512" s="27">
        <f>IF(O512="E",SUM($N$5:N512),0)</f>
        <v>0</v>
      </c>
      <c r="Q512" s="25">
        <f t="shared" si="104"/>
        <v>0</v>
      </c>
    </row>
    <row r="513" spans="1:17" x14ac:dyDescent="0.25">
      <c r="A513" s="8">
        <v>6.13</v>
      </c>
      <c r="B513" s="40" t="s">
        <v>16</v>
      </c>
      <c r="D513" s="106">
        <v>292700000023</v>
      </c>
      <c r="E513" s="4">
        <v>0.6</v>
      </c>
      <c r="H513" s="131"/>
      <c r="I513" s="7" t="s">
        <v>69</v>
      </c>
      <c r="J513" s="7"/>
      <c r="K513" s="7"/>
      <c r="M513" s="26"/>
      <c r="P513" s="27"/>
      <c r="Q513" s="30"/>
    </row>
    <row r="514" spans="1:17" x14ac:dyDescent="0.25">
      <c r="A514" s="8">
        <v>6.14</v>
      </c>
      <c r="B514" s="40" t="s">
        <v>16</v>
      </c>
      <c r="D514" s="105">
        <v>290410000016</v>
      </c>
      <c r="E514" s="4">
        <v>0.6</v>
      </c>
      <c r="G514" s="4">
        <f>G489+1</f>
        <v>183</v>
      </c>
      <c r="H514" s="131" t="str">
        <f>IF(TRIM('Ek.3-A'!E514)&lt;&gt;"","var","yok")</f>
        <v>yok</v>
      </c>
      <c r="I514" s="7" t="str">
        <f>IF('Ek.3-A'!E514="", "", IF(VLOOKUP('Ek.3-A'!E514, Veriler!D:E, 2, 0)=0, "", VLOOKUP('Ek.3-A'!E514, Veriler!D:E, 2, 0)))</f>
        <v/>
      </c>
      <c r="J514" s="7" t="str">
        <f>IF('Ek.3-A'!O514="", "", 'Ek.3-A'!O514)</f>
        <v/>
      </c>
      <c r="K514" s="35">
        <f>'Ek.3-A'!R514</f>
        <v>0</v>
      </c>
      <c r="L514" s="25" t="str">
        <f>'Ek.3-A'!K514</f>
        <v/>
      </c>
      <c r="M514" s="27" t="str">
        <f>'Ek.3-A'!L514</f>
        <v/>
      </c>
      <c r="N514" s="27">
        <f>IF(H514="var",0,IF(M514&lt;=0.005,M514,0))</f>
        <v>0</v>
      </c>
      <c r="O514" s="28" t="str">
        <f>IF(M514&lt;=0.005,"E","H")</f>
        <v>H</v>
      </c>
      <c r="P514" s="27">
        <f>IF(O514="E",SUM($N$5:N514),0)</f>
        <v>0</v>
      </c>
      <c r="Q514" s="25">
        <f>IF(P514&lt;=0.1, K514, IF(N514&gt;$F$2, N514*K514, $F$2*K514))</f>
        <v>0</v>
      </c>
    </row>
    <row r="515" spans="1:17" x14ac:dyDescent="0.25">
      <c r="A515" s="8">
        <v>6.15</v>
      </c>
      <c r="B515" s="40" t="s">
        <v>16</v>
      </c>
      <c r="D515" s="106">
        <v>390950100000</v>
      </c>
      <c r="E515" s="4">
        <v>0.6</v>
      </c>
      <c r="G515" s="4">
        <f>G514+1</f>
        <v>184</v>
      </c>
      <c r="H515" s="131" t="str">
        <f>IF(TRIM('Ek.3-A'!E515)&lt;&gt;"","var","yok")</f>
        <v>yok</v>
      </c>
      <c r="I515" s="7" t="str">
        <f>IF('Ek.3-A'!E515="", "", IF(VLOOKUP('Ek.3-A'!E515, Veriler!D:E, 2, 0)=0, "", VLOOKUP('Ek.3-A'!E515, Veriler!D:E, 2, 0)))</f>
        <v/>
      </c>
      <c r="J515" s="7" t="str">
        <f>IF('Ek.3-A'!O515="", "", 'Ek.3-A'!O515)</f>
        <v/>
      </c>
      <c r="K515" s="35">
        <f>'Ek.3-A'!R515</f>
        <v>0</v>
      </c>
      <c r="L515" s="25" t="str">
        <f>'Ek.3-A'!K515</f>
        <v/>
      </c>
      <c r="M515" s="27" t="str">
        <f>'Ek.3-A'!L515</f>
        <v/>
      </c>
      <c r="N515" s="27">
        <f t="shared" ref="N515:N527" si="106">IF(H515="var",0,IF(M515&lt;=0.005,M515,0))</f>
        <v>0</v>
      </c>
      <c r="O515" s="28" t="str">
        <f t="shared" ref="O515:O527" si="107">IF(M515&lt;=0.005,"E","H")</f>
        <v>H</v>
      </c>
      <c r="P515" s="27">
        <f>IF(O515="E",SUM($N$5:N515),0)</f>
        <v>0</v>
      </c>
      <c r="Q515" s="25">
        <f t="shared" ref="Q515:Q527" si="108">IF(P515&lt;=0.1, K515, IF(N515&gt;$F$2, N515*K515, $F$2*K515))</f>
        <v>0</v>
      </c>
    </row>
    <row r="516" spans="1:17" x14ac:dyDescent="0.25">
      <c r="A516" s="8">
        <v>6.16</v>
      </c>
      <c r="B516" s="40" t="s">
        <v>16</v>
      </c>
      <c r="D516" s="105">
        <v>290539300000</v>
      </c>
      <c r="E516" s="4">
        <v>0.6</v>
      </c>
      <c r="G516" s="4">
        <f t="shared" ref="G516:G527" si="109">G515+1</f>
        <v>185</v>
      </c>
      <c r="H516" s="131" t="str">
        <f>IF(TRIM('Ek.3-A'!E516)&lt;&gt;"","var","yok")</f>
        <v>yok</v>
      </c>
      <c r="I516" s="7" t="str">
        <f>IF('Ek.3-A'!E516="", "", IF(VLOOKUP('Ek.3-A'!E516, Veriler!D:E, 2, 0)=0, "", VLOOKUP('Ek.3-A'!E516, Veriler!D:E, 2, 0)))</f>
        <v/>
      </c>
      <c r="J516" s="7" t="str">
        <f>IF('Ek.3-A'!O516="", "", 'Ek.3-A'!O516)</f>
        <v/>
      </c>
      <c r="K516" s="35">
        <f>'Ek.3-A'!R516</f>
        <v>0</v>
      </c>
      <c r="L516" s="25" t="str">
        <f>'Ek.3-A'!K516</f>
        <v/>
      </c>
      <c r="M516" s="27" t="str">
        <f>'Ek.3-A'!L516</f>
        <v/>
      </c>
      <c r="N516" s="27">
        <f t="shared" si="106"/>
        <v>0</v>
      </c>
      <c r="O516" s="28" t="str">
        <f t="shared" si="107"/>
        <v>H</v>
      </c>
      <c r="P516" s="27">
        <f>IF(O516="E",SUM($N$5:N516),0)</f>
        <v>0</v>
      </c>
      <c r="Q516" s="25">
        <f t="shared" si="108"/>
        <v>0</v>
      </c>
    </row>
    <row r="517" spans="1:17" x14ac:dyDescent="0.25">
      <c r="A517" s="8">
        <v>6.17</v>
      </c>
      <c r="B517" s="40" t="s">
        <v>16</v>
      </c>
      <c r="D517" s="106">
        <v>291819400000</v>
      </c>
      <c r="E517" s="4">
        <v>0.6</v>
      </c>
      <c r="G517" s="4">
        <f t="shared" si="109"/>
        <v>186</v>
      </c>
      <c r="H517" s="131" t="str">
        <f>IF(TRIM('Ek.3-A'!E517)&lt;&gt;"","var","yok")</f>
        <v>yok</v>
      </c>
      <c r="I517" s="7" t="str">
        <f>IF('Ek.3-A'!E517="", "", IF(VLOOKUP('Ek.3-A'!E517, Veriler!D:E, 2, 0)=0, "", VLOOKUP('Ek.3-A'!E517, Veriler!D:E, 2, 0)))</f>
        <v/>
      </c>
      <c r="J517" s="7" t="str">
        <f>IF('Ek.3-A'!O517="", "", 'Ek.3-A'!O517)</f>
        <v/>
      </c>
      <c r="K517" s="35">
        <f>'Ek.3-A'!R517</f>
        <v>0</v>
      </c>
      <c r="L517" s="25" t="str">
        <f>'Ek.3-A'!K517</f>
        <v/>
      </c>
      <c r="M517" s="27" t="str">
        <f>'Ek.3-A'!L517</f>
        <v/>
      </c>
      <c r="N517" s="27">
        <f t="shared" si="106"/>
        <v>0</v>
      </c>
      <c r="O517" s="28" t="str">
        <f t="shared" si="107"/>
        <v>H</v>
      </c>
      <c r="P517" s="27">
        <f>IF(O517="E",SUM($N$5:N517),0)</f>
        <v>0</v>
      </c>
      <c r="Q517" s="25">
        <f t="shared" si="108"/>
        <v>0</v>
      </c>
    </row>
    <row r="518" spans="1:17" x14ac:dyDescent="0.25">
      <c r="A518" s="8">
        <v>6.18</v>
      </c>
      <c r="B518" s="40" t="s">
        <v>16</v>
      </c>
      <c r="D518" s="105">
        <v>290559910000</v>
      </c>
      <c r="E518" s="4">
        <v>0.6</v>
      </c>
      <c r="G518" s="4">
        <f t="shared" si="109"/>
        <v>187</v>
      </c>
      <c r="H518" s="131" t="str">
        <f>IF(TRIM('Ek.3-A'!E518)&lt;&gt;"","var","yok")</f>
        <v>yok</v>
      </c>
      <c r="I518" s="7" t="str">
        <f>IF('Ek.3-A'!E518="", "", IF(VLOOKUP('Ek.3-A'!E518, Veriler!D:E, 2, 0)=0, "", VLOOKUP('Ek.3-A'!E518, Veriler!D:E, 2, 0)))</f>
        <v/>
      </c>
      <c r="J518" s="7" t="str">
        <f>IF('Ek.3-A'!O518="", "", 'Ek.3-A'!O518)</f>
        <v/>
      </c>
      <c r="K518" s="35">
        <f>'Ek.3-A'!R518</f>
        <v>0</v>
      </c>
      <c r="L518" s="25" t="str">
        <f>'Ek.3-A'!K518</f>
        <v/>
      </c>
      <c r="M518" s="27" t="str">
        <f>'Ek.3-A'!L518</f>
        <v/>
      </c>
      <c r="N518" s="27">
        <f t="shared" si="106"/>
        <v>0</v>
      </c>
      <c r="O518" s="28" t="str">
        <f t="shared" si="107"/>
        <v>H</v>
      </c>
      <c r="P518" s="27">
        <f>IF(O518="E",SUM($N$5:N518),0)</f>
        <v>0</v>
      </c>
      <c r="Q518" s="25">
        <f t="shared" si="108"/>
        <v>0</v>
      </c>
    </row>
    <row r="519" spans="1:17" x14ac:dyDescent="0.25">
      <c r="A519" s="8">
        <v>6.1900000000000102</v>
      </c>
      <c r="B519" s="40" t="s">
        <v>16</v>
      </c>
      <c r="D519" s="106">
        <v>293090400000</v>
      </c>
      <c r="E519" s="4">
        <v>0.6</v>
      </c>
      <c r="G519" s="4">
        <f t="shared" si="109"/>
        <v>188</v>
      </c>
      <c r="H519" s="131" t="str">
        <f>IF(TRIM('Ek.3-A'!E519)&lt;&gt;"","var","yok")</f>
        <v>yok</v>
      </c>
      <c r="I519" s="7" t="str">
        <f>IF('Ek.3-A'!E519="", "", IF(VLOOKUP('Ek.3-A'!E519, Veriler!D:E, 2, 0)=0, "", VLOOKUP('Ek.3-A'!E519, Veriler!D:E, 2, 0)))</f>
        <v/>
      </c>
      <c r="J519" s="7" t="str">
        <f>IF('Ek.3-A'!O519="", "", 'Ek.3-A'!O519)</f>
        <v/>
      </c>
      <c r="K519" s="35">
        <f>'Ek.3-A'!R519</f>
        <v>0</v>
      </c>
      <c r="L519" s="25" t="str">
        <f>'Ek.3-A'!K519</f>
        <v/>
      </c>
      <c r="M519" s="27" t="str">
        <f>'Ek.3-A'!L519</f>
        <v/>
      </c>
      <c r="N519" s="27">
        <f t="shared" si="106"/>
        <v>0</v>
      </c>
      <c r="O519" s="28" t="str">
        <f t="shared" si="107"/>
        <v>H</v>
      </c>
      <c r="P519" s="27">
        <f>IF(O519="E",SUM($N$5:N519),0)</f>
        <v>0</v>
      </c>
      <c r="Q519" s="25">
        <f t="shared" si="108"/>
        <v>0</v>
      </c>
    </row>
    <row r="520" spans="1:17" x14ac:dyDescent="0.25">
      <c r="A520" s="8">
        <v>6.2</v>
      </c>
      <c r="B520" s="40" t="s">
        <v>16</v>
      </c>
      <c r="D520" s="105">
        <v>290351000000</v>
      </c>
      <c r="E520" s="4">
        <v>0.6</v>
      </c>
      <c r="G520" s="4">
        <f t="shared" si="109"/>
        <v>189</v>
      </c>
      <c r="H520" s="131" t="str">
        <f>IF(TRIM('Ek.3-A'!E520)&lt;&gt;"","var","yok")</f>
        <v>yok</v>
      </c>
      <c r="I520" s="7" t="str">
        <f>IF('Ek.3-A'!E520="", "", IF(VLOOKUP('Ek.3-A'!E520, Veriler!D:E, 2, 0)=0, "", VLOOKUP('Ek.3-A'!E520, Veriler!D:E, 2, 0)))</f>
        <v/>
      </c>
      <c r="J520" s="7" t="str">
        <f>IF('Ek.3-A'!O520="", "", 'Ek.3-A'!O520)</f>
        <v/>
      </c>
      <c r="K520" s="35">
        <f>'Ek.3-A'!R520</f>
        <v>0</v>
      </c>
      <c r="L520" s="25" t="str">
        <f>'Ek.3-A'!K520</f>
        <v/>
      </c>
      <c r="M520" s="27" t="str">
        <f>'Ek.3-A'!L520</f>
        <v/>
      </c>
      <c r="N520" s="27">
        <f t="shared" si="106"/>
        <v>0</v>
      </c>
      <c r="O520" s="28" t="str">
        <f t="shared" si="107"/>
        <v>H</v>
      </c>
      <c r="P520" s="27">
        <f>IF(O520="E",SUM($N$5:N520),0)</f>
        <v>0</v>
      </c>
      <c r="Q520" s="25">
        <f t="shared" si="108"/>
        <v>0</v>
      </c>
    </row>
    <row r="521" spans="1:17" x14ac:dyDescent="0.25">
      <c r="A521" s="8">
        <v>6.21</v>
      </c>
      <c r="B521" s="40" t="s">
        <v>16</v>
      </c>
      <c r="D521" s="106">
        <v>293339200000</v>
      </c>
      <c r="E521" s="4">
        <v>0.6</v>
      </c>
      <c r="G521" s="4">
        <f t="shared" si="109"/>
        <v>190</v>
      </c>
      <c r="H521" s="131" t="str">
        <f>IF(TRIM('Ek.3-A'!E521)&lt;&gt;"","var","yok")</f>
        <v>yok</v>
      </c>
      <c r="I521" s="7" t="str">
        <f>IF('Ek.3-A'!E521="", "", IF(VLOOKUP('Ek.3-A'!E521, Veriler!D:E, 2, 0)=0, "", VLOOKUP('Ek.3-A'!E521, Veriler!D:E, 2, 0)))</f>
        <v/>
      </c>
      <c r="J521" s="7" t="str">
        <f>IF('Ek.3-A'!O521="", "", 'Ek.3-A'!O521)</f>
        <v/>
      </c>
      <c r="K521" s="35">
        <f>'Ek.3-A'!R521</f>
        <v>0</v>
      </c>
      <c r="L521" s="25" t="str">
        <f>'Ek.3-A'!K521</f>
        <v/>
      </c>
      <c r="M521" s="27" t="str">
        <f>'Ek.3-A'!L521</f>
        <v/>
      </c>
      <c r="N521" s="27">
        <f t="shared" si="106"/>
        <v>0</v>
      </c>
      <c r="O521" s="28" t="str">
        <f t="shared" si="107"/>
        <v>H</v>
      </c>
      <c r="P521" s="27">
        <f>IF(O521="E",SUM($N$5:N521),0)</f>
        <v>0</v>
      </c>
      <c r="Q521" s="25">
        <f t="shared" si="108"/>
        <v>0</v>
      </c>
    </row>
    <row r="522" spans="1:17" x14ac:dyDescent="0.25">
      <c r="A522" s="8">
        <v>6.22</v>
      </c>
      <c r="B522" s="40" t="s">
        <v>16</v>
      </c>
      <c r="D522" s="105">
        <v>291891000000</v>
      </c>
      <c r="E522" s="4">
        <v>0.6</v>
      </c>
      <c r="G522" s="4">
        <f t="shared" si="109"/>
        <v>191</v>
      </c>
      <c r="H522" s="131" t="str">
        <f>IF(TRIM('Ek.3-A'!E522)&lt;&gt;"","var","yok")</f>
        <v>yok</v>
      </c>
      <c r="I522" s="7" t="str">
        <f>IF('Ek.3-A'!E522="", "", IF(VLOOKUP('Ek.3-A'!E522, Veriler!D:E, 2, 0)=0, "", VLOOKUP('Ek.3-A'!E522, Veriler!D:E, 2, 0)))</f>
        <v/>
      </c>
      <c r="J522" s="7" t="str">
        <f>IF('Ek.3-A'!O522="", "", 'Ek.3-A'!O522)</f>
        <v/>
      </c>
      <c r="K522" s="35">
        <f>'Ek.3-A'!R522</f>
        <v>0</v>
      </c>
      <c r="L522" s="25" t="str">
        <f>'Ek.3-A'!K522</f>
        <v/>
      </c>
      <c r="M522" s="27" t="str">
        <f>'Ek.3-A'!L522</f>
        <v/>
      </c>
      <c r="N522" s="27">
        <f t="shared" si="106"/>
        <v>0</v>
      </c>
      <c r="O522" s="28" t="str">
        <f t="shared" si="107"/>
        <v>H</v>
      </c>
      <c r="P522" s="27">
        <f>IF(O522="E",SUM($N$5:N522),0)</f>
        <v>0</v>
      </c>
      <c r="Q522" s="25">
        <f t="shared" si="108"/>
        <v>0</v>
      </c>
    </row>
    <row r="523" spans="1:17" x14ac:dyDescent="0.25">
      <c r="A523" s="8">
        <v>6.23</v>
      </c>
      <c r="B523" s="40" t="s">
        <v>16</v>
      </c>
      <c r="D523" s="106">
        <v>290420000023</v>
      </c>
      <c r="E523" s="4">
        <v>0.6</v>
      </c>
      <c r="G523" s="4">
        <f t="shared" si="109"/>
        <v>192</v>
      </c>
      <c r="H523" s="131" t="str">
        <f>IF(TRIM('Ek.3-A'!E523)&lt;&gt;"","var","yok")</f>
        <v>yok</v>
      </c>
      <c r="I523" s="7" t="str">
        <f>IF('Ek.3-A'!E523="", "", IF(VLOOKUP('Ek.3-A'!E523, Veriler!D:E, 2, 0)=0, "", VLOOKUP('Ek.3-A'!E523, Veriler!D:E, 2, 0)))</f>
        <v/>
      </c>
      <c r="J523" s="7" t="str">
        <f>IF('Ek.3-A'!O523="", "", 'Ek.3-A'!O523)</f>
        <v/>
      </c>
      <c r="K523" s="35">
        <f>'Ek.3-A'!R523</f>
        <v>0</v>
      </c>
      <c r="L523" s="25" t="str">
        <f>'Ek.3-A'!K523</f>
        <v/>
      </c>
      <c r="M523" s="27" t="str">
        <f>'Ek.3-A'!L523</f>
        <v/>
      </c>
      <c r="N523" s="27">
        <f t="shared" si="106"/>
        <v>0</v>
      </c>
      <c r="O523" s="28" t="str">
        <f t="shared" si="107"/>
        <v>H</v>
      </c>
      <c r="P523" s="27">
        <f>IF(O523="E",SUM($N$5:N523),0)</f>
        <v>0</v>
      </c>
      <c r="Q523" s="25">
        <f t="shared" si="108"/>
        <v>0</v>
      </c>
    </row>
    <row r="524" spans="1:17" x14ac:dyDescent="0.25">
      <c r="A524" s="8">
        <v>6.24</v>
      </c>
      <c r="B524" s="40" t="s">
        <v>16</v>
      </c>
      <c r="D524" s="105">
        <v>293399500000</v>
      </c>
      <c r="E524" s="4">
        <v>0.6</v>
      </c>
      <c r="G524" s="4">
        <f t="shared" si="109"/>
        <v>193</v>
      </c>
      <c r="H524" s="131" t="str">
        <f>IF(TRIM('Ek.3-A'!E524)&lt;&gt;"","var","yok")</f>
        <v>yok</v>
      </c>
      <c r="I524" s="7" t="str">
        <f>IF('Ek.3-A'!E524="", "", IF(VLOOKUP('Ek.3-A'!E524, Veriler!D:E, 2, 0)=0, "", VLOOKUP('Ek.3-A'!E524, Veriler!D:E, 2, 0)))</f>
        <v/>
      </c>
      <c r="J524" s="7" t="str">
        <f>IF('Ek.3-A'!O524="", "", 'Ek.3-A'!O524)</f>
        <v/>
      </c>
      <c r="K524" s="35">
        <f>'Ek.3-A'!R524</f>
        <v>0</v>
      </c>
      <c r="L524" s="25" t="str">
        <f>'Ek.3-A'!K524</f>
        <v/>
      </c>
      <c r="M524" s="27" t="str">
        <f>'Ek.3-A'!L524</f>
        <v/>
      </c>
      <c r="N524" s="27">
        <f t="shared" si="106"/>
        <v>0</v>
      </c>
      <c r="O524" s="28" t="str">
        <f t="shared" si="107"/>
        <v>H</v>
      </c>
      <c r="P524" s="27">
        <f>IF(O524="E",SUM($N$5:N524),0)</f>
        <v>0</v>
      </c>
      <c r="Q524" s="25">
        <f t="shared" si="108"/>
        <v>0</v>
      </c>
    </row>
    <row r="525" spans="1:17" x14ac:dyDescent="0.25">
      <c r="A525" s="8">
        <v>6.25</v>
      </c>
      <c r="B525" s="40" t="s">
        <v>16</v>
      </c>
      <c r="D525" s="106">
        <v>293359950022</v>
      </c>
      <c r="E525" s="4">
        <v>0.6</v>
      </c>
      <c r="G525" s="4">
        <f t="shared" si="109"/>
        <v>194</v>
      </c>
      <c r="H525" s="131" t="str">
        <f>IF(TRIM('Ek.3-A'!E525)&lt;&gt;"","var","yok")</f>
        <v>yok</v>
      </c>
      <c r="I525" s="7" t="str">
        <f>IF('Ek.3-A'!E525="", "", IF(VLOOKUP('Ek.3-A'!E525, Veriler!D:E, 2, 0)=0, "", VLOOKUP('Ek.3-A'!E525, Veriler!D:E, 2, 0)))</f>
        <v/>
      </c>
      <c r="J525" s="7" t="str">
        <f>IF('Ek.3-A'!O525="", "", 'Ek.3-A'!O525)</f>
        <v/>
      </c>
      <c r="K525" s="35">
        <f>'Ek.3-A'!R525</f>
        <v>0</v>
      </c>
      <c r="L525" s="25" t="str">
        <f>'Ek.3-A'!K525</f>
        <v/>
      </c>
      <c r="M525" s="27" t="str">
        <f>'Ek.3-A'!L525</f>
        <v/>
      </c>
      <c r="N525" s="27">
        <f t="shared" si="106"/>
        <v>0</v>
      </c>
      <c r="O525" s="28" t="str">
        <f t="shared" si="107"/>
        <v>H</v>
      </c>
      <c r="P525" s="27">
        <f>IF(O525="E",SUM($N$5:N525),0)</f>
        <v>0</v>
      </c>
      <c r="Q525" s="25">
        <f t="shared" si="108"/>
        <v>0</v>
      </c>
    </row>
    <row r="526" spans="1:17" x14ac:dyDescent="0.25">
      <c r="A526" s="8">
        <v>6.26</v>
      </c>
      <c r="B526" s="40" t="s">
        <v>16</v>
      </c>
      <c r="D526" s="105">
        <v>290729008012</v>
      </c>
      <c r="E526" s="4">
        <v>0.6</v>
      </c>
      <c r="G526" s="4">
        <f t="shared" si="109"/>
        <v>195</v>
      </c>
      <c r="H526" s="131" t="str">
        <f>IF(TRIM('Ek.3-A'!E526)&lt;&gt;"","var","yok")</f>
        <v>yok</v>
      </c>
      <c r="I526" s="7" t="str">
        <f>IF('Ek.3-A'!E526="", "", IF(VLOOKUP('Ek.3-A'!E526, Veriler!D:E, 2, 0)=0, "", VLOOKUP('Ek.3-A'!E526, Veriler!D:E, 2, 0)))</f>
        <v/>
      </c>
      <c r="J526" s="7" t="str">
        <f>IF('Ek.3-A'!O526="", "", 'Ek.3-A'!O526)</f>
        <v/>
      </c>
      <c r="K526" s="35">
        <f>'Ek.3-A'!R526</f>
        <v>0</v>
      </c>
      <c r="L526" s="25" t="str">
        <f>'Ek.3-A'!K526</f>
        <v/>
      </c>
      <c r="M526" s="27" t="str">
        <f>'Ek.3-A'!L526</f>
        <v/>
      </c>
      <c r="N526" s="27">
        <f t="shared" si="106"/>
        <v>0</v>
      </c>
      <c r="O526" s="28" t="str">
        <f t="shared" si="107"/>
        <v>H</v>
      </c>
      <c r="P526" s="27">
        <f>IF(O526="E",SUM($N$5:N526),0)</f>
        <v>0</v>
      </c>
      <c r="Q526" s="25">
        <f t="shared" si="108"/>
        <v>0</v>
      </c>
    </row>
    <row r="527" spans="1:17" x14ac:dyDescent="0.25">
      <c r="A527" s="8">
        <v>6.2700000000000102</v>
      </c>
      <c r="B527" s="40" t="s">
        <v>16</v>
      </c>
      <c r="D527" s="106">
        <v>293369402000</v>
      </c>
      <c r="E527" s="4">
        <v>0.6</v>
      </c>
      <c r="G527" s="4">
        <f t="shared" si="109"/>
        <v>196</v>
      </c>
      <c r="H527" s="131" t="str">
        <f>IF(TRIM('Ek.3-A'!E527)&lt;&gt;"","var","yok")</f>
        <v>yok</v>
      </c>
      <c r="I527" s="7" t="str">
        <f>IF('Ek.3-A'!E527="", "", IF(VLOOKUP('Ek.3-A'!E527, Veriler!D:E, 2, 0)=0, "", VLOOKUP('Ek.3-A'!E527, Veriler!D:E, 2, 0)))</f>
        <v/>
      </c>
      <c r="J527" s="7" t="str">
        <f>IF('Ek.3-A'!O527="", "", 'Ek.3-A'!O527)</f>
        <v/>
      </c>
      <c r="K527" s="35">
        <f>'Ek.3-A'!R527</f>
        <v>0</v>
      </c>
      <c r="L527" s="25" t="str">
        <f>'Ek.3-A'!K527</f>
        <v/>
      </c>
      <c r="M527" s="27" t="str">
        <f>'Ek.3-A'!L527</f>
        <v/>
      </c>
      <c r="N527" s="27">
        <f t="shared" si="106"/>
        <v>0</v>
      </c>
      <c r="O527" s="28" t="str">
        <f t="shared" si="107"/>
        <v>H</v>
      </c>
      <c r="P527" s="27">
        <f>IF(O527="E",SUM($N$5:N527),0)</f>
        <v>0</v>
      </c>
      <c r="Q527" s="25">
        <f t="shared" si="108"/>
        <v>0</v>
      </c>
    </row>
    <row r="528" spans="1:17" x14ac:dyDescent="0.25">
      <c r="A528" s="8">
        <v>6.28</v>
      </c>
      <c r="B528" s="40" t="s">
        <v>16</v>
      </c>
      <c r="D528" s="105">
        <v>291899400000</v>
      </c>
      <c r="E528" s="4">
        <v>0.6</v>
      </c>
      <c r="P528" s="27"/>
      <c r="Q528" s="30"/>
    </row>
    <row r="529" spans="1:17" x14ac:dyDescent="0.25">
      <c r="A529" s="8">
        <v>6.29</v>
      </c>
      <c r="B529" s="40" t="s">
        <v>16</v>
      </c>
      <c r="D529" s="106">
        <v>290949110000</v>
      </c>
      <c r="E529" s="4">
        <v>0.6</v>
      </c>
      <c r="P529" s="27"/>
      <c r="Q529" s="30"/>
    </row>
    <row r="530" spans="1:17" x14ac:dyDescent="0.25">
      <c r="A530" s="8">
        <v>6.3</v>
      </c>
      <c r="B530" s="40" t="s">
        <v>16</v>
      </c>
      <c r="D530" s="105">
        <v>284590900019</v>
      </c>
      <c r="E530" s="4">
        <v>0.6</v>
      </c>
      <c r="P530" s="27"/>
      <c r="Q530" s="30"/>
    </row>
    <row r="531" spans="1:17" x14ac:dyDescent="0.25">
      <c r="A531" s="8">
        <v>6.31</v>
      </c>
      <c r="B531" s="40" t="s">
        <v>16</v>
      </c>
      <c r="D531" s="106">
        <v>292423009000</v>
      </c>
      <c r="E531" s="4">
        <v>0.6</v>
      </c>
      <c r="P531" s="27"/>
      <c r="Q531" s="30"/>
    </row>
    <row r="532" spans="1:17" x14ac:dyDescent="0.25">
      <c r="A532" s="8">
        <v>6.32</v>
      </c>
      <c r="B532" s="40" t="s">
        <v>16</v>
      </c>
      <c r="D532" s="105">
        <v>390690200000</v>
      </c>
      <c r="E532" s="4">
        <v>0.6</v>
      </c>
      <c r="P532" s="27"/>
      <c r="Q532" s="30"/>
    </row>
    <row r="533" spans="1:17" x14ac:dyDescent="0.25">
      <c r="A533" s="8">
        <v>6.33</v>
      </c>
      <c r="B533" s="40" t="s">
        <v>16</v>
      </c>
      <c r="D533" s="106">
        <v>291539009913</v>
      </c>
      <c r="E533" s="4">
        <v>0.6</v>
      </c>
      <c r="P533" s="27"/>
      <c r="Q533" s="30"/>
    </row>
    <row r="534" spans="1:17" x14ac:dyDescent="0.25">
      <c r="A534" s="8">
        <v>6.34</v>
      </c>
      <c r="B534" s="40" t="s">
        <v>16</v>
      </c>
      <c r="D534" s="105">
        <v>291539009911</v>
      </c>
      <c r="E534" s="4">
        <v>0.6</v>
      </c>
      <c r="P534" s="27"/>
      <c r="Q534" s="30"/>
    </row>
    <row r="535" spans="1:17" x14ac:dyDescent="0.25">
      <c r="A535" s="8">
        <v>6.3500000000000103</v>
      </c>
      <c r="B535" s="40" t="s">
        <v>16</v>
      </c>
      <c r="D535" s="106">
        <v>293212000000</v>
      </c>
      <c r="E535" s="4">
        <v>0.6</v>
      </c>
      <c r="P535" s="27"/>
      <c r="Q535" s="30"/>
    </row>
    <row r="536" spans="1:17" x14ac:dyDescent="0.25">
      <c r="A536" s="8">
        <v>6.36</v>
      </c>
      <c r="B536" s="40" t="s">
        <v>16</v>
      </c>
      <c r="D536" s="105">
        <v>290514100000</v>
      </c>
      <c r="E536" s="4">
        <v>0.6</v>
      </c>
      <c r="P536" s="27"/>
      <c r="Q536" s="30"/>
    </row>
    <row r="537" spans="1:17" x14ac:dyDescent="0.25">
      <c r="A537" s="8">
        <v>6.37</v>
      </c>
      <c r="B537" s="40" t="s">
        <v>16</v>
      </c>
      <c r="D537" s="106">
        <v>290129009014</v>
      </c>
      <c r="E537" s="4">
        <v>0.6</v>
      </c>
      <c r="G537" s="4">
        <f>G512+1</f>
        <v>197</v>
      </c>
      <c r="H537" s="131" t="str">
        <f>IF(TRIM('Ek.3-A'!E537)&lt;&gt;"","var","yok")</f>
        <v>yok</v>
      </c>
      <c r="I537" s="7" t="str">
        <f>IF('Ek.3-A'!E537="", "", IF(VLOOKUP('Ek.3-A'!E537, Veriler!D:E, 2, 0)=0, "", VLOOKUP('Ek.3-A'!E537, Veriler!D:E, 2, 0)))</f>
        <v/>
      </c>
      <c r="J537" s="7" t="str">
        <f>IF('Ek.3-A'!O537="", "", 'Ek.3-A'!O537)</f>
        <v/>
      </c>
      <c r="K537" s="35">
        <f>'Ek.3-A'!R537</f>
        <v>0</v>
      </c>
      <c r="L537" s="25" t="str">
        <f>'Ek.3-A'!K537</f>
        <v/>
      </c>
      <c r="M537" s="27" t="str">
        <f>'Ek.3-A'!L537</f>
        <v/>
      </c>
      <c r="N537" s="27">
        <f>IF(H537="var",0,IF(M537&lt;=0.005,M537,0))</f>
        <v>0</v>
      </c>
      <c r="O537" s="28" t="str">
        <f>IF(M537&lt;=0.005,"E","H")</f>
        <v>H</v>
      </c>
      <c r="P537" s="27">
        <f>IF(O537="E",SUM($N$5:N537),0)</f>
        <v>0</v>
      </c>
      <c r="Q537" s="25">
        <f>IF(P537&lt;=0.1, K537, IF(N537&gt;$F$2, N537*K537, $F$2*K537))</f>
        <v>0</v>
      </c>
    </row>
    <row r="538" spans="1:17" x14ac:dyDescent="0.25">
      <c r="A538" s="8">
        <v>6.38</v>
      </c>
      <c r="B538" s="40" t="s">
        <v>16</v>
      </c>
      <c r="D538" s="105">
        <v>293339990011</v>
      </c>
      <c r="E538" s="4">
        <v>0.6</v>
      </c>
      <c r="G538" s="4">
        <f>G537+1</f>
        <v>198</v>
      </c>
      <c r="H538" s="131" t="str">
        <f>IF(TRIM('Ek.3-A'!E538)&lt;&gt;"","var","yok")</f>
        <v>yok</v>
      </c>
      <c r="I538" s="7" t="str">
        <f>IF('Ek.3-A'!E538="", "", IF(VLOOKUP('Ek.3-A'!E538, Veriler!D:E, 2, 0)=0, "", VLOOKUP('Ek.3-A'!E538, Veriler!D:E, 2, 0)))</f>
        <v/>
      </c>
      <c r="J538" s="7" t="str">
        <f>IF('Ek.3-A'!O538="", "", 'Ek.3-A'!O538)</f>
        <v/>
      </c>
      <c r="K538" s="35">
        <f>'Ek.3-A'!R538</f>
        <v>0</v>
      </c>
      <c r="L538" s="25" t="str">
        <f>'Ek.3-A'!K538</f>
        <v/>
      </c>
      <c r="M538" s="27" t="str">
        <f>'Ek.3-A'!L538</f>
        <v/>
      </c>
      <c r="N538" s="27">
        <f t="shared" ref="N538:N550" si="110">IF(H538="var",0,IF(M538&lt;=0.005,M538,0))</f>
        <v>0</v>
      </c>
      <c r="O538" s="28" t="str">
        <f t="shared" ref="O538:O550" si="111">IF(M538&lt;=0.005,"E","H")</f>
        <v>H</v>
      </c>
      <c r="P538" s="27">
        <f>IF(O538="E",SUM($N$5:N538),0)</f>
        <v>0</v>
      </c>
      <c r="Q538" s="25">
        <f t="shared" ref="Q538:Q550" si="112">IF(P538&lt;=0.1, K538, IF(N538&gt;$F$2, N538*K538, $F$2*K538))</f>
        <v>0</v>
      </c>
    </row>
    <row r="539" spans="1:17" x14ac:dyDescent="0.25">
      <c r="A539" s="8">
        <v>6.39</v>
      </c>
      <c r="B539" s="40" t="s">
        <v>16</v>
      </c>
      <c r="D539" s="106">
        <v>293339250000</v>
      </c>
      <c r="E539" s="4">
        <v>0.6</v>
      </c>
      <c r="G539" s="4">
        <f>G538+1</f>
        <v>199</v>
      </c>
      <c r="H539" s="131" t="str">
        <f>IF(TRIM('Ek.3-A'!E539)&lt;&gt;"","var","yok")</f>
        <v>yok</v>
      </c>
      <c r="I539" s="7" t="str">
        <f>IF('Ek.3-A'!E539="", "", IF(VLOOKUP('Ek.3-A'!E539, Veriler!D:E, 2, 0)=0, "", VLOOKUP('Ek.3-A'!E539, Veriler!D:E, 2, 0)))</f>
        <v/>
      </c>
      <c r="J539" s="7" t="str">
        <f>IF('Ek.3-A'!O539="", "", 'Ek.3-A'!O539)</f>
        <v/>
      </c>
      <c r="K539" s="35">
        <f>'Ek.3-A'!R539</f>
        <v>0</v>
      </c>
      <c r="L539" s="25" t="str">
        <f>'Ek.3-A'!K539</f>
        <v/>
      </c>
      <c r="M539" s="27" t="str">
        <f>'Ek.3-A'!L539</f>
        <v/>
      </c>
      <c r="N539" s="27">
        <f t="shared" si="110"/>
        <v>0</v>
      </c>
      <c r="O539" s="28" t="str">
        <f t="shared" si="111"/>
        <v>H</v>
      </c>
      <c r="P539" s="27">
        <f>IF(O539="E",SUM($N$5:N539),0)</f>
        <v>0</v>
      </c>
      <c r="Q539" s="25">
        <f t="shared" si="112"/>
        <v>0</v>
      </c>
    </row>
    <row r="540" spans="1:17" x14ac:dyDescent="0.25">
      <c r="A540" s="8">
        <v>6.4000000000000101</v>
      </c>
      <c r="B540" s="40" t="s">
        <v>16</v>
      </c>
      <c r="D540" s="105">
        <v>293590300000</v>
      </c>
      <c r="E540" s="4">
        <v>0.6</v>
      </c>
      <c r="G540" s="4">
        <f t="shared" ref="G540:G550" si="113">G539+1</f>
        <v>200</v>
      </c>
      <c r="H540" s="131" t="str">
        <f>IF(TRIM('Ek.3-A'!E540)&lt;&gt;"","var","yok")</f>
        <v>yok</v>
      </c>
      <c r="I540" s="7" t="str">
        <f>IF('Ek.3-A'!E540="", "", IF(VLOOKUP('Ek.3-A'!E540, Veriler!D:E, 2, 0)=0, "", VLOOKUP('Ek.3-A'!E540, Veriler!D:E, 2, 0)))</f>
        <v/>
      </c>
      <c r="J540" s="7" t="str">
        <f>IF('Ek.3-A'!O540="", "", 'Ek.3-A'!O540)</f>
        <v/>
      </c>
      <c r="K540" s="35">
        <f>'Ek.3-A'!R540</f>
        <v>0</v>
      </c>
      <c r="L540" s="25" t="str">
        <f>'Ek.3-A'!K540</f>
        <v/>
      </c>
      <c r="M540" s="27" t="str">
        <f>'Ek.3-A'!L540</f>
        <v/>
      </c>
      <c r="N540" s="27">
        <f t="shared" si="110"/>
        <v>0</v>
      </c>
      <c r="O540" s="28" t="str">
        <f t="shared" si="111"/>
        <v>H</v>
      </c>
      <c r="P540" s="27">
        <f>IF(O540="E",SUM($N$5:N540),0)</f>
        <v>0</v>
      </c>
      <c r="Q540" s="25">
        <f t="shared" si="112"/>
        <v>0</v>
      </c>
    </row>
    <row r="541" spans="1:17" x14ac:dyDescent="0.25">
      <c r="A541" s="8">
        <v>6.41</v>
      </c>
      <c r="B541" s="40" t="s">
        <v>16</v>
      </c>
      <c r="D541" s="106">
        <v>291439000013</v>
      </c>
      <c r="E541" s="4">
        <v>0.6</v>
      </c>
      <c r="G541" s="4">
        <f t="shared" si="113"/>
        <v>201</v>
      </c>
      <c r="H541" s="131" t="str">
        <f>IF(TRIM('Ek.3-A'!E541)&lt;&gt;"","var","yok")</f>
        <v>yok</v>
      </c>
      <c r="I541" s="7" t="str">
        <f>IF('Ek.3-A'!E541="", "", IF(VLOOKUP('Ek.3-A'!E541, Veriler!D:E, 2, 0)=0, "", VLOOKUP('Ek.3-A'!E541, Veriler!D:E, 2, 0)))</f>
        <v/>
      </c>
      <c r="J541" s="7" t="str">
        <f>IF('Ek.3-A'!O541="", "", 'Ek.3-A'!O541)</f>
        <v/>
      </c>
      <c r="K541" s="35">
        <f>'Ek.3-A'!R541</f>
        <v>0</v>
      </c>
      <c r="L541" s="25" t="str">
        <f>'Ek.3-A'!K541</f>
        <v/>
      </c>
      <c r="M541" s="27" t="str">
        <f>'Ek.3-A'!L541</f>
        <v/>
      </c>
      <c r="N541" s="27">
        <f t="shared" si="110"/>
        <v>0</v>
      </c>
      <c r="O541" s="28" t="str">
        <f t="shared" si="111"/>
        <v>H</v>
      </c>
      <c r="P541" s="27">
        <f>IF(O541="E",SUM($N$5:N541),0)</f>
        <v>0</v>
      </c>
      <c r="Q541" s="25">
        <f t="shared" si="112"/>
        <v>0</v>
      </c>
    </row>
    <row r="542" spans="1:17" x14ac:dyDescent="0.25">
      <c r="A542" s="8">
        <v>6.42</v>
      </c>
      <c r="B542" s="40" t="s">
        <v>16</v>
      </c>
      <c r="D542" s="105">
        <v>293339550000</v>
      </c>
      <c r="E542" s="4">
        <v>0.6</v>
      </c>
      <c r="G542" s="4">
        <f t="shared" si="113"/>
        <v>202</v>
      </c>
      <c r="H542" s="131" t="str">
        <f>IF(TRIM('Ek.3-A'!E542)&lt;&gt;"","var","yok")</f>
        <v>yok</v>
      </c>
      <c r="I542" s="7" t="str">
        <f>IF('Ek.3-A'!E542="", "", IF(VLOOKUP('Ek.3-A'!E542, Veriler!D:E, 2, 0)=0, "", VLOOKUP('Ek.3-A'!E542, Veriler!D:E, 2, 0)))</f>
        <v/>
      </c>
      <c r="J542" s="7" t="str">
        <f>IF('Ek.3-A'!O542="", "", 'Ek.3-A'!O542)</f>
        <v/>
      </c>
      <c r="K542" s="35">
        <f>'Ek.3-A'!R542</f>
        <v>0</v>
      </c>
      <c r="L542" s="25" t="str">
        <f>'Ek.3-A'!K542</f>
        <v/>
      </c>
      <c r="M542" s="27" t="str">
        <f>'Ek.3-A'!L542</f>
        <v/>
      </c>
      <c r="N542" s="27">
        <f t="shared" si="110"/>
        <v>0</v>
      </c>
      <c r="O542" s="28" t="str">
        <f t="shared" si="111"/>
        <v>H</v>
      </c>
      <c r="P542" s="27">
        <f>IF(O542="E",SUM($N$5:N542),0)</f>
        <v>0</v>
      </c>
      <c r="Q542" s="25">
        <f t="shared" si="112"/>
        <v>0</v>
      </c>
    </row>
    <row r="543" spans="1:17" x14ac:dyDescent="0.25">
      <c r="A543" s="8">
        <v>6.4300000000000104</v>
      </c>
      <c r="B543" s="40" t="s">
        <v>16</v>
      </c>
      <c r="D543" s="106">
        <v>293410000013</v>
      </c>
      <c r="E543" s="4">
        <v>0.6</v>
      </c>
      <c r="G543" s="4">
        <f t="shared" si="113"/>
        <v>203</v>
      </c>
      <c r="H543" s="131" t="str">
        <f>IF(TRIM('Ek.3-A'!E543)&lt;&gt;"","var","yok")</f>
        <v>yok</v>
      </c>
      <c r="I543" s="7" t="str">
        <f>IF('Ek.3-A'!E543="", "", IF(VLOOKUP('Ek.3-A'!E543, Veriler!D:E, 2, 0)=0, "", VLOOKUP('Ek.3-A'!E543, Veriler!D:E, 2, 0)))</f>
        <v/>
      </c>
      <c r="J543" s="7" t="str">
        <f>IF('Ek.3-A'!O543="", "", 'Ek.3-A'!O543)</f>
        <v/>
      </c>
      <c r="K543" s="35">
        <f>'Ek.3-A'!R543</f>
        <v>0</v>
      </c>
      <c r="L543" s="25" t="str">
        <f>'Ek.3-A'!K543</f>
        <v/>
      </c>
      <c r="M543" s="27" t="str">
        <f>'Ek.3-A'!L543</f>
        <v/>
      </c>
      <c r="N543" s="27">
        <f t="shared" si="110"/>
        <v>0</v>
      </c>
      <c r="O543" s="28" t="str">
        <f t="shared" si="111"/>
        <v>H</v>
      </c>
      <c r="P543" s="27">
        <f>IF(O543="E",SUM($N$5:N543),0)</f>
        <v>0</v>
      </c>
      <c r="Q543" s="25">
        <f t="shared" si="112"/>
        <v>0</v>
      </c>
    </row>
    <row r="544" spans="1:17" x14ac:dyDescent="0.25">
      <c r="A544" s="8">
        <v>6.4400000000000102</v>
      </c>
      <c r="B544" s="40" t="s">
        <v>16</v>
      </c>
      <c r="D544" s="105">
        <v>290723000011</v>
      </c>
      <c r="E544" s="4">
        <v>0.6</v>
      </c>
      <c r="G544" s="4">
        <f t="shared" si="113"/>
        <v>204</v>
      </c>
      <c r="H544" s="131" t="str">
        <f>IF(TRIM('Ek.3-A'!E544)&lt;&gt;"","var","yok")</f>
        <v>yok</v>
      </c>
      <c r="I544" s="7" t="str">
        <f>IF('Ek.3-A'!E544="", "", IF(VLOOKUP('Ek.3-A'!E544, Veriler!D:E, 2, 0)=0, "", VLOOKUP('Ek.3-A'!E544, Veriler!D:E, 2, 0)))</f>
        <v/>
      </c>
      <c r="J544" s="7" t="str">
        <f>IF('Ek.3-A'!O544="", "", 'Ek.3-A'!O544)</f>
        <v/>
      </c>
      <c r="K544" s="35">
        <f>'Ek.3-A'!R544</f>
        <v>0</v>
      </c>
      <c r="L544" s="25" t="str">
        <f>'Ek.3-A'!K544</f>
        <v/>
      </c>
      <c r="M544" s="27" t="str">
        <f>'Ek.3-A'!L544</f>
        <v/>
      </c>
      <c r="N544" s="27">
        <f t="shared" si="110"/>
        <v>0</v>
      </c>
      <c r="O544" s="28" t="str">
        <f t="shared" si="111"/>
        <v>H</v>
      </c>
      <c r="P544" s="27">
        <f>IF(O544="E",SUM($N$5:N544),0)</f>
        <v>0</v>
      </c>
      <c r="Q544" s="25">
        <f t="shared" si="112"/>
        <v>0</v>
      </c>
    </row>
    <row r="545" spans="1:17" x14ac:dyDescent="0.25">
      <c r="A545" s="8">
        <v>6.45</v>
      </c>
      <c r="B545" s="40" t="s">
        <v>16</v>
      </c>
      <c r="D545" s="106">
        <v>290723000019</v>
      </c>
      <c r="E545" s="4">
        <v>0.6</v>
      </c>
      <c r="G545" s="4">
        <f t="shared" si="113"/>
        <v>205</v>
      </c>
      <c r="H545" s="131" t="str">
        <f>IF(TRIM('Ek.3-A'!E545)&lt;&gt;"","var","yok")</f>
        <v>yok</v>
      </c>
      <c r="I545" s="7" t="str">
        <f>IF('Ek.3-A'!E545="", "", IF(VLOOKUP('Ek.3-A'!E545, Veriler!D:E, 2, 0)=0, "", VLOOKUP('Ek.3-A'!E545, Veriler!D:E, 2, 0)))</f>
        <v/>
      </c>
      <c r="J545" s="7" t="str">
        <f>IF('Ek.3-A'!O545="", "", 'Ek.3-A'!O545)</f>
        <v/>
      </c>
      <c r="K545" s="35">
        <f>'Ek.3-A'!R545</f>
        <v>0</v>
      </c>
      <c r="L545" s="25" t="str">
        <f>'Ek.3-A'!K545</f>
        <v/>
      </c>
      <c r="M545" s="27" t="str">
        <f>'Ek.3-A'!L545</f>
        <v/>
      </c>
      <c r="N545" s="27">
        <f t="shared" si="110"/>
        <v>0</v>
      </c>
      <c r="O545" s="28" t="str">
        <f t="shared" si="111"/>
        <v>H</v>
      </c>
      <c r="P545" s="27">
        <f>IF(O545="E",SUM($N$5:N545),0)</f>
        <v>0</v>
      </c>
      <c r="Q545" s="25">
        <f t="shared" si="112"/>
        <v>0</v>
      </c>
    </row>
    <row r="546" spans="1:17" x14ac:dyDescent="0.25">
      <c r="A546" s="8">
        <v>6.46</v>
      </c>
      <c r="B546" s="40" t="s">
        <v>16</v>
      </c>
      <c r="D546" s="105">
        <v>290892000000</v>
      </c>
      <c r="E546" s="4">
        <v>0.6</v>
      </c>
      <c r="G546" s="4">
        <f t="shared" si="113"/>
        <v>206</v>
      </c>
      <c r="H546" s="131" t="str">
        <f>IF(TRIM('Ek.3-A'!E546)&lt;&gt;"","var","yok")</f>
        <v>yok</v>
      </c>
      <c r="I546" s="7" t="str">
        <f>IF('Ek.3-A'!E546="", "", IF(VLOOKUP('Ek.3-A'!E546, Veriler!D:E, 2, 0)=0, "", VLOOKUP('Ek.3-A'!E546, Veriler!D:E, 2, 0)))</f>
        <v/>
      </c>
      <c r="J546" s="7" t="str">
        <f>IF('Ek.3-A'!O546="", "", 'Ek.3-A'!O546)</f>
        <v/>
      </c>
      <c r="K546" s="35">
        <f>'Ek.3-A'!R546</f>
        <v>0</v>
      </c>
      <c r="L546" s="25" t="str">
        <f>'Ek.3-A'!K546</f>
        <v/>
      </c>
      <c r="M546" s="27" t="str">
        <f>'Ek.3-A'!L546</f>
        <v/>
      </c>
      <c r="N546" s="27">
        <f t="shared" si="110"/>
        <v>0</v>
      </c>
      <c r="O546" s="28" t="str">
        <f t="shared" si="111"/>
        <v>H</v>
      </c>
      <c r="P546" s="27">
        <f>IF(O546="E",SUM($N$5:N546),0)</f>
        <v>0</v>
      </c>
      <c r="Q546" s="25">
        <f t="shared" si="112"/>
        <v>0</v>
      </c>
    </row>
    <row r="547" spans="1:17" x14ac:dyDescent="0.25">
      <c r="A547" s="8">
        <v>6.47</v>
      </c>
      <c r="B547" s="40" t="s">
        <v>16</v>
      </c>
      <c r="D547" s="106">
        <v>293332000013</v>
      </c>
      <c r="E547" s="4">
        <v>0.6</v>
      </c>
      <c r="G547" s="4">
        <f t="shared" si="113"/>
        <v>207</v>
      </c>
      <c r="H547" s="131" t="str">
        <f>IF(TRIM('Ek.3-A'!E547)&lt;&gt;"","var","yok")</f>
        <v>yok</v>
      </c>
      <c r="I547" s="7" t="str">
        <f>IF('Ek.3-A'!E547="", "", IF(VLOOKUP('Ek.3-A'!E547, Veriler!D:E, 2, 0)=0, "", VLOOKUP('Ek.3-A'!E547, Veriler!D:E, 2, 0)))</f>
        <v/>
      </c>
      <c r="J547" s="7" t="str">
        <f>IF('Ek.3-A'!O547="", "", 'Ek.3-A'!O547)</f>
        <v/>
      </c>
      <c r="K547" s="35">
        <f>'Ek.3-A'!R547</f>
        <v>0</v>
      </c>
      <c r="L547" s="25" t="str">
        <f>'Ek.3-A'!K547</f>
        <v/>
      </c>
      <c r="M547" s="27" t="str">
        <f>'Ek.3-A'!L547</f>
        <v/>
      </c>
      <c r="N547" s="27">
        <f t="shared" si="110"/>
        <v>0</v>
      </c>
      <c r="O547" s="28" t="str">
        <f t="shared" si="111"/>
        <v>H</v>
      </c>
      <c r="P547" s="27">
        <f>IF(O547="E",SUM($N$5:N547),0)</f>
        <v>0</v>
      </c>
      <c r="Q547" s="25">
        <f t="shared" si="112"/>
        <v>0</v>
      </c>
    </row>
    <row r="548" spans="1:17" x14ac:dyDescent="0.25">
      <c r="A548" s="8">
        <v>6.4800000000000102</v>
      </c>
      <c r="B548" s="40" t="s">
        <v>16</v>
      </c>
      <c r="D548" s="105">
        <v>291440100000</v>
      </c>
      <c r="E548" s="4">
        <v>0.6</v>
      </c>
      <c r="G548" s="4">
        <f t="shared" si="113"/>
        <v>208</v>
      </c>
      <c r="H548" s="131" t="str">
        <f>IF(TRIM('Ek.3-A'!E548)&lt;&gt;"","var","yok")</f>
        <v>yok</v>
      </c>
      <c r="I548" s="7" t="str">
        <f>IF('Ek.3-A'!E548="", "", IF(VLOOKUP('Ek.3-A'!E548, Veriler!D:E, 2, 0)=0, "", VLOOKUP('Ek.3-A'!E548, Veriler!D:E, 2, 0)))</f>
        <v/>
      </c>
      <c r="J548" s="7" t="str">
        <f>IF('Ek.3-A'!O548="", "", 'Ek.3-A'!O548)</f>
        <v/>
      </c>
      <c r="K548" s="35">
        <f>'Ek.3-A'!R548</f>
        <v>0</v>
      </c>
      <c r="L548" s="25" t="str">
        <f>'Ek.3-A'!K548</f>
        <v/>
      </c>
      <c r="M548" s="27" t="str">
        <f>'Ek.3-A'!L548</f>
        <v/>
      </c>
      <c r="N548" s="27">
        <f t="shared" si="110"/>
        <v>0</v>
      </c>
      <c r="O548" s="28" t="str">
        <f t="shared" si="111"/>
        <v>H</v>
      </c>
      <c r="P548" s="27">
        <f>IF(O548="E",SUM($N$5:N548),0)</f>
        <v>0</v>
      </c>
      <c r="Q548" s="25">
        <f t="shared" si="112"/>
        <v>0</v>
      </c>
    </row>
    <row r="549" spans="1:17" x14ac:dyDescent="0.25">
      <c r="A549" s="8">
        <v>6.49</v>
      </c>
      <c r="B549" s="40" t="s">
        <v>16</v>
      </c>
      <c r="D549" s="106">
        <v>293499909024</v>
      </c>
      <c r="E549" s="4">
        <v>0.6</v>
      </c>
      <c r="G549" s="4">
        <f t="shared" si="113"/>
        <v>209</v>
      </c>
      <c r="H549" s="131" t="str">
        <f>IF(TRIM('Ek.3-A'!E549)&lt;&gt;"","var","yok")</f>
        <v>yok</v>
      </c>
      <c r="I549" s="7" t="str">
        <f>IF('Ek.3-A'!E549="", "", IF(VLOOKUP('Ek.3-A'!E549, Veriler!D:E, 2, 0)=0, "", VLOOKUP('Ek.3-A'!E549, Veriler!D:E, 2, 0)))</f>
        <v/>
      </c>
      <c r="J549" s="7" t="str">
        <f>IF('Ek.3-A'!O549="", "", 'Ek.3-A'!O549)</f>
        <v/>
      </c>
      <c r="K549" s="35">
        <f>'Ek.3-A'!R549</f>
        <v>0</v>
      </c>
      <c r="L549" s="25" t="str">
        <f>'Ek.3-A'!K549</f>
        <v/>
      </c>
      <c r="M549" s="27" t="str">
        <f>'Ek.3-A'!L549</f>
        <v/>
      </c>
      <c r="N549" s="27">
        <f t="shared" si="110"/>
        <v>0</v>
      </c>
      <c r="O549" s="28" t="str">
        <f t="shared" si="111"/>
        <v>H</v>
      </c>
      <c r="P549" s="27">
        <f>IF(O549="E",SUM($N$5:N549),0)</f>
        <v>0</v>
      </c>
      <c r="Q549" s="25">
        <f t="shared" si="112"/>
        <v>0</v>
      </c>
    </row>
    <row r="550" spans="1:17" x14ac:dyDescent="0.25">
      <c r="A550" s="8">
        <v>6.5</v>
      </c>
      <c r="B550" s="40" t="s">
        <v>16</v>
      </c>
      <c r="D550" s="105">
        <v>293090500000</v>
      </c>
      <c r="E550" s="4">
        <v>0.6</v>
      </c>
      <c r="G550" s="4">
        <f t="shared" si="113"/>
        <v>210</v>
      </c>
      <c r="H550" s="131" t="str">
        <f>IF(TRIM('Ek.3-A'!E550)&lt;&gt;"","var","yok")</f>
        <v>yok</v>
      </c>
      <c r="I550" s="7" t="str">
        <f>IF('Ek.3-A'!E550="", "", IF(VLOOKUP('Ek.3-A'!E550, Veriler!D:E, 2, 0)=0, "", VLOOKUP('Ek.3-A'!E550, Veriler!D:E, 2, 0)))</f>
        <v/>
      </c>
      <c r="J550" s="7" t="str">
        <f>IF('Ek.3-A'!O550="", "", 'Ek.3-A'!O550)</f>
        <v/>
      </c>
      <c r="K550" s="35">
        <f>'Ek.3-A'!R550</f>
        <v>0</v>
      </c>
      <c r="L550" s="25" t="str">
        <f>'Ek.3-A'!K550</f>
        <v/>
      </c>
      <c r="M550" s="27" t="str">
        <f>'Ek.3-A'!L550</f>
        <v/>
      </c>
      <c r="N550" s="27">
        <f t="shared" si="110"/>
        <v>0</v>
      </c>
      <c r="O550" s="28" t="str">
        <f t="shared" si="111"/>
        <v>H</v>
      </c>
      <c r="P550" s="27">
        <f>IF(O550="E",SUM($N$5:N550),0)</f>
        <v>0</v>
      </c>
      <c r="Q550" s="25">
        <f t="shared" si="112"/>
        <v>0</v>
      </c>
    </row>
    <row r="551" spans="1:17" x14ac:dyDescent="0.25">
      <c r="A551" s="8">
        <v>6.5100000000000096</v>
      </c>
      <c r="B551" s="40" t="s">
        <v>16</v>
      </c>
      <c r="D551" s="106">
        <v>291413000000</v>
      </c>
      <c r="E551" s="4">
        <v>0.6</v>
      </c>
      <c r="H551" s="131"/>
      <c r="I551" s="7" t="s">
        <v>69</v>
      </c>
      <c r="J551" s="7"/>
      <c r="K551" s="7"/>
      <c r="M551" s="26"/>
      <c r="P551" s="27"/>
      <c r="Q551" s="30"/>
    </row>
    <row r="552" spans="1:17" x14ac:dyDescent="0.25">
      <c r="A552" s="8">
        <v>6.5200000000000102</v>
      </c>
      <c r="B552" s="40" t="s">
        <v>16</v>
      </c>
      <c r="D552" s="105">
        <v>291419100000</v>
      </c>
      <c r="E552" s="4">
        <v>0.6</v>
      </c>
      <c r="G552" s="4">
        <f>G527+1</f>
        <v>197</v>
      </c>
      <c r="H552" s="131" t="str">
        <f>IF(TRIM('Ek.3-A'!E552)&lt;&gt;"","var","yok")</f>
        <v>yok</v>
      </c>
      <c r="I552" s="7" t="str">
        <f>IF('Ek.3-A'!E552="", "", IF(VLOOKUP('Ek.3-A'!E552, Veriler!D:E, 2, 0)=0, "", VLOOKUP('Ek.3-A'!E552, Veriler!D:E, 2, 0)))</f>
        <v/>
      </c>
      <c r="J552" s="7" t="str">
        <f>IF('Ek.3-A'!O552="", "", 'Ek.3-A'!O552)</f>
        <v/>
      </c>
      <c r="K552" s="35">
        <f>'Ek.3-A'!R552</f>
        <v>0</v>
      </c>
      <c r="L552" s="25" t="str">
        <f>'Ek.3-A'!K552</f>
        <v/>
      </c>
      <c r="M552" s="27" t="str">
        <f>'Ek.3-A'!L552</f>
        <v/>
      </c>
      <c r="N552" s="27">
        <f>IF(H552="var",0,IF(M552&lt;=0.005,M552,0))</f>
        <v>0</v>
      </c>
      <c r="O552" s="28" t="str">
        <f>IF(M552&lt;=0.005,"E","H")</f>
        <v>H</v>
      </c>
      <c r="P552" s="27">
        <f>IF(O552="E",SUM($N$5:N552),0)</f>
        <v>0</v>
      </c>
      <c r="Q552" s="25">
        <f>IF(P552&lt;=0.1, K552, IF(N552&gt;$F$2, N552*K552, $F$2*K552))</f>
        <v>0</v>
      </c>
    </row>
    <row r="553" spans="1:17" x14ac:dyDescent="0.25">
      <c r="A553" s="8">
        <v>6.53</v>
      </c>
      <c r="B553" s="40" t="s">
        <v>16</v>
      </c>
      <c r="D553" s="106">
        <v>292221000011</v>
      </c>
      <c r="E553" s="4">
        <v>0.6</v>
      </c>
      <c r="G553" s="4">
        <f>G552+1</f>
        <v>198</v>
      </c>
      <c r="H553" s="131" t="str">
        <f>IF(TRIM('Ek.3-A'!E553)&lt;&gt;"","var","yok")</f>
        <v>yok</v>
      </c>
      <c r="I553" s="7" t="str">
        <f>IF('Ek.3-A'!E553="", "", IF(VLOOKUP('Ek.3-A'!E553, Veriler!D:E, 2, 0)=0, "", VLOOKUP('Ek.3-A'!E553, Veriler!D:E, 2, 0)))</f>
        <v/>
      </c>
      <c r="J553" s="7" t="str">
        <f>IF('Ek.3-A'!O553="", "", 'Ek.3-A'!O553)</f>
        <v/>
      </c>
      <c r="K553" s="35">
        <f>'Ek.3-A'!R553</f>
        <v>0</v>
      </c>
      <c r="L553" s="25" t="str">
        <f>'Ek.3-A'!K553</f>
        <v/>
      </c>
      <c r="M553" s="27" t="str">
        <f>'Ek.3-A'!L553</f>
        <v/>
      </c>
      <c r="N553" s="27">
        <f t="shared" ref="N553:N565" si="114">IF(H553="var",0,IF(M553&lt;=0.005,M553,0))</f>
        <v>0</v>
      </c>
      <c r="O553" s="28" t="str">
        <f t="shared" ref="O553:O565" si="115">IF(M553&lt;=0.005,"E","H")</f>
        <v>H</v>
      </c>
      <c r="P553" s="27">
        <f>IF(O553="E",SUM($N$5:N553),0)</f>
        <v>0</v>
      </c>
      <c r="Q553" s="25">
        <f t="shared" ref="Q553:Q565" si="116">IF(P553&lt;=0.1, K553, IF(N553&gt;$F$2, N553*K553, $F$2*K553))</f>
        <v>0</v>
      </c>
    </row>
    <row r="554" spans="1:17" x14ac:dyDescent="0.25">
      <c r="A554" s="8">
        <v>6.54</v>
      </c>
      <c r="B554" s="40" t="s">
        <v>16</v>
      </c>
      <c r="D554" s="105">
        <v>292221000012</v>
      </c>
      <c r="E554" s="4">
        <v>0.6</v>
      </c>
      <c r="G554" s="4">
        <f t="shared" ref="G554:G565" si="117">G553+1</f>
        <v>199</v>
      </c>
      <c r="H554" s="131" t="str">
        <f>IF(TRIM('Ek.3-A'!E554)&lt;&gt;"","var","yok")</f>
        <v>yok</v>
      </c>
      <c r="I554" s="7" t="str">
        <f>IF('Ek.3-A'!E554="", "", IF(VLOOKUP('Ek.3-A'!E554, Veriler!D:E, 2, 0)=0, "", VLOOKUP('Ek.3-A'!E554, Veriler!D:E, 2, 0)))</f>
        <v/>
      </c>
      <c r="J554" s="7" t="str">
        <f>IF('Ek.3-A'!O554="", "", 'Ek.3-A'!O554)</f>
        <v/>
      </c>
      <c r="K554" s="35">
        <f>'Ek.3-A'!R554</f>
        <v>0</v>
      </c>
      <c r="L554" s="25" t="str">
        <f>'Ek.3-A'!K554</f>
        <v/>
      </c>
      <c r="M554" s="27" t="str">
        <f>'Ek.3-A'!L554</f>
        <v/>
      </c>
      <c r="N554" s="27">
        <f t="shared" si="114"/>
        <v>0</v>
      </c>
      <c r="O554" s="28" t="str">
        <f t="shared" si="115"/>
        <v>H</v>
      </c>
      <c r="P554" s="27">
        <f>IF(O554="E",SUM($N$5:N554),0)</f>
        <v>0</v>
      </c>
      <c r="Q554" s="25">
        <f t="shared" si="116"/>
        <v>0</v>
      </c>
    </row>
    <row r="555" spans="1:17" x14ac:dyDescent="0.25">
      <c r="A555" s="8">
        <v>6.55</v>
      </c>
      <c r="B555" s="40" t="s">
        <v>16</v>
      </c>
      <c r="D555" s="106">
        <v>901310100000</v>
      </c>
      <c r="E555" s="4">
        <v>0.6</v>
      </c>
      <c r="G555" s="4">
        <f t="shared" si="117"/>
        <v>200</v>
      </c>
      <c r="H555" s="131" t="str">
        <f>IF(TRIM('Ek.3-A'!E555)&lt;&gt;"","var","yok")</f>
        <v>yok</v>
      </c>
      <c r="I555" s="7" t="str">
        <f>IF('Ek.3-A'!E555="", "", IF(VLOOKUP('Ek.3-A'!E555, Veriler!D:E, 2, 0)=0, "", VLOOKUP('Ek.3-A'!E555, Veriler!D:E, 2, 0)))</f>
        <v/>
      </c>
      <c r="J555" s="7" t="str">
        <f>IF('Ek.3-A'!O555="", "", 'Ek.3-A'!O555)</f>
        <v/>
      </c>
      <c r="K555" s="35">
        <f>'Ek.3-A'!R555</f>
        <v>0</v>
      </c>
      <c r="L555" s="25" t="str">
        <f>'Ek.3-A'!K555</f>
        <v/>
      </c>
      <c r="M555" s="27" t="str">
        <f>'Ek.3-A'!L555</f>
        <v/>
      </c>
      <c r="N555" s="27">
        <f t="shared" si="114"/>
        <v>0</v>
      </c>
      <c r="O555" s="28" t="str">
        <f t="shared" si="115"/>
        <v>H</v>
      </c>
      <c r="P555" s="27">
        <f>IF(O555="E",SUM($N$5:N555),0)</f>
        <v>0</v>
      </c>
      <c r="Q555" s="25">
        <f t="shared" si="116"/>
        <v>0</v>
      </c>
    </row>
    <row r="556" spans="1:17" x14ac:dyDescent="0.25">
      <c r="A556" s="8">
        <v>6.5600000000000103</v>
      </c>
      <c r="B556" s="40" t="s">
        <v>16</v>
      </c>
      <c r="D556" s="105">
        <v>844820000011</v>
      </c>
      <c r="E556" s="4">
        <v>0.6</v>
      </c>
      <c r="G556" s="4">
        <f t="shared" si="117"/>
        <v>201</v>
      </c>
      <c r="H556" s="131" t="str">
        <f>IF(TRIM('Ek.3-A'!E556)&lt;&gt;"","var","yok")</f>
        <v>yok</v>
      </c>
      <c r="I556" s="7" t="str">
        <f>IF('Ek.3-A'!E556="", "", IF(VLOOKUP('Ek.3-A'!E556, Veriler!D:E, 2, 0)=0, "", VLOOKUP('Ek.3-A'!E556, Veriler!D:E, 2, 0)))</f>
        <v/>
      </c>
      <c r="J556" s="7" t="str">
        <f>IF('Ek.3-A'!O556="", "", 'Ek.3-A'!O556)</f>
        <v/>
      </c>
      <c r="K556" s="35">
        <f>'Ek.3-A'!R556</f>
        <v>0</v>
      </c>
      <c r="L556" s="25" t="str">
        <f>'Ek.3-A'!K556</f>
        <v/>
      </c>
      <c r="M556" s="27" t="str">
        <f>'Ek.3-A'!L556</f>
        <v/>
      </c>
      <c r="N556" s="27">
        <f t="shared" si="114"/>
        <v>0</v>
      </c>
      <c r="O556" s="28" t="str">
        <f t="shared" si="115"/>
        <v>H</v>
      </c>
      <c r="P556" s="27">
        <f>IF(O556="E",SUM($N$5:N556),0)</f>
        <v>0</v>
      </c>
      <c r="Q556" s="25">
        <f t="shared" si="116"/>
        <v>0</v>
      </c>
    </row>
    <row r="557" spans="1:17" x14ac:dyDescent="0.25">
      <c r="A557" s="8">
        <v>6.57</v>
      </c>
      <c r="B557" s="40" t="s">
        <v>16</v>
      </c>
      <c r="D557" s="106">
        <v>844820000019</v>
      </c>
      <c r="E557" s="4">
        <v>0.6</v>
      </c>
      <c r="G557" s="4">
        <f t="shared" si="117"/>
        <v>202</v>
      </c>
      <c r="H557" s="131" t="str">
        <f>IF(TRIM('Ek.3-A'!E557)&lt;&gt;"","var","yok")</f>
        <v>yok</v>
      </c>
      <c r="I557" s="7" t="str">
        <f>IF('Ek.3-A'!E557="", "", IF(VLOOKUP('Ek.3-A'!E557, Veriler!D:E, 2, 0)=0, "", VLOOKUP('Ek.3-A'!E557, Veriler!D:E, 2, 0)))</f>
        <v/>
      </c>
      <c r="J557" s="7" t="str">
        <f>IF('Ek.3-A'!O557="", "", 'Ek.3-A'!O557)</f>
        <v/>
      </c>
      <c r="K557" s="35">
        <f>'Ek.3-A'!R557</f>
        <v>0</v>
      </c>
      <c r="L557" s="25" t="str">
        <f>'Ek.3-A'!K557</f>
        <v/>
      </c>
      <c r="M557" s="27" t="str">
        <f>'Ek.3-A'!L557</f>
        <v/>
      </c>
      <c r="N557" s="27">
        <f t="shared" si="114"/>
        <v>0</v>
      </c>
      <c r="O557" s="28" t="str">
        <f t="shared" si="115"/>
        <v>H</v>
      </c>
      <c r="P557" s="27">
        <f>IF(O557="E",SUM($N$5:N557),0)</f>
        <v>0</v>
      </c>
      <c r="Q557" s="25">
        <f t="shared" si="116"/>
        <v>0</v>
      </c>
    </row>
    <row r="558" spans="1:17" x14ac:dyDescent="0.25">
      <c r="A558" s="8">
        <v>6.58</v>
      </c>
      <c r="B558" s="40" t="s">
        <v>16</v>
      </c>
      <c r="D558" s="105">
        <v>844839000019</v>
      </c>
      <c r="E558" s="4">
        <v>0.6</v>
      </c>
      <c r="G558" s="4">
        <f t="shared" si="117"/>
        <v>203</v>
      </c>
      <c r="H558" s="131" t="str">
        <f>IF(TRIM('Ek.3-A'!E558)&lt;&gt;"","var","yok")</f>
        <v>yok</v>
      </c>
      <c r="I558" s="7" t="str">
        <f>IF('Ek.3-A'!E558="", "", IF(VLOOKUP('Ek.3-A'!E558, Veriler!D:E, 2, 0)=0, "", VLOOKUP('Ek.3-A'!E558, Veriler!D:E, 2, 0)))</f>
        <v/>
      </c>
      <c r="J558" s="7" t="str">
        <f>IF('Ek.3-A'!O558="", "", 'Ek.3-A'!O558)</f>
        <v/>
      </c>
      <c r="K558" s="35">
        <f>'Ek.3-A'!R558</f>
        <v>0</v>
      </c>
      <c r="L558" s="25" t="str">
        <f>'Ek.3-A'!K558</f>
        <v/>
      </c>
      <c r="M558" s="27" t="str">
        <f>'Ek.3-A'!L558</f>
        <v/>
      </c>
      <c r="N558" s="27">
        <f t="shared" si="114"/>
        <v>0</v>
      </c>
      <c r="O558" s="28" t="str">
        <f t="shared" si="115"/>
        <v>H</v>
      </c>
      <c r="P558" s="27">
        <f>IF(O558="E",SUM($N$5:N558),0)</f>
        <v>0</v>
      </c>
      <c r="Q558" s="25">
        <f t="shared" si="116"/>
        <v>0</v>
      </c>
    </row>
    <row r="559" spans="1:17" x14ac:dyDescent="0.25">
      <c r="A559" s="8">
        <v>6.5900000000000096</v>
      </c>
      <c r="B559" s="40" t="s">
        <v>16</v>
      </c>
      <c r="D559" s="106">
        <v>844833000000</v>
      </c>
      <c r="E559" s="4">
        <v>0.6</v>
      </c>
      <c r="G559" s="4">
        <f t="shared" si="117"/>
        <v>204</v>
      </c>
      <c r="H559" s="131" t="str">
        <f>IF(TRIM('Ek.3-A'!E559)&lt;&gt;"","var","yok")</f>
        <v>yok</v>
      </c>
      <c r="I559" s="7" t="str">
        <f>IF('Ek.3-A'!E559="", "", IF(VLOOKUP('Ek.3-A'!E559, Veriler!D:E, 2, 0)=0, "", VLOOKUP('Ek.3-A'!E559, Veriler!D:E, 2, 0)))</f>
        <v/>
      </c>
      <c r="J559" s="7" t="str">
        <f>IF('Ek.3-A'!O559="", "", 'Ek.3-A'!O559)</f>
        <v/>
      </c>
      <c r="K559" s="35">
        <f>'Ek.3-A'!R559</f>
        <v>0</v>
      </c>
      <c r="L559" s="25" t="str">
        <f>'Ek.3-A'!K559</f>
        <v/>
      </c>
      <c r="M559" s="27" t="str">
        <f>'Ek.3-A'!L559</f>
        <v/>
      </c>
      <c r="N559" s="27">
        <f t="shared" si="114"/>
        <v>0</v>
      </c>
      <c r="O559" s="28" t="str">
        <f t="shared" si="115"/>
        <v>H</v>
      </c>
      <c r="P559" s="27">
        <f>IF(O559="E",SUM($N$5:N559),0)</f>
        <v>0</v>
      </c>
      <c r="Q559" s="25">
        <f t="shared" si="116"/>
        <v>0</v>
      </c>
    </row>
    <row r="560" spans="1:17" x14ac:dyDescent="0.25">
      <c r="A560" s="8">
        <v>6.6000000000000103</v>
      </c>
      <c r="B560" s="40" t="s">
        <v>16</v>
      </c>
      <c r="D560" s="105">
        <v>844839000012</v>
      </c>
      <c r="E560" s="4">
        <v>0.6</v>
      </c>
      <c r="G560" s="4">
        <f t="shared" si="117"/>
        <v>205</v>
      </c>
      <c r="H560" s="131" t="str">
        <f>IF(TRIM('Ek.3-A'!E560)&lt;&gt;"","var","yok")</f>
        <v>yok</v>
      </c>
      <c r="I560" s="7" t="str">
        <f>IF('Ek.3-A'!E560="", "", IF(VLOOKUP('Ek.3-A'!E560, Veriler!D:E, 2, 0)=0, "", VLOOKUP('Ek.3-A'!E560, Veriler!D:E, 2, 0)))</f>
        <v/>
      </c>
      <c r="J560" s="7" t="str">
        <f>IF('Ek.3-A'!O560="", "", 'Ek.3-A'!O560)</f>
        <v/>
      </c>
      <c r="K560" s="35">
        <f>'Ek.3-A'!R560</f>
        <v>0</v>
      </c>
      <c r="L560" s="25" t="str">
        <f>'Ek.3-A'!K560</f>
        <v/>
      </c>
      <c r="M560" s="27" t="str">
        <f>'Ek.3-A'!L560</f>
        <v/>
      </c>
      <c r="N560" s="27">
        <f t="shared" si="114"/>
        <v>0</v>
      </c>
      <c r="O560" s="28" t="str">
        <f t="shared" si="115"/>
        <v>H</v>
      </c>
      <c r="P560" s="27">
        <f>IF(O560="E",SUM($N$5:N560),0)</f>
        <v>0</v>
      </c>
      <c r="Q560" s="25">
        <f t="shared" si="116"/>
        <v>0</v>
      </c>
    </row>
    <row r="561" spans="1:17" x14ac:dyDescent="0.25">
      <c r="A561" s="8">
        <v>6.61</v>
      </c>
      <c r="B561" s="40" t="s">
        <v>16</v>
      </c>
      <c r="D561" s="106">
        <v>844851100000</v>
      </c>
      <c r="E561" s="4">
        <v>0.6</v>
      </c>
      <c r="G561" s="4">
        <f t="shared" si="117"/>
        <v>206</v>
      </c>
      <c r="H561" s="131" t="str">
        <f>IF(TRIM('Ek.3-A'!E561)&lt;&gt;"","var","yok")</f>
        <v>yok</v>
      </c>
      <c r="I561" s="7" t="str">
        <f>IF('Ek.3-A'!E561="", "", IF(VLOOKUP('Ek.3-A'!E561, Veriler!D:E, 2, 0)=0, "", VLOOKUP('Ek.3-A'!E561, Veriler!D:E, 2, 0)))</f>
        <v/>
      </c>
      <c r="J561" s="7" t="str">
        <f>IF('Ek.3-A'!O561="", "", 'Ek.3-A'!O561)</f>
        <v/>
      </c>
      <c r="K561" s="35">
        <f>'Ek.3-A'!R561</f>
        <v>0</v>
      </c>
      <c r="L561" s="25" t="str">
        <f>'Ek.3-A'!K561</f>
        <v/>
      </c>
      <c r="M561" s="27" t="str">
        <f>'Ek.3-A'!L561</f>
        <v/>
      </c>
      <c r="N561" s="27">
        <f t="shared" si="114"/>
        <v>0</v>
      </c>
      <c r="O561" s="28" t="str">
        <f t="shared" si="115"/>
        <v>H</v>
      </c>
      <c r="P561" s="27">
        <f>IF(O561="E",SUM($N$5:N561),0)</f>
        <v>0</v>
      </c>
      <c r="Q561" s="25">
        <f t="shared" si="116"/>
        <v>0</v>
      </c>
    </row>
    <row r="562" spans="1:17" x14ac:dyDescent="0.25">
      <c r="A562" s="8">
        <v>6.62</v>
      </c>
      <c r="B562" s="40" t="s">
        <v>16</v>
      </c>
      <c r="D562" s="105">
        <v>846693600000</v>
      </c>
      <c r="E562" s="4">
        <v>0.6</v>
      </c>
      <c r="G562" s="4">
        <f t="shared" si="117"/>
        <v>207</v>
      </c>
      <c r="H562" s="131" t="str">
        <f>IF(TRIM('Ek.3-A'!E562)&lt;&gt;"","var","yok")</f>
        <v>yok</v>
      </c>
      <c r="I562" s="7" t="str">
        <f>IF('Ek.3-A'!E562="", "", IF(VLOOKUP('Ek.3-A'!E562, Veriler!D:E, 2, 0)=0, "", VLOOKUP('Ek.3-A'!E562, Veriler!D:E, 2, 0)))</f>
        <v/>
      </c>
      <c r="J562" s="7" t="str">
        <f>IF('Ek.3-A'!O562="", "", 'Ek.3-A'!O562)</f>
        <v/>
      </c>
      <c r="K562" s="35">
        <f>'Ek.3-A'!R562</f>
        <v>0</v>
      </c>
      <c r="L562" s="25" t="str">
        <f>'Ek.3-A'!K562</f>
        <v/>
      </c>
      <c r="M562" s="27" t="str">
        <f>'Ek.3-A'!L562</f>
        <v/>
      </c>
      <c r="N562" s="27">
        <f t="shared" si="114"/>
        <v>0</v>
      </c>
      <c r="O562" s="28" t="str">
        <f t="shared" si="115"/>
        <v>H</v>
      </c>
      <c r="P562" s="27">
        <f>IF(O562="E",SUM($N$5:N562),0)</f>
        <v>0</v>
      </c>
      <c r="Q562" s="25">
        <f t="shared" si="116"/>
        <v>0</v>
      </c>
    </row>
    <row r="563" spans="1:17" x14ac:dyDescent="0.25">
      <c r="A563" s="8">
        <v>6.63</v>
      </c>
      <c r="B563" s="40" t="s">
        <v>16</v>
      </c>
      <c r="D563" s="106">
        <v>846610380000</v>
      </c>
      <c r="E563" s="4">
        <v>0.6</v>
      </c>
      <c r="G563" s="4">
        <f t="shared" si="117"/>
        <v>208</v>
      </c>
      <c r="H563" s="131" t="str">
        <f>IF(TRIM('Ek.3-A'!E563)&lt;&gt;"","var","yok")</f>
        <v>yok</v>
      </c>
      <c r="I563" s="7" t="str">
        <f>IF('Ek.3-A'!E563="", "", IF(VLOOKUP('Ek.3-A'!E563, Veriler!D:E, 2, 0)=0, "", VLOOKUP('Ek.3-A'!E563, Veriler!D:E, 2, 0)))</f>
        <v/>
      </c>
      <c r="J563" s="7" t="str">
        <f>IF('Ek.3-A'!O563="", "", 'Ek.3-A'!O563)</f>
        <v/>
      </c>
      <c r="K563" s="35">
        <f>'Ek.3-A'!R563</f>
        <v>0</v>
      </c>
      <c r="L563" s="25" t="str">
        <f>'Ek.3-A'!K563</f>
        <v/>
      </c>
      <c r="M563" s="27" t="str">
        <f>'Ek.3-A'!L563</f>
        <v/>
      </c>
      <c r="N563" s="27">
        <f t="shared" si="114"/>
        <v>0</v>
      </c>
      <c r="O563" s="28" t="str">
        <f t="shared" si="115"/>
        <v>H</v>
      </c>
      <c r="P563" s="27">
        <f>IF(O563="E",SUM($N$5:N563),0)</f>
        <v>0</v>
      </c>
      <c r="Q563" s="25">
        <f t="shared" si="116"/>
        <v>0</v>
      </c>
    </row>
    <row r="564" spans="1:17" x14ac:dyDescent="0.25">
      <c r="A564" s="8">
        <v>6.6400000000000103</v>
      </c>
      <c r="B564" s="40" t="s">
        <v>16</v>
      </c>
      <c r="D564" s="105">
        <v>846620980000</v>
      </c>
      <c r="E564" s="4">
        <v>0.6</v>
      </c>
      <c r="G564" s="4">
        <f t="shared" si="117"/>
        <v>209</v>
      </c>
      <c r="H564" s="131" t="str">
        <f>IF(TRIM('Ek.3-A'!E564)&lt;&gt;"","var","yok")</f>
        <v>yok</v>
      </c>
      <c r="I564" s="7" t="str">
        <f>IF('Ek.3-A'!E564="", "", IF(VLOOKUP('Ek.3-A'!E564, Veriler!D:E, 2, 0)=0, "", VLOOKUP('Ek.3-A'!E564, Veriler!D:E, 2, 0)))</f>
        <v/>
      </c>
      <c r="J564" s="7" t="str">
        <f>IF('Ek.3-A'!O564="", "", 'Ek.3-A'!O564)</f>
        <v/>
      </c>
      <c r="K564" s="35">
        <f>'Ek.3-A'!R564</f>
        <v>0</v>
      </c>
      <c r="L564" s="25" t="str">
        <f>'Ek.3-A'!K564</f>
        <v/>
      </c>
      <c r="M564" s="27" t="str">
        <f>'Ek.3-A'!L564</f>
        <v/>
      </c>
      <c r="N564" s="27">
        <f t="shared" si="114"/>
        <v>0</v>
      </c>
      <c r="O564" s="28" t="str">
        <f t="shared" si="115"/>
        <v>H</v>
      </c>
      <c r="P564" s="27">
        <f>IF(O564="E",SUM($N$5:N564),0)</f>
        <v>0</v>
      </c>
      <c r="Q564" s="25">
        <f t="shared" si="116"/>
        <v>0</v>
      </c>
    </row>
    <row r="565" spans="1:17" x14ac:dyDescent="0.25">
      <c r="A565" s="8">
        <v>6.6500000000000101</v>
      </c>
      <c r="B565" s="40" t="s">
        <v>16</v>
      </c>
      <c r="D565" s="106">
        <v>846610200000</v>
      </c>
      <c r="E565" s="4">
        <v>0.6</v>
      </c>
      <c r="G565" s="4">
        <f t="shared" si="117"/>
        <v>210</v>
      </c>
      <c r="H565" s="131" t="str">
        <f>IF(TRIM('Ek.3-A'!E565)&lt;&gt;"","var","yok")</f>
        <v>yok</v>
      </c>
      <c r="I565" s="7" t="str">
        <f>IF('Ek.3-A'!E565="", "", IF(VLOOKUP('Ek.3-A'!E565, Veriler!D:E, 2, 0)=0, "", VLOOKUP('Ek.3-A'!E565, Veriler!D:E, 2, 0)))</f>
        <v/>
      </c>
      <c r="J565" s="7" t="str">
        <f>IF('Ek.3-A'!O565="", "", 'Ek.3-A'!O565)</f>
        <v/>
      </c>
      <c r="K565" s="35">
        <f>'Ek.3-A'!R565</f>
        <v>0</v>
      </c>
      <c r="L565" s="25" t="str">
        <f>'Ek.3-A'!K565</f>
        <v/>
      </c>
      <c r="M565" s="27" t="str">
        <f>'Ek.3-A'!L565</f>
        <v/>
      </c>
      <c r="N565" s="27">
        <f t="shared" si="114"/>
        <v>0</v>
      </c>
      <c r="O565" s="28" t="str">
        <f t="shared" si="115"/>
        <v>H</v>
      </c>
      <c r="P565" s="27">
        <f>IF(O565="E",SUM($N$5:N565),0)</f>
        <v>0</v>
      </c>
      <c r="Q565" s="25">
        <f t="shared" si="116"/>
        <v>0</v>
      </c>
    </row>
    <row r="566" spans="1:17" x14ac:dyDescent="0.25">
      <c r="A566" s="8">
        <v>6.66</v>
      </c>
      <c r="B566" s="40" t="s">
        <v>16</v>
      </c>
      <c r="D566" s="105">
        <v>846610800000</v>
      </c>
      <c r="E566" s="4">
        <v>0.6</v>
      </c>
      <c r="P566" s="27"/>
      <c r="Q566" s="30"/>
    </row>
    <row r="567" spans="1:17" x14ac:dyDescent="0.25">
      <c r="A567" s="8">
        <v>6.6700000000000097</v>
      </c>
      <c r="B567" s="40" t="s">
        <v>16</v>
      </c>
      <c r="D567" s="106">
        <v>846694009000</v>
      </c>
      <c r="E567" s="4">
        <v>0.6</v>
      </c>
      <c r="P567" s="27"/>
      <c r="Q567" s="30"/>
    </row>
    <row r="568" spans="1:17" x14ac:dyDescent="0.25">
      <c r="A568" s="8">
        <v>6.6800000000000104</v>
      </c>
      <c r="B568" s="40" t="s">
        <v>16</v>
      </c>
      <c r="D568" s="105">
        <v>847350800000</v>
      </c>
      <c r="E568" s="4">
        <v>0.6</v>
      </c>
      <c r="P568" s="27"/>
      <c r="Q568" s="30"/>
    </row>
    <row r="569" spans="1:17" x14ac:dyDescent="0.25">
      <c r="A569" s="8">
        <v>6.6900000000000102</v>
      </c>
      <c r="B569" s="40" t="s">
        <v>16</v>
      </c>
      <c r="D569" s="106">
        <v>847350200000</v>
      </c>
      <c r="E569" s="4">
        <v>0.6</v>
      </c>
      <c r="P569" s="27"/>
      <c r="Q569" s="30"/>
    </row>
    <row r="570" spans="1:17" x14ac:dyDescent="0.25">
      <c r="A570" s="8">
        <v>6.7</v>
      </c>
      <c r="B570" s="40" t="s">
        <v>16</v>
      </c>
      <c r="D570" s="105">
        <v>848690000000</v>
      </c>
      <c r="E570" s="4">
        <v>0.6</v>
      </c>
      <c r="P570" s="27"/>
      <c r="Q570" s="30"/>
    </row>
    <row r="571" spans="1:17" x14ac:dyDescent="0.25">
      <c r="A571" s="8">
        <v>6.71</v>
      </c>
      <c r="B571" s="40" t="s">
        <v>16</v>
      </c>
      <c r="D571" s="106">
        <v>843142000000</v>
      </c>
      <c r="E571" s="4">
        <v>0.6</v>
      </c>
      <c r="P571" s="27"/>
      <c r="Q571" s="30"/>
    </row>
    <row r="572" spans="1:17" x14ac:dyDescent="0.25">
      <c r="A572" s="8">
        <v>6.7200000000000104</v>
      </c>
      <c r="B572" s="40" t="s">
        <v>16</v>
      </c>
      <c r="D572" s="105">
        <v>846693400000</v>
      </c>
      <c r="E572" s="4">
        <v>0.6</v>
      </c>
      <c r="P572" s="27"/>
      <c r="Q572" s="30"/>
    </row>
    <row r="573" spans="1:17" x14ac:dyDescent="0.25">
      <c r="A573" s="8">
        <v>6.7300000000000102</v>
      </c>
      <c r="B573" s="40" t="s">
        <v>16</v>
      </c>
      <c r="D573" s="106">
        <v>850300200000</v>
      </c>
      <c r="E573" s="4">
        <v>0.6</v>
      </c>
      <c r="P573" s="27"/>
      <c r="Q573" s="30"/>
    </row>
    <row r="574" spans="1:17" x14ac:dyDescent="0.25">
      <c r="A574" s="8">
        <v>6.74</v>
      </c>
      <c r="B574" s="40" t="s">
        <v>16</v>
      </c>
      <c r="D574" s="105">
        <v>850300919019</v>
      </c>
      <c r="E574" s="4">
        <v>0.6</v>
      </c>
      <c r="P574" s="27"/>
      <c r="Q574" s="30"/>
    </row>
    <row r="575" spans="1:17" x14ac:dyDescent="0.25">
      <c r="A575" s="8">
        <v>6.7500000000000098</v>
      </c>
      <c r="B575" s="40" t="s">
        <v>16</v>
      </c>
      <c r="D575" s="106">
        <v>853810000000</v>
      </c>
      <c r="E575" s="4">
        <v>0.6</v>
      </c>
      <c r="G575" s="4">
        <f>G550+1</f>
        <v>211</v>
      </c>
      <c r="H575" s="131" t="str">
        <f>IF(TRIM('Ek.3-A'!E575)&lt;&gt;"","var","yok")</f>
        <v>yok</v>
      </c>
      <c r="I575" s="7" t="str">
        <f>IF('Ek.3-A'!E575="", "", IF(VLOOKUP('Ek.3-A'!E575, Veriler!D:E, 2, 0)=0, "", VLOOKUP('Ek.3-A'!E575, Veriler!D:E, 2, 0)))</f>
        <v/>
      </c>
      <c r="J575" s="7" t="str">
        <f>IF('Ek.3-A'!O575="", "", 'Ek.3-A'!O575)</f>
        <v/>
      </c>
      <c r="K575" s="35">
        <f>'Ek.3-A'!R575</f>
        <v>0</v>
      </c>
      <c r="L575" s="25" t="str">
        <f>'Ek.3-A'!K575</f>
        <v/>
      </c>
      <c r="M575" s="27" t="str">
        <f>'Ek.3-A'!L575</f>
        <v/>
      </c>
      <c r="N575" s="27">
        <f>IF(H575="var",0,IF(M575&lt;=0.005,M575,0))</f>
        <v>0</v>
      </c>
      <c r="O575" s="28" t="str">
        <f>IF(M575&lt;=0.005,"E","H")</f>
        <v>H</v>
      </c>
      <c r="P575" s="27">
        <f>IF(O575="E",SUM($N$5:N575),0)</f>
        <v>0</v>
      </c>
      <c r="Q575" s="25">
        <f>IF(P575&lt;=0.1, K575, IF(N575&gt;$F$2, N575*K575, $F$2*K575))</f>
        <v>0</v>
      </c>
    </row>
    <row r="576" spans="1:17" x14ac:dyDescent="0.25">
      <c r="A576" s="8">
        <v>6.7600000000000096</v>
      </c>
      <c r="B576" s="40" t="s">
        <v>16</v>
      </c>
      <c r="D576" s="105">
        <v>851690000019</v>
      </c>
      <c r="E576" s="4">
        <v>0.6</v>
      </c>
      <c r="G576" s="4">
        <f>G575+1</f>
        <v>212</v>
      </c>
      <c r="H576" s="131" t="str">
        <f>IF(TRIM('Ek.3-A'!E576)&lt;&gt;"","var","yok")</f>
        <v>yok</v>
      </c>
      <c r="I576" s="7" t="str">
        <f>IF('Ek.3-A'!E576="", "", IF(VLOOKUP('Ek.3-A'!E576, Veriler!D:E, 2, 0)=0, "", VLOOKUP('Ek.3-A'!E576, Veriler!D:E, 2, 0)))</f>
        <v/>
      </c>
      <c r="J576" s="7" t="str">
        <f>IF('Ek.3-A'!O576="", "", 'Ek.3-A'!O576)</f>
        <v/>
      </c>
      <c r="K576" s="35">
        <f>'Ek.3-A'!R576</f>
        <v>0</v>
      </c>
      <c r="L576" s="25" t="str">
        <f>'Ek.3-A'!K576</f>
        <v/>
      </c>
      <c r="M576" s="27" t="str">
        <f>'Ek.3-A'!L576</f>
        <v/>
      </c>
      <c r="N576" s="27">
        <f t="shared" ref="N576:N588" si="118">IF(H576="var",0,IF(M576&lt;=0.005,M576,0))</f>
        <v>0</v>
      </c>
      <c r="O576" s="28" t="str">
        <f t="shared" ref="O576:O588" si="119">IF(M576&lt;=0.005,"E","H")</f>
        <v>H</v>
      </c>
      <c r="P576" s="27">
        <f>IF(O576="E",SUM($N$5:N576),0)</f>
        <v>0</v>
      </c>
      <c r="Q576" s="25">
        <f t="shared" ref="Q576:Q588" si="120">IF(P576&lt;=0.1, K576, IF(N576&gt;$F$2, N576*K576, $F$2*K576))</f>
        <v>0</v>
      </c>
    </row>
    <row r="577" spans="1:17" x14ac:dyDescent="0.25">
      <c r="A577" s="8">
        <v>6.7700000000000102</v>
      </c>
      <c r="B577" s="40" t="s">
        <v>16</v>
      </c>
      <c r="D577" s="106">
        <v>851890009000</v>
      </c>
      <c r="E577" s="4">
        <v>0.6</v>
      </c>
      <c r="G577" s="4">
        <f>G576+1</f>
        <v>213</v>
      </c>
      <c r="H577" s="131" t="str">
        <f>IF(TRIM('Ek.3-A'!E577)&lt;&gt;"","var","yok")</f>
        <v>yok</v>
      </c>
      <c r="I577" s="7" t="str">
        <f>IF('Ek.3-A'!E577="", "", IF(VLOOKUP('Ek.3-A'!E577, Veriler!D:E, 2, 0)=0, "", VLOOKUP('Ek.3-A'!E577, Veriler!D:E, 2, 0)))</f>
        <v/>
      </c>
      <c r="J577" s="7" t="str">
        <f>IF('Ek.3-A'!O577="", "", 'Ek.3-A'!O577)</f>
        <v/>
      </c>
      <c r="K577" s="35">
        <f>'Ek.3-A'!R577</f>
        <v>0</v>
      </c>
      <c r="L577" s="25" t="str">
        <f>'Ek.3-A'!K577</f>
        <v/>
      </c>
      <c r="M577" s="27" t="str">
        <f>'Ek.3-A'!L577</f>
        <v/>
      </c>
      <c r="N577" s="27">
        <f t="shared" si="118"/>
        <v>0</v>
      </c>
      <c r="O577" s="28" t="str">
        <f t="shared" si="119"/>
        <v>H</v>
      </c>
      <c r="P577" s="27">
        <f>IF(O577="E",SUM($N$5:N577),0)</f>
        <v>0</v>
      </c>
      <c r="Q577" s="25">
        <f t="shared" si="120"/>
        <v>0</v>
      </c>
    </row>
    <row r="578" spans="1:17" x14ac:dyDescent="0.25">
      <c r="A578" s="8">
        <v>6.78</v>
      </c>
      <c r="B578" s="40" t="s">
        <v>16</v>
      </c>
      <c r="D578" s="105">
        <v>852990180000</v>
      </c>
      <c r="E578" s="4">
        <v>0.6</v>
      </c>
      <c r="G578" s="4">
        <f t="shared" ref="G578:G588" si="121">G577+1</f>
        <v>214</v>
      </c>
      <c r="H578" s="131" t="str">
        <f>IF(TRIM('Ek.3-A'!E578)&lt;&gt;"","var","yok")</f>
        <v>yok</v>
      </c>
      <c r="I578" s="7" t="str">
        <f>IF('Ek.3-A'!E578="", "", IF(VLOOKUP('Ek.3-A'!E578, Veriler!D:E, 2, 0)=0, "", VLOOKUP('Ek.3-A'!E578, Veriler!D:E, 2, 0)))</f>
        <v/>
      </c>
      <c r="J578" s="7" t="str">
        <f>IF('Ek.3-A'!O578="", "", 'Ek.3-A'!O578)</f>
        <v/>
      </c>
      <c r="K578" s="35">
        <f>'Ek.3-A'!R578</f>
        <v>0</v>
      </c>
      <c r="L578" s="25" t="str">
        <f>'Ek.3-A'!K578</f>
        <v/>
      </c>
      <c r="M578" s="27" t="str">
        <f>'Ek.3-A'!L578</f>
        <v/>
      </c>
      <c r="N578" s="27">
        <f t="shared" si="118"/>
        <v>0</v>
      </c>
      <c r="O578" s="28" t="str">
        <f t="shared" si="119"/>
        <v>H</v>
      </c>
      <c r="P578" s="27">
        <f>IF(O578="E",SUM($N$5:N578),0)</f>
        <v>0</v>
      </c>
      <c r="Q578" s="25">
        <f t="shared" si="120"/>
        <v>0</v>
      </c>
    </row>
    <row r="579" spans="1:17" x14ac:dyDescent="0.25">
      <c r="A579" s="8">
        <v>6.79</v>
      </c>
      <c r="B579" s="40" t="s">
        <v>16</v>
      </c>
      <c r="D579" s="106">
        <v>852990200000</v>
      </c>
      <c r="E579" s="4">
        <v>0.6</v>
      </c>
      <c r="G579" s="4">
        <f t="shared" si="121"/>
        <v>215</v>
      </c>
      <c r="H579" s="131" t="str">
        <f>IF(TRIM('Ek.3-A'!E579)&lt;&gt;"","var","yok")</f>
        <v>yok</v>
      </c>
      <c r="I579" s="7" t="str">
        <f>IF('Ek.3-A'!E579="", "", IF(VLOOKUP('Ek.3-A'!E579, Veriler!D:E, 2, 0)=0, "", VLOOKUP('Ek.3-A'!E579, Veriler!D:E, 2, 0)))</f>
        <v/>
      </c>
      <c r="J579" s="7" t="str">
        <f>IF('Ek.3-A'!O579="", "", 'Ek.3-A'!O579)</f>
        <v/>
      </c>
      <c r="K579" s="35">
        <f>'Ek.3-A'!R579</f>
        <v>0</v>
      </c>
      <c r="L579" s="25" t="str">
        <f>'Ek.3-A'!K579</f>
        <v/>
      </c>
      <c r="M579" s="27" t="str">
        <f>'Ek.3-A'!L579</f>
        <v/>
      </c>
      <c r="N579" s="27">
        <f t="shared" si="118"/>
        <v>0</v>
      </c>
      <c r="O579" s="28" t="str">
        <f t="shared" si="119"/>
        <v>H</v>
      </c>
      <c r="P579" s="27">
        <f>IF(O579="E",SUM($N$5:N579),0)</f>
        <v>0</v>
      </c>
      <c r="Q579" s="25">
        <f t="shared" si="120"/>
        <v>0</v>
      </c>
    </row>
    <row r="580" spans="1:17" x14ac:dyDescent="0.25">
      <c r="A580" s="8">
        <v>6.8000000000000096</v>
      </c>
      <c r="B580" s="40" t="s">
        <v>16</v>
      </c>
      <c r="D580" s="105">
        <v>880622100000</v>
      </c>
      <c r="E580" s="4">
        <v>0.6</v>
      </c>
      <c r="G580" s="4">
        <f t="shared" si="121"/>
        <v>216</v>
      </c>
      <c r="H580" s="131" t="str">
        <f>IF(TRIM('Ek.3-A'!E580)&lt;&gt;"","var","yok")</f>
        <v>yok</v>
      </c>
      <c r="I580" s="7" t="str">
        <f>IF('Ek.3-A'!E580="", "", IF(VLOOKUP('Ek.3-A'!E580, Veriler!D:E, 2, 0)=0, "", VLOOKUP('Ek.3-A'!E580, Veriler!D:E, 2, 0)))</f>
        <v/>
      </c>
      <c r="J580" s="7" t="str">
        <f>IF('Ek.3-A'!O580="", "", 'Ek.3-A'!O580)</f>
        <v/>
      </c>
      <c r="K580" s="35">
        <f>'Ek.3-A'!R580</f>
        <v>0</v>
      </c>
      <c r="L580" s="25" t="str">
        <f>'Ek.3-A'!K580</f>
        <v/>
      </c>
      <c r="M580" s="27" t="str">
        <f>'Ek.3-A'!L580</f>
        <v/>
      </c>
      <c r="N580" s="27">
        <f t="shared" si="118"/>
        <v>0</v>
      </c>
      <c r="O580" s="28" t="str">
        <f t="shared" si="119"/>
        <v>H</v>
      </c>
      <c r="P580" s="27">
        <f>IF(O580="E",SUM($N$5:N580),0)</f>
        <v>0</v>
      </c>
      <c r="Q580" s="25">
        <f t="shared" si="120"/>
        <v>0</v>
      </c>
    </row>
    <row r="581" spans="1:17" x14ac:dyDescent="0.25">
      <c r="A581" s="8">
        <v>6.8100000000000103</v>
      </c>
      <c r="B581" s="40" t="s">
        <v>16</v>
      </c>
      <c r="D581" s="106">
        <v>880621100000</v>
      </c>
      <c r="E581" s="4">
        <v>0.6</v>
      </c>
      <c r="G581" s="4">
        <f t="shared" si="121"/>
        <v>217</v>
      </c>
      <c r="H581" s="131" t="str">
        <f>IF(TRIM('Ek.3-A'!E581)&lt;&gt;"","var","yok")</f>
        <v>yok</v>
      </c>
      <c r="I581" s="7" t="str">
        <f>IF('Ek.3-A'!E581="", "", IF(VLOOKUP('Ek.3-A'!E581, Veriler!D:E, 2, 0)=0, "", VLOOKUP('Ek.3-A'!E581, Veriler!D:E, 2, 0)))</f>
        <v/>
      </c>
      <c r="J581" s="7" t="str">
        <f>IF('Ek.3-A'!O581="", "", 'Ek.3-A'!O581)</f>
        <v/>
      </c>
      <c r="K581" s="35">
        <f>'Ek.3-A'!R581</f>
        <v>0</v>
      </c>
      <c r="L581" s="25" t="str">
        <f>'Ek.3-A'!K581</f>
        <v/>
      </c>
      <c r="M581" s="27" t="str">
        <f>'Ek.3-A'!L581</f>
        <v/>
      </c>
      <c r="N581" s="27">
        <f t="shared" si="118"/>
        <v>0</v>
      </c>
      <c r="O581" s="28" t="str">
        <f t="shared" si="119"/>
        <v>H</v>
      </c>
      <c r="P581" s="27">
        <f>IF(O581="E",SUM($N$5:N581),0)</f>
        <v>0</v>
      </c>
      <c r="Q581" s="25">
        <f t="shared" si="120"/>
        <v>0</v>
      </c>
    </row>
    <row r="582" spans="1:17" x14ac:dyDescent="0.25">
      <c r="A582" s="8">
        <v>6.82</v>
      </c>
      <c r="B582" s="40" t="s">
        <v>16</v>
      </c>
      <c r="D582" s="105">
        <v>870870500012</v>
      </c>
      <c r="E582" s="4">
        <v>0.6</v>
      </c>
      <c r="G582" s="4">
        <f t="shared" si="121"/>
        <v>218</v>
      </c>
      <c r="H582" s="131" t="str">
        <f>IF(TRIM('Ek.3-A'!E582)&lt;&gt;"","var","yok")</f>
        <v>yok</v>
      </c>
      <c r="I582" s="7" t="str">
        <f>IF('Ek.3-A'!E582="", "", IF(VLOOKUP('Ek.3-A'!E582, Veriler!D:E, 2, 0)=0, "", VLOOKUP('Ek.3-A'!E582, Veriler!D:E, 2, 0)))</f>
        <v/>
      </c>
      <c r="J582" s="7" t="str">
        <f>IF('Ek.3-A'!O582="", "", 'Ek.3-A'!O582)</f>
        <v/>
      </c>
      <c r="K582" s="35">
        <f>'Ek.3-A'!R582</f>
        <v>0</v>
      </c>
      <c r="L582" s="25" t="str">
        <f>'Ek.3-A'!K582</f>
        <v/>
      </c>
      <c r="M582" s="27" t="str">
        <f>'Ek.3-A'!L582</f>
        <v/>
      </c>
      <c r="N582" s="27">
        <f t="shared" si="118"/>
        <v>0</v>
      </c>
      <c r="O582" s="28" t="str">
        <f t="shared" si="119"/>
        <v>H</v>
      </c>
      <c r="P582" s="27">
        <f>IF(O582="E",SUM($N$5:N582),0)</f>
        <v>0</v>
      </c>
      <c r="Q582" s="25">
        <f t="shared" si="120"/>
        <v>0</v>
      </c>
    </row>
    <row r="583" spans="1:17" x14ac:dyDescent="0.25">
      <c r="A583" s="8">
        <v>6.8300000000000098</v>
      </c>
      <c r="B583" s="40" t="s">
        <v>16</v>
      </c>
      <c r="D583" s="106">
        <v>870850350019</v>
      </c>
      <c r="E583" s="4">
        <v>0.6</v>
      </c>
      <c r="G583" s="4">
        <f t="shared" si="121"/>
        <v>219</v>
      </c>
      <c r="H583" s="131" t="str">
        <f>IF(TRIM('Ek.3-A'!E583)&lt;&gt;"","var","yok")</f>
        <v>yok</v>
      </c>
      <c r="I583" s="7" t="str">
        <f>IF('Ek.3-A'!E583="", "", IF(VLOOKUP('Ek.3-A'!E583, Veriler!D:E, 2, 0)=0, "", VLOOKUP('Ek.3-A'!E583, Veriler!D:E, 2, 0)))</f>
        <v/>
      </c>
      <c r="J583" s="7" t="str">
        <f>IF('Ek.3-A'!O583="", "", 'Ek.3-A'!O583)</f>
        <v/>
      </c>
      <c r="K583" s="35">
        <f>'Ek.3-A'!R583</f>
        <v>0</v>
      </c>
      <c r="L583" s="25" t="str">
        <f>'Ek.3-A'!K583</f>
        <v/>
      </c>
      <c r="M583" s="27" t="str">
        <f>'Ek.3-A'!L583</f>
        <v/>
      </c>
      <c r="N583" s="27">
        <f t="shared" si="118"/>
        <v>0</v>
      </c>
      <c r="O583" s="28" t="str">
        <f t="shared" si="119"/>
        <v>H</v>
      </c>
      <c r="P583" s="27">
        <f>IF(O583="E",SUM($N$5:N583),0)</f>
        <v>0</v>
      </c>
      <c r="Q583" s="25">
        <f t="shared" si="120"/>
        <v>0</v>
      </c>
    </row>
    <row r="584" spans="1:17" x14ac:dyDescent="0.25">
      <c r="A584" s="8">
        <v>6.8400000000000096</v>
      </c>
      <c r="B584" s="40" t="s">
        <v>16</v>
      </c>
      <c r="D584" s="105">
        <v>870880990000</v>
      </c>
      <c r="E584" s="4">
        <v>0.6</v>
      </c>
      <c r="G584" s="4">
        <f t="shared" si="121"/>
        <v>220</v>
      </c>
      <c r="H584" s="131" t="str">
        <f>IF(TRIM('Ek.3-A'!E584)&lt;&gt;"","var","yok")</f>
        <v>yok</v>
      </c>
      <c r="I584" s="7" t="str">
        <f>IF('Ek.3-A'!E584="", "", IF(VLOOKUP('Ek.3-A'!E584, Veriler!D:E, 2, 0)=0, "", VLOOKUP('Ek.3-A'!E584, Veriler!D:E, 2, 0)))</f>
        <v/>
      </c>
      <c r="J584" s="7" t="str">
        <f>IF('Ek.3-A'!O584="", "", 'Ek.3-A'!O584)</f>
        <v/>
      </c>
      <c r="K584" s="35">
        <f>'Ek.3-A'!R584</f>
        <v>0</v>
      </c>
      <c r="L584" s="25" t="str">
        <f>'Ek.3-A'!K584</f>
        <v/>
      </c>
      <c r="M584" s="27" t="str">
        <f>'Ek.3-A'!L584</f>
        <v/>
      </c>
      <c r="N584" s="27">
        <f t="shared" si="118"/>
        <v>0</v>
      </c>
      <c r="O584" s="28" t="str">
        <f t="shared" si="119"/>
        <v>H</v>
      </c>
      <c r="P584" s="27">
        <f>IF(O584="E",SUM($N$5:N584),0)</f>
        <v>0</v>
      </c>
      <c r="Q584" s="25">
        <f t="shared" si="120"/>
        <v>0</v>
      </c>
    </row>
    <row r="585" spans="1:17" x14ac:dyDescent="0.25">
      <c r="A585" s="8">
        <v>6.8500000000000103</v>
      </c>
      <c r="B585" s="40" t="s">
        <v>16</v>
      </c>
      <c r="D585" s="106">
        <v>870870990012</v>
      </c>
      <c r="E585" s="4">
        <v>0.6</v>
      </c>
      <c r="G585" s="4">
        <f t="shared" si="121"/>
        <v>221</v>
      </c>
      <c r="H585" s="131" t="str">
        <f>IF(TRIM('Ek.3-A'!E585)&lt;&gt;"","var","yok")</f>
        <v>yok</v>
      </c>
      <c r="I585" s="7" t="str">
        <f>IF('Ek.3-A'!E585="", "", IF(VLOOKUP('Ek.3-A'!E585, Veriler!D:E, 2, 0)=0, "", VLOOKUP('Ek.3-A'!E585, Veriler!D:E, 2, 0)))</f>
        <v/>
      </c>
      <c r="J585" s="7" t="str">
        <f>IF('Ek.3-A'!O585="", "", 'Ek.3-A'!O585)</f>
        <v/>
      </c>
      <c r="K585" s="35">
        <f>'Ek.3-A'!R585</f>
        <v>0</v>
      </c>
      <c r="L585" s="25" t="str">
        <f>'Ek.3-A'!K585</f>
        <v/>
      </c>
      <c r="M585" s="27" t="str">
        <f>'Ek.3-A'!L585</f>
        <v/>
      </c>
      <c r="N585" s="27">
        <f t="shared" si="118"/>
        <v>0</v>
      </c>
      <c r="O585" s="28" t="str">
        <f t="shared" si="119"/>
        <v>H</v>
      </c>
      <c r="P585" s="27">
        <f>IF(O585="E",SUM($N$5:N585),0)</f>
        <v>0</v>
      </c>
      <c r="Q585" s="25">
        <f t="shared" si="120"/>
        <v>0</v>
      </c>
    </row>
    <row r="586" spans="1:17" x14ac:dyDescent="0.25">
      <c r="A586" s="8">
        <v>6.86</v>
      </c>
      <c r="B586" s="40" t="s">
        <v>16</v>
      </c>
      <c r="D586" s="105">
        <v>870894350012</v>
      </c>
      <c r="E586" s="4">
        <v>0.6</v>
      </c>
      <c r="G586" s="4">
        <f t="shared" si="121"/>
        <v>222</v>
      </c>
      <c r="H586" s="131" t="str">
        <f>IF(TRIM('Ek.3-A'!E586)&lt;&gt;"","var","yok")</f>
        <v>yok</v>
      </c>
      <c r="I586" s="7" t="str">
        <f>IF('Ek.3-A'!E586="", "", IF(VLOOKUP('Ek.3-A'!E586, Veriler!D:E, 2, 0)=0, "", VLOOKUP('Ek.3-A'!E586, Veriler!D:E, 2, 0)))</f>
        <v/>
      </c>
      <c r="J586" s="7" t="str">
        <f>IF('Ek.3-A'!O586="", "", 'Ek.3-A'!O586)</f>
        <v/>
      </c>
      <c r="K586" s="35">
        <f>'Ek.3-A'!R586</f>
        <v>0</v>
      </c>
      <c r="L586" s="25" t="str">
        <f>'Ek.3-A'!K586</f>
        <v/>
      </c>
      <c r="M586" s="27" t="str">
        <f>'Ek.3-A'!L586</f>
        <v/>
      </c>
      <c r="N586" s="27">
        <f t="shared" si="118"/>
        <v>0</v>
      </c>
      <c r="O586" s="28" t="str">
        <f t="shared" si="119"/>
        <v>H</v>
      </c>
      <c r="P586" s="27">
        <f>IF(O586="E",SUM($N$5:N586),0)</f>
        <v>0</v>
      </c>
      <c r="Q586" s="25">
        <f t="shared" si="120"/>
        <v>0</v>
      </c>
    </row>
    <row r="587" spans="1:17" x14ac:dyDescent="0.25">
      <c r="A587" s="8">
        <v>6.87</v>
      </c>
      <c r="B587" s="40" t="s">
        <v>16</v>
      </c>
      <c r="D587" s="106">
        <v>870894350011</v>
      </c>
      <c r="E587" s="4">
        <v>0.6</v>
      </c>
      <c r="G587" s="4">
        <f t="shared" si="121"/>
        <v>223</v>
      </c>
      <c r="H587" s="131" t="str">
        <f>IF(TRIM('Ek.3-A'!E587)&lt;&gt;"","var","yok")</f>
        <v>yok</v>
      </c>
      <c r="I587" s="7" t="str">
        <f>IF('Ek.3-A'!E587="", "", IF(VLOOKUP('Ek.3-A'!E587, Veriler!D:E, 2, 0)=0, "", VLOOKUP('Ek.3-A'!E587, Veriler!D:E, 2, 0)))</f>
        <v/>
      </c>
      <c r="J587" s="7" t="str">
        <f>IF('Ek.3-A'!O587="", "", 'Ek.3-A'!O587)</f>
        <v/>
      </c>
      <c r="K587" s="35">
        <f>'Ek.3-A'!R587</f>
        <v>0</v>
      </c>
      <c r="L587" s="25" t="str">
        <f>'Ek.3-A'!K587</f>
        <v/>
      </c>
      <c r="M587" s="27" t="str">
        <f>'Ek.3-A'!L587</f>
        <v/>
      </c>
      <c r="N587" s="27">
        <f t="shared" si="118"/>
        <v>0</v>
      </c>
      <c r="O587" s="28" t="str">
        <f t="shared" si="119"/>
        <v>H</v>
      </c>
      <c r="P587" s="27">
        <f>IF(O587="E",SUM($N$5:N587),0)</f>
        <v>0</v>
      </c>
      <c r="Q587" s="25">
        <f t="shared" si="120"/>
        <v>0</v>
      </c>
    </row>
    <row r="588" spans="1:17" x14ac:dyDescent="0.25">
      <c r="A588" s="8">
        <v>6.8800000000000097</v>
      </c>
      <c r="B588" s="40" t="s">
        <v>16</v>
      </c>
      <c r="D588" s="105">
        <v>870821900000</v>
      </c>
      <c r="E588" s="4">
        <v>0.6</v>
      </c>
      <c r="G588" s="4">
        <f t="shared" si="121"/>
        <v>224</v>
      </c>
      <c r="H588" s="131" t="str">
        <f>IF(TRIM('Ek.3-A'!E588)&lt;&gt;"","var","yok")</f>
        <v>yok</v>
      </c>
      <c r="I588" s="7" t="str">
        <f>IF('Ek.3-A'!E588="", "", IF(VLOOKUP('Ek.3-A'!E588, Veriler!D:E, 2, 0)=0, "", VLOOKUP('Ek.3-A'!E588, Veriler!D:E, 2, 0)))</f>
        <v/>
      </c>
      <c r="J588" s="7" t="str">
        <f>IF('Ek.3-A'!O588="", "", 'Ek.3-A'!O588)</f>
        <v/>
      </c>
      <c r="K588" s="35">
        <f>'Ek.3-A'!R588</f>
        <v>0</v>
      </c>
      <c r="L588" s="25" t="str">
        <f>'Ek.3-A'!K588</f>
        <v/>
      </c>
      <c r="M588" s="27" t="str">
        <f>'Ek.3-A'!L588</f>
        <v/>
      </c>
      <c r="N588" s="27">
        <f t="shared" si="118"/>
        <v>0</v>
      </c>
      <c r="O588" s="28" t="str">
        <f t="shared" si="119"/>
        <v>H</v>
      </c>
      <c r="P588" s="27">
        <f>IF(O588="E",SUM($N$5:N588),0)</f>
        <v>0</v>
      </c>
      <c r="Q588" s="25">
        <f t="shared" si="120"/>
        <v>0</v>
      </c>
    </row>
    <row r="589" spans="1:17" x14ac:dyDescent="0.25">
      <c r="A589" s="8">
        <v>6.8900000000000103</v>
      </c>
      <c r="B589" s="40" t="s">
        <v>16</v>
      </c>
      <c r="D589" s="106">
        <v>870894350016</v>
      </c>
      <c r="E589" s="4">
        <v>0.6</v>
      </c>
      <c r="H589" s="131"/>
      <c r="I589" s="7" t="s">
        <v>69</v>
      </c>
      <c r="J589" s="7"/>
      <c r="K589" s="7"/>
      <c r="M589" s="26"/>
      <c r="P589" s="27"/>
      <c r="Q589" s="30"/>
    </row>
    <row r="590" spans="1:17" x14ac:dyDescent="0.25">
      <c r="A590" s="8">
        <v>6.9000000000000101</v>
      </c>
      <c r="B590" s="40" t="s">
        <v>16</v>
      </c>
      <c r="D590" s="105">
        <v>870895910000</v>
      </c>
      <c r="E590" s="4">
        <v>0.6</v>
      </c>
      <c r="G590" s="4">
        <f>G565+1</f>
        <v>211</v>
      </c>
      <c r="H590" s="131" t="str">
        <f>IF(TRIM('Ek.3-A'!E590)&lt;&gt;"","var","yok")</f>
        <v>yok</v>
      </c>
      <c r="I590" s="7" t="str">
        <f>IF('Ek.3-A'!E590="", "", IF(VLOOKUP('Ek.3-A'!E590, Veriler!D:E, 2, 0)=0, "", VLOOKUP('Ek.3-A'!E590, Veriler!D:E, 2, 0)))</f>
        <v/>
      </c>
      <c r="J590" s="7" t="str">
        <f>IF('Ek.3-A'!O590="", "", 'Ek.3-A'!O590)</f>
        <v/>
      </c>
      <c r="K590" s="35">
        <f>'Ek.3-A'!R590</f>
        <v>0</v>
      </c>
      <c r="L590" s="25" t="str">
        <f>'Ek.3-A'!K590</f>
        <v/>
      </c>
      <c r="M590" s="27" t="str">
        <f>'Ek.3-A'!L590</f>
        <v/>
      </c>
      <c r="N590" s="27">
        <f>IF(H590="var",0,IF(M590&lt;=0.005,M590,0))</f>
        <v>0</v>
      </c>
      <c r="O590" s="28" t="str">
        <f>IF(M590&lt;=0.005,"E","H")</f>
        <v>H</v>
      </c>
      <c r="P590" s="27">
        <f>IF(O590="E",SUM($N$5:N590),0)</f>
        <v>0</v>
      </c>
      <c r="Q590" s="25">
        <f>IF(P590&lt;=0.1, K590, IF(N590&gt;$F$2, N590*K590, $F$2*K590))</f>
        <v>0</v>
      </c>
    </row>
    <row r="591" spans="1:17" x14ac:dyDescent="0.25">
      <c r="A591" s="8">
        <v>6.9100000000000099</v>
      </c>
      <c r="B591" s="40" t="s">
        <v>16</v>
      </c>
      <c r="D591" s="106">
        <v>870891350000</v>
      </c>
      <c r="E591" s="4">
        <v>0.6</v>
      </c>
      <c r="G591" s="4">
        <f>G590+1</f>
        <v>212</v>
      </c>
      <c r="H591" s="131" t="str">
        <f>IF(TRIM('Ek.3-A'!E591)&lt;&gt;"","var","yok")</f>
        <v>yok</v>
      </c>
      <c r="I591" s="7" t="str">
        <f>IF('Ek.3-A'!E591="", "", IF(VLOOKUP('Ek.3-A'!E591, Veriler!D:E, 2, 0)=0, "", VLOOKUP('Ek.3-A'!E591, Veriler!D:E, 2, 0)))</f>
        <v/>
      </c>
      <c r="J591" s="7" t="str">
        <f>IF('Ek.3-A'!O591="", "", 'Ek.3-A'!O591)</f>
        <v/>
      </c>
      <c r="K591" s="35">
        <f>'Ek.3-A'!R591</f>
        <v>0</v>
      </c>
      <c r="L591" s="25" t="str">
        <f>'Ek.3-A'!K591</f>
        <v/>
      </c>
      <c r="M591" s="27" t="str">
        <f>'Ek.3-A'!L591</f>
        <v/>
      </c>
      <c r="N591" s="27">
        <f t="shared" ref="N591:N603" si="122">IF(H591="var",0,IF(M591&lt;=0.005,M591,0))</f>
        <v>0</v>
      </c>
      <c r="O591" s="28" t="str">
        <f t="shared" ref="O591:O603" si="123">IF(M591&lt;=0.005,"E","H")</f>
        <v>H</v>
      </c>
      <c r="P591" s="27">
        <f>IF(O591="E",SUM($N$5:N591),0)</f>
        <v>0</v>
      </c>
      <c r="Q591" s="25">
        <f t="shared" ref="Q591:Q603" si="124">IF(P591&lt;=0.1, K591, IF(N591&gt;$F$2, N591*K591, $F$2*K591))</f>
        <v>0</v>
      </c>
    </row>
    <row r="592" spans="1:17" x14ac:dyDescent="0.25">
      <c r="A592" s="8">
        <v>6.9200000000000097</v>
      </c>
      <c r="B592" s="40" t="s">
        <v>16</v>
      </c>
      <c r="D592" s="105">
        <v>870850350014</v>
      </c>
      <c r="E592" s="4">
        <v>0.6</v>
      </c>
      <c r="G592" s="4">
        <f t="shared" ref="G592:G603" si="125">G591+1</f>
        <v>213</v>
      </c>
      <c r="H592" s="131" t="str">
        <f>IF(TRIM('Ek.3-A'!E592)&lt;&gt;"","var","yok")</f>
        <v>yok</v>
      </c>
      <c r="I592" s="7" t="str">
        <f>IF('Ek.3-A'!E592="", "", IF(VLOOKUP('Ek.3-A'!E592, Veriler!D:E, 2, 0)=0, "", VLOOKUP('Ek.3-A'!E592, Veriler!D:E, 2, 0)))</f>
        <v/>
      </c>
      <c r="J592" s="7" t="str">
        <f>IF('Ek.3-A'!O592="", "", 'Ek.3-A'!O592)</f>
        <v/>
      </c>
      <c r="K592" s="35">
        <f>'Ek.3-A'!R592</f>
        <v>0</v>
      </c>
      <c r="L592" s="25" t="str">
        <f>'Ek.3-A'!K592</f>
        <v/>
      </c>
      <c r="M592" s="27" t="str">
        <f>'Ek.3-A'!L592</f>
        <v/>
      </c>
      <c r="N592" s="27">
        <f t="shared" si="122"/>
        <v>0</v>
      </c>
      <c r="O592" s="28" t="str">
        <f t="shared" si="123"/>
        <v>H</v>
      </c>
      <c r="P592" s="27">
        <f>IF(O592="E",SUM($N$5:N592),0)</f>
        <v>0</v>
      </c>
      <c r="Q592" s="25">
        <f t="shared" si="124"/>
        <v>0</v>
      </c>
    </row>
    <row r="593" spans="1:17" x14ac:dyDescent="0.25">
      <c r="A593" s="8">
        <v>6.9300000000000104</v>
      </c>
      <c r="B593" s="40" t="s">
        <v>16</v>
      </c>
      <c r="D593" s="106">
        <v>870829909000</v>
      </c>
      <c r="E593" s="4">
        <v>0.6</v>
      </c>
      <c r="G593" s="4">
        <f t="shared" si="125"/>
        <v>214</v>
      </c>
      <c r="H593" s="131" t="str">
        <f>IF(TRIM('Ek.3-A'!E593)&lt;&gt;"","var","yok")</f>
        <v>yok</v>
      </c>
      <c r="I593" s="7" t="str">
        <f>IF('Ek.3-A'!E593="", "", IF(VLOOKUP('Ek.3-A'!E593, Veriler!D:E, 2, 0)=0, "", VLOOKUP('Ek.3-A'!E593, Veriler!D:E, 2, 0)))</f>
        <v/>
      </c>
      <c r="J593" s="7" t="str">
        <f>IF('Ek.3-A'!O593="", "", 'Ek.3-A'!O593)</f>
        <v/>
      </c>
      <c r="K593" s="35">
        <f>'Ek.3-A'!R593</f>
        <v>0</v>
      </c>
      <c r="L593" s="25" t="str">
        <f>'Ek.3-A'!K593</f>
        <v/>
      </c>
      <c r="M593" s="27" t="str">
        <f>'Ek.3-A'!L593</f>
        <v/>
      </c>
      <c r="N593" s="27">
        <f t="shared" si="122"/>
        <v>0</v>
      </c>
      <c r="O593" s="28" t="str">
        <f t="shared" si="123"/>
        <v>H</v>
      </c>
      <c r="P593" s="27">
        <f>IF(O593="E",SUM($N$5:N593),0)</f>
        <v>0</v>
      </c>
      <c r="Q593" s="25">
        <f t="shared" si="124"/>
        <v>0</v>
      </c>
    </row>
    <row r="594" spans="1:17" x14ac:dyDescent="0.25">
      <c r="A594" s="8">
        <v>6.9400000000000102</v>
      </c>
      <c r="B594" s="40" t="s">
        <v>16</v>
      </c>
      <c r="D594" s="105">
        <v>870894990019</v>
      </c>
      <c r="E594" s="4">
        <v>0.6</v>
      </c>
      <c r="G594" s="4">
        <f t="shared" si="125"/>
        <v>215</v>
      </c>
      <c r="H594" s="131" t="str">
        <f>IF(TRIM('Ek.3-A'!E594)&lt;&gt;"","var","yok")</f>
        <v>yok</v>
      </c>
      <c r="I594" s="7" t="str">
        <f>IF('Ek.3-A'!E594="", "", IF(VLOOKUP('Ek.3-A'!E594, Veriler!D:E, 2, 0)=0, "", VLOOKUP('Ek.3-A'!E594, Veriler!D:E, 2, 0)))</f>
        <v/>
      </c>
      <c r="J594" s="7" t="str">
        <f>IF('Ek.3-A'!O594="", "", 'Ek.3-A'!O594)</f>
        <v/>
      </c>
      <c r="K594" s="35">
        <f>'Ek.3-A'!R594</f>
        <v>0</v>
      </c>
      <c r="L594" s="25" t="str">
        <f>'Ek.3-A'!K594</f>
        <v/>
      </c>
      <c r="M594" s="27" t="str">
        <f>'Ek.3-A'!L594</f>
        <v/>
      </c>
      <c r="N594" s="27">
        <f t="shared" si="122"/>
        <v>0</v>
      </c>
      <c r="O594" s="28" t="str">
        <f t="shared" si="123"/>
        <v>H</v>
      </c>
      <c r="P594" s="27">
        <f>IF(O594="E",SUM($N$5:N594),0)</f>
        <v>0</v>
      </c>
      <c r="Q594" s="25">
        <f t="shared" si="124"/>
        <v>0</v>
      </c>
    </row>
    <row r="595" spans="1:17" x14ac:dyDescent="0.25">
      <c r="A595" s="8">
        <v>6.95</v>
      </c>
      <c r="B595" s="40" t="s">
        <v>16</v>
      </c>
      <c r="D595" s="106">
        <v>870830990019</v>
      </c>
      <c r="E595" s="4">
        <v>0.6</v>
      </c>
      <c r="G595" s="4">
        <f t="shared" si="125"/>
        <v>216</v>
      </c>
      <c r="H595" s="131" t="str">
        <f>IF(TRIM('Ek.3-A'!E595)&lt;&gt;"","var","yok")</f>
        <v>yok</v>
      </c>
      <c r="I595" s="7" t="str">
        <f>IF('Ek.3-A'!E595="", "", IF(VLOOKUP('Ek.3-A'!E595, Veriler!D:E, 2, 0)=0, "", VLOOKUP('Ek.3-A'!E595, Veriler!D:E, 2, 0)))</f>
        <v/>
      </c>
      <c r="J595" s="7" t="str">
        <f>IF('Ek.3-A'!O595="", "", 'Ek.3-A'!O595)</f>
        <v/>
      </c>
      <c r="K595" s="35">
        <f>'Ek.3-A'!R595</f>
        <v>0</v>
      </c>
      <c r="L595" s="25" t="str">
        <f>'Ek.3-A'!K595</f>
        <v/>
      </c>
      <c r="M595" s="27" t="str">
        <f>'Ek.3-A'!L595</f>
        <v/>
      </c>
      <c r="N595" s="27">
        <f t="shared" si="122"/>
        <v>0</v>
      </c>
      <c r="O595" s="28" t="str">
        <f t="shared" si="123"/>
        <v>H</v>
      </c>
      <c r="P595" s="27">
        <f>IF(O595="E",SUM($N$5:N595),0)</f>
        <v>0</v>
      </c>
      <c r="Q595" s="25">
        <f t="shared" si="124"/>
        <v>0</v>
      </c>
    </row>
    <row r="596" spans="1:17" x14ac:dyDescent="0.25">
      <c r="A596" s="8">
        <v>6.9600000000000097</v>
      </c>
      <c r="B596" s="40" t="s">
        <v>16</v>
      </c>
      <c r="D596" s="105">
        <v>870830910019</v>
      </c>
      <c r="E596" s="4">
        <v>0.6</v>
      </c>
      <c r="G596" s="4">
        <f t="shared" si="125"/>
        <v>217</v>
      </c>
      <c r="H596" s="131" t="str">
        <f>IF(TRIM('Ek.3-A'!E596)&lt;&gt;"","var","yok")</f>
        <v>yok</v>
      </c>
      <c r="I596" s="7" t="str">
        <f>IF('Ek.3-A'!E596="", "", IF(VLOOKUP('Ek.3-A'!E596, Veriler!D:E, 2, 0)=0, "", VLOOKUP('Ek.3-A'!E596, Veriler!D:E, 2, 0)))</f>
        <v/>
      </c>
      <c r="J596" s="7" t="str">
        <f>IF('Ek.3-A'!O596="", "", 'Ek.3-A'!O596)</f>
        <v/>
      </c>
      <c r="K596" s="35">
        <f>'Ek.3-A'!R596</f>
        <v>0</v>
      </c>
      <c r="L596" s="25" t="str">
        <f>'Ek.3-A'!K596</f>
        <v/>
      </c>
      <c r="M596" s="27" t="str">
        <f>'Ek.3-A'!L596</f>
        <v/>
      </c>
      <c r="N596" s="27">
        <f t="shared" si="122"/>
        <v>0</v>
      </c>
      <c r="O596" s="28" t="str">
        <f t="shared" si="123"/>
        <v>H</v>
      </c>
      <c r="P596" s="27">
        <f>IF(O596="E",SUM($N$5:N596),0)</f>
        <v>0</v>
      </c>
      <c r="Q596" s="25">
        <f t="shared" si="124"/>
        <v>0</v>
      </c>
    </row>
    <row r="597" spans="1:17" x14ac:dyDescent="0.25">
      <c r="A597" s="8">
        <v>6.9700000000000104</v>
      </c>
      <c r="B597" s="40" t="s">
        <v>16</v>
      </c>
      <c r="D597" s="106">
        <v>870790900000</v>
      </c>
      <c r="E597" s="4">
        <v>0.6</v>
      </c>
      <c r="G597" s="4">
        <f t="shared" si="125"/>
        <v>218</v>
      </c>
      <c r="H597" s="131" t="str">
        <f>IF(TRIM('Ek.3-A'!E597)&lt;&gt;"","var","yok")</f>
        <v>yok</v>
      </c>
      <c r="I597" s="7" t="str">
        <f>IF('Ek.3-A'!E597="", "", IF(VLOOKUP('Ek.3-A'!E597, Veriler!D:E, 2, 0)=0, "", VLOOKUP('Ek.3-A'!E597, Veriler!D:E, 2, 0)))</f>
        <v/>
      </c>
      <c r="J597" s="7" t="str">
        <f>IF('Ek.3-A'!O597="", "", 'Ek.3-A'!O597)</f>
        <v/>
      </c>
      <c r="K597" s="35">
        <f>'Ek.3-A'!R597</f>
        <v>0</v>
      </c>
      <c r="L597" s="25" t="str">
        <f>'Ek.3-A'!K597</f>
        <v/>
      </c>
      <c r="M597" s="27" t="str">
        <f>'Ek.3-A'!L597</f>
        <v/>
      </c>
      <c r="N597" s="27">
        <f t="shared" si="122"/>
        <v>0</v>
      </c>
      <c r="O597" s="28" t="str">
        <f t="shared" si="123"/>
        <v>H</v>
      </c>
      <c r="P597" s="27">
        <f>IF(O597="E",SUM($N$5:N597),0)</f>
        <v>0</v>
      </c>
      <c r="Q597" s="25">
        <f t="shared" si="124"/>
        <v>0</v>
      </c>
    </row>
    <row r="598" spans="1:17" x14ac:dyDescent="0.25">
      <c r="A598" s="8">
        <v>6.9800000000000102</v>
      </c>
      <c r="B598" s="40" t="s">
        <v>16</v>
      </c>
      <c r="D598" s="105">
        <v>870810909019</v>
      </c>
      <c r="E598" s="4">
        <v>0.6</v>
      </c>
      <c r="G598" s="4">
        <f t="shared" si="125"/>
        <v>219</v>
      </c>
      <c r="H598" s="131" t="str">
        <f>IF(TRIM('Ek.3-A'!E598)&lt;&gt;"","var","yok")</f>
        <v>yok</v>
      </c>
      <c r="I598" s="7" t="str">
        <f>IF('Ek.3-A'!E598="", "", IF(VLOOKUP('Ek.3-A'!E598, Veriler!D:E, 2, 0)=0, "", VLOOKUP('Ek.3-A'!E598, Veriler!D:E, 2, 0)))</f>
        <v/>
      </c>
      <c r="J598" s="7" t="str">
        <f>IF('Ek.3-A'!O598="", "", 'Ek.3-A'!O598)</f>
        <v/>
      </c>
      <c r="K598" s="35">
        <f>'Ek.3-A'!R598</f>
        <v>0</v>
      </c>
      <c r="L598" s="25" t="str">
        <f>'Ek.3-A'!K598</f>
        <v/>
      </c>
      <c r="M598" s="27" t="str">
        <f>'Ek.3-A'!L598</f>
        <v/>
      </c>
      <c r="N598" s="27">
        <f t="shared" si="122"/>
        <v>0</v>
      </c>
      <c r="O598" s="28" t="str">
        <f t="shared" si="123"/>
        <v>H</v>
      </c>
      <c r="P598" s="27">
        <f>IF(O598="E",SUM($N$5:N598),0)</f>
        <v>0</v>
      </c>
      <c r="Q598" s="25">
        <f t="shared" si="124"/>
        <v>0</v>
      </c>
    </row>
    <row r="599" spans="1:17" x14ac:dyDescent="0.25">
      <c r="A599" s="8">
        <v>6.99000000000001</v>
      </c>
      <c r="B599" s="40" t="s">
        <v>16</v>
      </c>
      <c r="D599" s="106">
        <v>870899979929</v>
      </c>
      <c r="E599" s="4">
        <v>0.6</v>
      </c>
      <c r="G599" s="4">
        <f t="shared" si="125"/>
        <v>220</v>
      </c>
      <c r="H599" s="131" t="str">
        <f>IF(TRIM('Ek.3-A'!E599)&lt;&gt;"","var","yok")</f>
        <v>yok</v>
      </c>
      <c r="I599" s="7" t="str">
        <f>IF('Ek.3-A'!E599="", "", IF(VLOOKUP('Ek.3-A'!E599, Veriler!D:E, 2, 0)=0, "", VLOOKUP('Ek.3-A'!E599, Veriler!D:E, 2, 0)))</f>
        <v/>
      </c>
      <c r="J599" s="7" t="str">
        <f>IF('Ek.3-A'!O599="", "", 'Ek.3-A'!O599)</f>
        <v/>
      </c>
      <c r="K599" s="35">
        <f>'Ek.3-A'!R599</f>
        <v>0</v>
      </c>
      <c r="L599" s="25" t="str">
        <f>'Ek.3-A'!K599</f>
        <v/>
      </c>
      <c r="M599" s="27" t="str">
        <f>'Ek.3-A'!L599</f>
        <v/>
      </c>
      <c r="N599" s="27">
        <f t="shared" si="122"/>
        <v>0</v>
      </c>
      <c r="O599" s="28" t="str">
        <f t="shared" si="123"/>
        <v>H</v>
      </c>
      <c r="P599" s="27">
        <f>IF(O599="E",SUM($N$5:N599),0)</f>
        <v>0</v>
      </c>
      <c r="Q599" s="25">
        <f t="shared" si="124"/>
        <v>0</v>
      </c>
    </row>
    <row r="600" spans="1:17" x14ac:dyDescent="0.25">
      <c r="A600" s="8">
        <v>7.0000000000000098</v>
      </c>
      <c r="B600" s="40" t="s">
        <v>16</v>
      </c>
      <c r="D600" s="105">
        <v>870600110000</v>
      </c>
      <c r="E600" s="4">
        <v>0.6</v>
      </c>
      <c r="G600" s="4">
        <f t="shared" si="125"/>
        <v>221</v>
      </c>
      <c r="H600" s="131" t="str">
        <f>IF(TRIM('Ek.3-A'!E600)&lt;&gt;"","var","yok")</f>
        <v>yok</v>
      </c>
      <c r="I600" s="7" t="str">
        <f>IF('Ek.3-A'!E600="", "", IF(VLOOKUP('Ek.3-A'!E600, Veriler!D:E, 2, 0)=0, "", VLOOKUP('Ek.3-A'!E600, Veriler!D:E, 2, 0)))</f>
        <v/>
      </c>
      <c r="J600" s="7" t="str">
        <f>IF('Ek.3-A'!O600="", "", 'Ek.3-A'!O600)</f>
        <v/>
      </c>
      <c r="K600" s="35">
        <f>'Ek.3-A'!R600</f>
        <v>0</v>
      </c>
      <c r="L600" s="25" t="str">
        <f>'Ek.3-A'!K600</f>
        <v/>
      </c>
      <c r="M600" s="27" t="str">
        <f>'Ek.3-A'!L600</f>
        <v/>
      </c>
      <c r="N600" s="27">
        <f t="shared" si="122"/>
        <v>0</v>
      </c>
      <c r="O600" s="28" t="str">
        <f t="shared" si="123"/>
        <v>H</v>
      </c>
      <c r="P600" s="27">
        <f>IF(O600="E",SUM($N$5:N600),0)</f>
        <v>0</v>
      </c>
      <c r="Q600" s="25">
        <f t="shared" si="124"/>
        <v>0</v>
      </c>
    </row>
    <row r="601" spans="1:17" x14ac:dyDescent="0.25">
      <c r="A601" s="8">
        <v>7.0100000000000096</v>
      </c>
      <c r="B601" s="40" t="s">
        <v>16</v>
      </c>
      <c r="D601" s="106">
        <v>870600990000</v>
      </c>
      <c r="E601" s="4">
        <v>0.6</v>
      </c>
      <c r="G601" s="4">
        <f t="shared" si="125"/>
        <v>222</v>
      </c>
      <c r="H601" s="131" t="str">
        <f>IF(TRIM('Ek.3-A'!E601)&lt;&gt;"","var","yok")</f>
        <v>yok</v>
      </c>
      <c r="I601" s="7" t="str">
        <f>IF('Ek.3-A'!E601="", "", IF(VLOOKUP('Ek.3-A'!E601, Veriler!D:E, 2, 0)=0, "", VLOOKUP('Ek.3-A'!E601, Veriler!D:E, 2, 0)))</f>
        <v/>
      </c>
      <c r="J601" s="7" t="str">
        <f>IF('Ek.3-A'!O601="", "", 'Ek.3-A'!O601)</f>
        <v/>
      </c>
      <c r="K601" s="35">
        <f>'Ek.3-A'!R601</f>
        <v>0</v>
      </c>
      <c r="L601" s="25" t="str">
        <f>'Ek.3-A'!K601</f>
        <v/>
      </c>
      <c r="M601" s="27" t="str">
        <f>'Ek.3-A'!L601</f>
        <v/>
      </c>
      <c r="N601" s="27">
        <f t="shared" si="122"/>
        <v>0</v>
      </c>
      <c r="O601" s="28" t="str">
        <f t="shared" si="123"/>
        <v>H</v>
      </c>
      <c r="P601" s="27">
        <f>IF(O601="E",SUM($N$5:N601),0)</f>
        <v>0</v>
      </c>
      <c r="Q601" s="25">
        <f t="shared" si="124"/>
        <v>0</v>
      </c>
    </row>
    <row r="602" spans="1:17" x14ac:dyDescent="0.25">
      <c r="A602" s="8">
        <v>7.0200000000000102</v>
      </c>
      <c r="B602" s="40" t="s">
        <v>16</v>
      </c>
      <c r="D602" s="105">
        <v>870600190000</v>
      </c>
      <c r="E602" s="4">
        <v>0.6</v>
      </c>
      <c r="G602" s="4">
        <f t="shared" si="125"/>
        <v>223</v>
      </c>
      <c r="H602" s="131" t="str">
        <f>IF(TRIM('Ek.3-A'!E602)&lt;&gt;"","var","yok")</f>
        <v>yok</v>
      </c>
      <c r="I602" s="7" t="str">
        <f>IF('Ek.3-A'!E602="", "", IF(VLOOKUP('Ek.3-A'!E602, Veriler!D:E, 2, 0)=0, "", VLOOKUP('Ek.3-A'!E602, Veriler!D:E, 2, 0)))</f>
        <v/>
      </c>
      <c r="J602" s="7" t="str">
        <f>IF('Ek.3-A'!O602="", "", 'Ek.3-A'!O602)</f>
        <v/>
      </c>
      <c r="K602" s="35">
        <f>'Ek.3-A'!R602</f>
        <v>0</v>
      </c>
      <c r="L602" s="25" t="str">
        <f>'Ek.3-A'!K602</f>
        <v/>
      </c>
      <c r="M602" s="27" t="str">
        <f>'Ek.3-A'!L602</f>
        <v/>
      </c>
      <c r="N602" s="27">
        <f t="shared" si="122"/>
        <v>0</v>
      </c>
      <c r="O602" s="28" t="str">
        <f t="shared" si="123"/>
        <v>H</v>
      </c>
      <c r="P602" s="27">
        <f>IF(O602="E",SUM($N$5:N602),0)</f>
        <v>0</v>
      </c>
      <c r="Q602" s="25">
        <f t="shared" si="124"/>
        <v>0</v>
      </c>
    </row>
    <row r="603" spans="1:17" x14ac:dyDescent="0.25">
      <c r="A603" s="8">
        <v>7.03</v>
      </c>
      <c r="B603" s="40" t="s">
        <v>16</v>
      </c>
      <c r="D603" s="106">
        <v>870600910000</v>
      </c>
      <c r="E603" s="4">
        <v>0.6</v>
      </c>
      <c r="G603" s="4">
        <f t="shared" si="125"/>
        <v>224</v>
      </c>
      <c r="H603" s="131" t="str">
        <f>IF(TRIM('Ek.3-A'!E603)&lt;&gt;"","var","yok")</f>
        <v>yok</v>
      </c>
      <c r="I603" s="7" t="str">
        <f>IF('Ek.3-A'!E603="", "", IF(VLOOKUP('Ek.3-A'!E603, Veriler!D:E, 2, 0)=0, "", VLOOKUP('Ek.3-A'!E603, Veriler!D:E, 2, 0)))</f>
        <v/>
      </c>
      <c r="J603" s="7" t="str">
        <f>IF('Ek.3-A'!O603="", "", 'Ek.3-A'!O603)</f>
        <v/>
      </c>
      <c r="K603" s="35">
        <f>'Ek.3-A'!R603</f>
        <v>0</v>
      </c>
      <c r="L603" s="25" t="str">
        <f>'Ek.3-A'!K603</f>
        <v/>
      </c>
      <c r="M603" s="27" t="str">
        <f>'Ek.3-A'!L603</f>
        <v/>
      </c>
      <c r="N603" s="27">
        <f t="shared" si="122"/>
        <v>0</v>
      </c>
      <c r="O603" s="28" t="str">
        <f t="shared" si="123"/>
        <v>H</v>
      </c>
      <c r="P603" s="27">
        <f>IF(O603="E",SUM($N$5:N603),0)</f>
        <v>0</v>
      </c>
      <c r="Q603" s="25">
        <f t="shared" si="124"/>
        <v>0</v>
      </c>
    </row>
    <row r="604" spans="1:17" x14ac:dyDescent="0.25">
      <c r="A604" s="8">
        <v>7.0400000000000098</v>
      </c>
      <c r="B604" s="40" t="s">
        <v>16</v>
      </c>
      <c r="D604" s="105">
        <v>880790900000</v>
      </c>
      <c r="E604" s="4">
        <v>0.6</v>
      </c>
      <c r="P604" s="27"/>
      <c r="Q604" s="30"/>
    </row>
    <row r="605" spans="1:17" x14ac:dyDescent="0.25">
      <c r="A605" s="8">
        <v>7.0500000000000096</v>
      </c>
      <c r="B605" s="40" t="s">
        <v>16</v>
      </c>
      <c r="D605" s="106">
        <v>903300900000</v>
      </c>
      <c r="E605" s="4">
        <v>0.6</v>
      </c>
      <c r="P605" s="27"/>
      <c r="Q605" s="30"/>
    </row>
    <row r="606" spans="1:17" x14ac:dyDescent="0.25">
      <c r="A606" s="8">
        <v>7.0600000000000103</v>
      </c>
      <c r="B606" s="40" t="s">
        <v>16</v>
      </c>
      <c r="D606" s="105">
        <v>901090800000</v>
      </c>
      <c r="E606" s="4">
        <v>0.6</v>
      </c>
      <c r="P606" s="27"/>
      <c r="Q606" s="30"/>
    </row>
    <row r="607" spans="1:17" x14ac:dyDescent="0.25">
      <c r="A607" s="8">
        <v>7.0700000000000101</v>
      </c>
      <c r="B607" s="40" t="s">
        <v>16</v>
      </c>
      <c r="D607" s="106">
        <v>960899000000</v>
      </c>
      <c r="E607" s="4">
        <v>0.6</v>
      </c>
      <c r="P607" s="27"/>
      <c r="Q607" s="30"/>
    </row>
    <row r="608" spans="1:17" x14ac:dyDescent="0.25">
      <c r="A608" s="8">
        <v>7.0800000000000098</v>
      </c>
      <c r="B608" s="40" t="s">
        <v>16</v>
      </c>
      <c r="D608" s="105">
        <v>530500003019</v>
      </c>
      <c r="E608" s="4">
        <v>0.6</v>
      </c>
      <c r="P608" s="27"/>
      <c r="Q608" s="30"/>
    </row>
    <row r="609" spans="1:17" x14ac:dyDescent="0.25">
      <c r="A609" s="8">
        <v>7.0900000000000096</v>
      </c>
      <c r="B609" s="40" t="s">
        <v>16</v>
      </c>
      <c r="D609" s="106">
        <v>850162009100</v>
      </c>
      <c r="E609" s="4">
        <v>0.6</v>
      </c>
      <c r="P609" s="27"/>
      <c r="Q609" s="30"/>
    </row>
    <row r="610" spans="1:17" x14ac:dyDescent="0.25">
      <c r="A610" s="8">
        <v>7.1000000000000103</v>
      </c>
      <c r="B610" s="40" t="s">
        <v>16</v>
      </c>
      <c r="D610" s="105">
        <v>850162009200</v>
      </c>
      <c r="E610" s="4">
        <v>0.6</v>
      </c>
      <c r="P610" s="27"/>
      <c r="Q610" s="30"/>
    </row>
    <row r="611" spans="1:17" x14ac:dyDescent="0.25">
      <c r="A611" s="8">
        <v>7.11</v>
      </c>
      <c r="B611" s="40" t="s">
        <v>16</v>
      </c>
      <c r="D611" s="106">
        <v>830820000000</v>
      </c>
      <c r="E611" s="4">
        <v>0.6</v>
      </c>
      <c r="P611" s="27"/>
      <c r="Q611" s="30"/>
    </row>
    <row r="612" spans="1:17" x14ac:dyDescent="0.25">
      <c r="A612" s="8">
        <v>7.1200000000000099</v>
      </c>
      <c r="B612" s="40" t="s">
        <v>16</v>
      </c>
      <c r="D612" s="105">
        <v>830140190019</v>
      </c>
      <c r="E612" s="4">
        <v>0.6</v>
      </c>
      <c r="P612" s="27"/>
      <c r="Q612" s="30"/>
    </row>
    <row r="613" spans="1:17" x14ac:dyDescent="0.25">
      <c r="A613" s="8">
        <v>7.1300000000000097</v>
      </c>
      <c r="B613" s="40" t="s">
        <v>16</v>
      </c>
      <c r="D613" s="106">
        <v>830140900000</v>
      </c>
      <c r="E613" s="4">
        <v>0.6</v>
      </c>
      <c r="G613" s="4">
        <f>G588+1</f>
        <v>225</v>
      </c>
      <c r="H613" s="131" t="str">
        <f>IF(TRIM('Ek.3-A'!E613)&lt;&gt;"","var","yok")</f>
        <v>yok</v>
      </c>
      <c r="I613" s="7" t="str">
        <f>IF('Ek.3-A'!E613="", "", IF(VLOOKUP('Ek.3-A'!E613, Veriler!D:E, 2, 0)=0, "", VLOOKUP('Ek.3-A'!E613, Veriler!D:E, 2, 0)))</f>
        <v/>
      </c>
      <c r="J613" s="7" t="str">
        <f>IF('Ek.3-A'!O613="", "", 'Ek.3-A'!O613)</f>
        <v/>
      </c>
      <c r="K613" s="35">
        <f>'Ek.3-A'!R613</f>
        <v>0</v>
      </c>
      <c r="L613" s="25" t="str">
        <f>'Ek.3-A'!K613</f>
        <v/>
      </c>
      <c r="M613" s="27" t="str">
        <f>'Ek.3-A'!L613</f>
        <v/>
      </c>
      <c r="N613" s="27">
        <f>IF(H613="var",0,IF(M613&lt;=0.005,M613,0))</f>
        <v>0</v>
      </c>
      <c r="O613" s="28" t="str">
        <f>IF(M613&lt;=0.005,"E","H")</f>
        <v>H</v>
      </c>
      <c r="P613" s="27">
        <f>IF(O613="E",SUM($N$5:N613),0)</f>
        <v>0</v>
      </c>
      <c r="Q613" s="25">
        <f>IF(P613&lt;=0.1, K613, IF(N613&gt;$F$2, N613*K613, $F$2*K613))</f>
        <v>0</v>
      </c>
    </row>
    <row r="614" spans="1:17" x14ac:dyDescent="0.25">
      <c r="A614" s="8">
        <v>7.1400000000000103</v>
      </c>
      <c r="B614" s="40" t="s">
        <v>16</v>
      </c>
      <c r="D614" s="105">
        <v>820299800000</v>
      </c>
      <c r="E614" s="4">
        <v>0.6</v>
      </c>
      <c r="G614" s="4">
        <f>G613+1</f>
        <v>226</v>
      </c>
      <c r="H614" s="131" t="str">
        <f>IF(TRIM('Ek.3-A'!E614)&lt;&gt;"","var","yok")</f>
        <v>yok</v>
      </c>
      <c r="I614" s="7" t="str">
        <f>IF('Ek.3-A'!E614="", "", IF(VLOOKUP('Ek.3-A'!E614, Veriler!D:E, 2, 0)=0, "", VLOOKUP('Ek.3-A'!E614, Veriler!D:E, 2, 0)))</f>
        <v/>
      </c>
      <c r="J614" s="7" t="str">
        <f>IF('Ek.3-A'!O614="", "", 'Ek.3-A'!O614)</f>
        <v/>
      </c>
      <c r="K614" s="35">
        <f>'Ek.3-A'!R614</f>
        <v>0</v>
      </c>
      <c r="L614" s="25" t="str">
        <f>'Ek.3-A'!K614</f>
        <v/>
      </c>
      <c r="M614" s="27" t="str">
        <f>'Ek.3-A'!L614</f>
        <v/>
      </c>
      <c r="N614" s="27">
        <f t="shared" ref="N614:N626" si="126">IF(H614="var",0,IF(M614&lt;=0.005,M614,0))</f>
        <v>0</v>
      </c>
      <c r="O614" s="28" t="str">
        <f t="shared" ref="O614:O626" si="127">IF(M614&lt;=0.005,"E","H")</f>
        <v>H</v>
      </c>
      <c r="P614" s="27">
        <f>IF(O614="E",SUM($N$5:N614),0)</f>
        <v>0</v>
      </c>
      <c r="Q614" s="25">
        <f t="shared" ref="Q614:Q626" si="128">IF(P614&lt;=0.1, K614, IF(N614&gt;$F$2, N614*K614, $F$2*K614))</f>
        <v>0</v>
      </c>
    </row>
    <row r="615" spans="1:17" x14ac:dyDescent="0.25">
      <c r="A615" s="8">
        <v>7.1500000000000101</v>
      </c>
      <c r="B615" s="40" t="s">
        <v>16</v>
      </c>
      <c r="D615" s="106">
        <v>830910000000</v>
      </c>
      <c r="E615" s="4">
        <v>0.6</v>
      </c>
      <c r="G615" s="4">
        <f>G614+1</f>
        <v>227</v>
      </c>
      <c r="H615" s="131" t="str">
        <f>IF(TRIM('Ek.3-A'!E615)&lt;&gt;"","var","yok")</f>
        <v>yok</v>
      </c>
      <c r="I615" s="7" t="str">
        <f>IF('Ek.3-A'!E615="", "", IF(VLOOKUP('Ek.3-A'!E615, Veriler!D:E, 2, 0)=0, "", VLOOKUP('Ek.3-A'!E615, Veriler!D:E, 2, 0)))</f>
        <v/>
      </c>
      <c r="J615" s="7" t="str">
        <f>IF('Ek.3-A'!O615="", "", 'Ek.3-A'!O615)</f>
        <v/>
      </c>
      <c r="K615" s="35">
        <f>'Ek.3-A'!R615</f>
        <v>0</v>
      </c>
      <c r="L615" s="25" t="str">
        <f>'Ek.3-A'!K615</f>
        <v/>
      </c>
      <c r="M615" s="27" t="str">
        <f>'Ek.3-A'!L615</f>
        <v/>
      </c>
      <c r="N615" s="27">
        <f t="shared" si="126"/>
        <v>0</v>
      </c>
      <c r="O615" s="28" t="str">
        <f t="shared" si="127"/>
        <v>H</v>
      </c>
      <c r="P615" s="27">
        <f>IF(O615="E",SUM($N$5:N615),0)</f>
        <v>0</v>
      </c>
      <c r="Q615" s="25">
        <f t="shared" si="128"/>
        <v>0</v>
      </c>
    </row>
    <row r="616" spans="1:17" x14ac:dyDescent="0.25">
      <c r="A616" s="8">
        <v>7.1600000000000099</v>
      </c>
      <c r="B616" s="40" t="s">
        <v>16</v>
      </c>
      <c r="D616" s="105">
        <v>830220000000</v>
      </c>
      <c r="E616" s="4">
        <v>0.6</v>
      </c>
      <c r="G616" s="4">
        <f t="shared" ref="G616:G626" si="129">G615+1</f>
        <v>228</v>
      </c>
      <c r="H616" s="131" t="str">
        <f>IF(TRIM('Ek.3-A'!E616)&lt;&gt;"","var","yok")</f>
        <v>yok</v>
      </c>
      <c r="I616" s="7" t="str">
        <f>IF('Ek.3-A'!E616="", "", IF(VLOOKUP('Ek.3-A'!E616, Veriler!D:E, 2, 0)=0, "", VLOOKUP('Ek.3-A'!E616, Veriler!D:E, 2, 0)))</f>
        <v/>
      </c>
      <c r="J616" s="7" t="str">
        <f>IF('Ek.3-A'!O616="", "", 'Ek.3-A'!O616)</f>
        <v/>
      </c>
      <c r="K616" s="35">
        <f>'Ek.3-A'!R616</f>
        <v>0</v>
      </c>
      <c r="L616" s="25" t="str">
        <f>'Ek.3-A'!K616</f>
        <v/>
      </c>
      <c r="M616" s="27" t="str">
        <f>'Ek.3-A'!L616</f>
        <v/>
      </c>
      <c r="N616" s="27">
        <f t="shared" si="126"/>
        <v>0</v>
      </c>
      <c r="O616" s="28" t="str">
        <f t="shared" si="127"/>
        <v>H</v>
      </c>
      <c r="P616" s="27">
        <f>IF(O616="E",SUM($N$5:N616),0)</f>
        <v>0</v>
      </c>
      <c r="Q616" s="25">
        <f t="shared" si="128"/>
        <v>0</v>
      </c>
    </row>
    <row r="617" spans="1:17" x14ac:dyDescent="0.25">
      <c r="A617" s="8">
        <v>7.1700000000000097</v>
      </c>
      <c r="B617" s="40" t="s">
        <v>16</v>
      </c>
      <c r="D617" s="106">
        <v>830160000019</v>
      </c>
      <c r="E617" s="4">
        <v>0.6</v>
      </c>
      <c r="G617" s="4">
        <f t="shared" si="129"/>
        <v>229</v>
      </c>
      <c r="H617" s="131" t="str">
        <f>IF(TRIM('Ek.3-A'!E617)&lt;&gt;"","var","yok")</f>
        <v>yok</v>
      </c>
      <c r="I617" s="7" t="str">
        <f>IF('Ek.3-A'!E617="", "", IF(VLOOKUP('Ek.3-A'!E617, Veriler!D:E, 2, 0)=0, "", VLOOKUP('Ek.3-A'!E617, Veriler!D:E, 2, 0)))</f>
        <v/>
      </c>
      <c r="J617" s="7" t="str">
        <f>IF('Ek.3-A'!O617="", "", 'Ek.3-A'!O617)</f>
        <v/>
      </c>
      <c r="K617" s="35">
        <f>'Ek.3-A'!R617</f>
        <v>0</v>
      </c>
      <c r="L617" s="25" t="str">
        <f>'Ek.3-A'!K617</f>
        <v/>
      </c>
      <c r="M617" s="27" t="str">
        <f>'Ek.3-A'!L617</f>
        <v/>
      </c>
      <c r="N617" s="27">
        <f t="shared" si="126"/>
        <v>0</v>
      </c>
      <c r="O617" s="28" t="str">
        <f t="shared" si="127"/>
        <v>H</v>
      </c>
      <c r="P617" s="27">
        <f>IF(O617="E",SUM($N$5:N617),0)</f>
        <v>0</v>
      </c>
      <c r="Q617" s="25">
        <f t="shared" si="128"/>
        <v>0</v>
      </c>
    </row>
    <row r="618" spans="1:17" x14ac:dyDescent="0.25">
      <c r="A618" s="8">
        <v>7.1800000000000104</v>
      </c>
      <c r="B618" s="40" t="s">
        <v>16</v>
      </c>
      <c r="D618" s="105">
        <v>830260000000</v>
      </c>
      <c r="E618" s="4">
        <v>0.6</v>
      </c>
      <c r="G618" s="4">
        <f t="shared" si="129"/>
        <v>230</v>
      </c>
      <c r="H618" s="131" t="str">
        <f>IF(TRIM('Ek.3-A'!E618)&lt;&gt;"","var","yok")</f>
        <v>yok</v>
      </c>
      <c r="I618" s="7" t="str">
        <f>IF('Ek.3-A'!E618="", "", IF(VLOOKUP('Ek.3-A'!E618, Veriler!D:E, 2, 0)=0, "", VLOOKUP('Ek.3-A'!E618, Veriler!D:E, 2, 0)))</f>
        <v/>
      </c>
      <c r="J618" s="7" t="str">
        <f>IF('Ek.3-A'!O618="", "", 'Ek.3-A'!O618)</f>
        <v/>
      </c>
      <c r="K618" s="35">
        <f>'Ek.3-A'!R618</f>
        <v>0</v>
      </c>
      <c r="L618" s="25" t="str">
        <f>'Ek.3-A'!K618</f>
        <v/>
      </c>
      <c r="M618" s="27" t="str">
        <f>'Ek.3-A'!L618</f>
        <v/>
      </c>
      <c r="N618" s="27">
        <f t="shared" si="126"/>
        <v>0</v>
      </c>
      <c r="O618" s="28" t="str">
        <f t="shared" si="127"/>
        <v>H</v>
      </c>
      <c r="P618" s="27">
        <f>IF(O618="E",SUM($N$5:N618),0)</f>
        <v>0</v>
      </c>
      <c r="Q618" s="25">
        <f t="shared" si="128"/>
        <v>0</v>
      </c>
    </row>
    <row r="619" spans="1:17" x14ac:dyDescent="0.25">
      <c r="A619" s="8">
        <v>7.1900000000000102</v>
      </c>
      <c r="B619" s="40" t="s">
        <v>16</v>
      </c>
      <c r="D619" s="106">
        <v>820240000000</v>
      </c>
      <c r="E619" s="4">
        <v>0.6</v>
      </c>
      <c r="G619" s="4">
        <f t="shared" si="129"/>
        <v>231</v>
      </c>
      <c r="H619" s="131" t="str">
        <f>IF(TRIM('Ek.3-A'!E619)&lt;&gt;"","var","yok")</f>
        <v>yok</v>
      </c>
      <c r="I619" s="7" t="str">
        <f>IF('Ek.3-A'!E619="", "", IF(VLOOKUP('Ek.3-A'!E619, Veriler!D:E, 2, 0)=0, "", VLOOKUP('Ek.3-A'!E619, Veriler!D:E, 2, 0)))</f>
        <v/>
      </c>
      <c r="J619" s="7" t="str">
        <f>IF('Ek.3-A'!O619="", "", 'Ek.3-A'!O619)</f>
        <v/>
      </c>
      <c r="K619" s="35">
        <f>'Ek.3-A'!R619</f>
        <v>0</v>
      </c>
      <c r="L619" s="25" t="str">
        <f>'Ek.3-A'!K619</f>
        <v/>
      </c>
      <c r="M619" s="27" t="str">
        <f>'Ek.3-A'!L619</f>
        <v/>
      </c>
      <c r="N619" s="27">
        <f t="shared" si="126"/>
        <v>0</v>
      </c>
      <c r="O619" s="28" t="str">
        <f t="shared" si="127"/>
        <v>H</v>
      </c>
      <c r="P619" s="27">
        <f>IF(O619="E",SUM($N$5:N619),0)</f>
        <v>0</v>
      </c>
      <c r="Q619" s="25">
        <f t="shared" si="128"/>
        <v>0</v>
      </c>
    </row>
    <row r="620" spans="1:17" x14ac:dyDescent="0.25">
      <c r="A620" s="8">
        <v>7.2000000000000099</v>
      </c>
      <c r="B620" s="40" t="s">
        <v>16</v>
      </c>
      <c r="D620" s="105">
        <v>291712000021</v>
      </c>
      <c r="E620" s="4">
        <v>0.6</v>
      </c>
      <c r="G620" s="4">
        <f t="shared" si="129"/>
        <v>232</v>
      </c>
      <c r="H620" s="131" t="str">
        <f>IF(TRIM('Ek.3-A'!E620)&lt;&gt;"","var","yok")</f>
        <v>yok</v>
      </c>
      <c r="I620" s="7" t="str">
        <f>IF('Ek.3-A'!E620="", "", IF(VLOOKUP('Ek.3-A'!E620, Veriler!D:E, 2, 0)=0, "", VLOOKUP('Ek.3-A'!E620, Veriler!D:E, 2, 0)))</f>
        <v/>
      </c>
      <c r="J620" s="7" t="str">
        <f>IF('Ek.3-A'!O620="", "", 'Ek.3-A'!O620)</f>
        <v/>
      </c>
      <c r="K620" s="35">
        <f>'Ek.3-A'!R620</f>
        <v>0</v>
      </c>
      <c r="L620" s="25" t="str">
        <f>'Ek.3-A'!K620</f>
        <v/>
      </c>
      <c r="M620" s="27" t="str">
        <f>'Ek.3-A'!L620</f>
        <v/>
      </c>
      <c r="N620" s="27">
        <f t="shared" si="126"/>
        <v>0</v>
      </c>
      <c r="O620" s="28" t="str">
        <f t="shared" si="127"/>
        <v>H</v>
      </c>
      <c r="P620" s="27">
        <f>IF(O620="E",SUM($N$5:N620),0)</f>
        <v>0</v>
      </c>
      <c r="Q620" s="25">
        <f t="shared" si="128"/>
        <v>0</v>
      </c>
    </row>
    <row r="621" spans="1:17" x14ac:dyDescent="0.25">
      <c r="A621" s="8">
        <v>7.2100000000000097</v>
      </c>
      <c r="B621" s="40" t="s">
        <v>16</v>
      </c>
      <c r="D621" s="106">
        <v>291712000012</v>
      </c>
      <c r="E621" s="4">
        <v>0.6</v>
      </c>
      <c r="G621" s="4">
        <f t="shared" si="129"/>
        <v>233</v>
      </c>
      <c r="H621" s="131" t="str">
        <f>IF(TRIM('Ek.3-A'!E621)&lt;&gt;"","var","yok")</f>
        <v>yok</v>
      </c>
      <c r="I621" s="7" t="str">
        <f>IF('Ek.3-A'!E621="", "", IF(VLOOKUP('Ek.3-A'!E621, Veriler!D:E, 2, 0)=0, "", VLOOKUP('Ek.3-A'!E621, Veriler!D:E, 2, 0)))</f>
        <v/>
      </c>
      <c r="J621" s="7" t="str">
        <f>IF('Ek.3-A'!O621="", "", 'Ek.3-A'!O621)</f>
        <v/>
      </c>
      <c r="K621" s="35">
        <f>'Ek.3-A'!R621</f>
        <v>0</v>
      </c>
      <c r="L621" s="25" t="str">
        <f>'Ek.3-A'!K621</f>
        <v/>
      </c>
      <c r="M621" s="27" t="str">
        <f>'Ek.3-A'!L621</f>
        <v/>
      </c>
      <c r="N621" s="27">
        <f t="shared" si="126"/>
        <v>0</v>
      </c>
      <c r="O621" s="28" t="str">
        <f t="shared" si="127"/>
        <v>H</v>
      </c>
      <c r="P621" s="27">
        <f>IF(O621="E",SUM($N$5:N621),0)</f>
        <v>0</v>
      </c>
      <c r="Q621" s="25">
        <f t="shared" si="128"/>
        <v>0</v>
      </c>
    </row>
    <row r="622" spans="1:17" x14ac:dyDescent="0.25">
      <c r="A622" s="8">
        <v>7.2200000000000104</v>
      </c>
      <c r="B622" s="40" t="s">
        <v>16</v>
      </c>
      <c r="D622" s="105">
        <v>293729000011</v>
      </c>
      <c r="E622" s="4">
        <v>0.6</v>
      </c>
      <c r="G622" s="4">
        <f t="shared" si="129"/>
        <v>234</v>
      </c>
      <c r="H622" s="131" t="str">
        <f>IF(TRIM('Ek.3-A'!E622)&lt;&gt;"","var","yok")</f>
        <v>yok</v>
      </c>
      <c r="I622" s="7" t="str">
        <f>IF('Ek.3-A'!E622="", "", IF(VLOOKUP('Ek.3-A'!E622, Veriler!D:E, 2, 0)=0, "", VLOOKUP('Ek.3-A'!E622, Veriler!D:E, 2, 0)))</f>
        <v/>
      </c>
      <c r="J622" s="7" t="str">
        <f>IF('Ek.3-A'!O622="", "", 'Ek.3-A'!O622)</f>
        <v/>
      </c>
      <c r="K622" s="35">
        <f>'Ek.3-A'!R622</f>
        <v>0</v>
      </c>
      <c r="L622" s="25" t="str">
        <f>'Ek.3-A'!K622</f>
        <v/>
      </c>
      <c r="M622" s="27" t="str">
        <f>'Ek.3-A'!L622</f>
        <v/>
      </c>
      <c r="N622" s="27">
        <f t="shared" si="126"/>
        <v>0</v>
      </c>
      <c r="O622" s="28" t="str">
        <f t="shared" si="127"/>
        <v>H</v>
      </c>
      <c r="P622" s="27">
        <f>IF(O622="E",SUM($N$5:N622),0)</f>
        <v>0</v>
      </c>
      <c r="Q622" s="25">
        <f t="shared" si="128"/>
        <v>0</v>
      </c>
    </row>
    <row r="623" spans="1:17" x14ac:dyDescent="0.25">
      <c r="A623" s="8">
        <v>7.2300000000000102</v>
      </c>
      <c r="B623" s="40" t="s">
        <v>16</v>
      </c>
      <c r="D623" s="106">
        <v>130231001000</v>
      </c>
      <c r="E623" s="4">
        <v>0.6</v>
      </c>
      <c r="G623" s="4">
        <f t="shared" si="129"/>
        <v>235</v>
      </c>
      <c r="H623" s="131" t="str">
        <f>IF(TRIM('Ek.3-A'!E623)&lt;&gt;"","var","yok")</f>
        <v>yok</v>
      </c>
      <c r="I623" s="7" t="str">
        <f>IF('Ek.3-A'!E623="", "", IF(VLOOKUP('Ek.3-A'!E623, Veriler!D:E, 2, 0)=0, "", VLOOKUP('Ek.3-A'!E623, Veriler!D:E, 2, 0)))</f>
        <v/>
      </c>
      <c r="J623" s="7" t="str">
        <f>IF('Ek.3-A'!O623="", "", 'Ek.3-A'!O623)</f>
        <v/>
      </c>
      <c r="K623" s="35">
        <f>'Ek.3-A'!R623</f>
        <v>0</v>
      </c>
      <c r="L623" s="25" t="str">
        <f>'Ek.3-A'!K623</f>
        <v/>
      </c>
      <c r="M623" s="27" t="str">
        <f>'Ek.3-A'!L623</f>
        <v/>
      </c>
      <c r="N623" s="27">
        <f t="shared" si="126"/>
        <v>0</v>
      </c>
      <c r="O623" s="28" t="str">
        <f t="shared" si="127"/>
        <v>H</v>
      </c>
      <c r="P623" s="27">
        <f>IF(O623="E",SUM($N$5:N623),0)</f>
        <v>0</v>
      </c>
      <c r="Q623" s="25">
        <f t="shared" si="128"/>
        <v>0</v>
      </c>
    </row>
    <row r="624" spans="1:17" x14ac:dyDescent="0.25">
      <c r="A624" s="8">
        <v>7.24000000000001</v>
      </c>
      <c r="B624" s="40" t="s">
        <v>16</v>
      </c>
      <c r="D624" s="105">
        <v>130231009000</v>
      </c>
      <c r="E624" s="4">
        <v>0.6</v>
      </c>
      <c r="G624" s="4">
        <f t="shared" si="129"/>
        <v>236</v>
      </c>
      <c r="H624" s="131" t="str">
        <f>IF(TRIM('Ek.3-A'!E624)&lt;&gt;"","var","yok")</f>
        <v>yok</v>
      </c>
      <c r="I624" s="7" t="str">
        <f>IF('Ek.3-A'!E624="", "", IF(VLOOKUP('Ek.3-A'!E624, Veriler!D:E, 2, 0)=0, "", VLOOKUP('Ek.3-A'!E624, Veriler!D:E, 2, 0)))</f>
        <v/>
      </c>
      <c r="J624" s="7" t="str">
        <f>IF('Ek.3-A'!O624="", "", 'Ek.3-A'!O624)</f>
        <v/>
      </c>
      <c r="K624" s="35">
        <f>'Ek.3-A'!R624</f>
        <v>0</v>
      </c>
      <c r="L624" s="25" t="str">
        <f>'Ek.3-A'!K624</f>
        <v/>
      </c>
      <c r="M624" s="27" t="str">
        <f>'Ek.3-A'!L624</f>
        <v/>
      </c>
      <c r="N624" s="27">
        <f t="shared" si="126"/>
        <v>0</v>
      </c>
      <c r="O624" s="28" t="str">
        <f t="shared" si="127"/>
        <v>H</v>
      </c>
      <c r="P624" s="27">
        <f>IF(O624="E",SUM($N$5:N624),0)</f>
        <v>0</v>
      </c>
      <c r="Q624" s="25">
        <f t="shared" si="128"/>
        <v>0</v>
      </c>
    </row>
    <row r="625" spans="1:17" x14ac:dyDescent="0.25">
      <c r="A625" s="8">
        <v>7.2500000000000098</v>
      </c>
      <c r="B625" s="40" t="s">
        <v>16</v>
      </c>
      <c r="D625" s="106">
        <v>850519100000</v>
      </c>
      <c r="E625" s="4">
        <v>0.6</v>
      </c>
      <c r="G625" s="4">
        <f t="shared" si="129"/>
        <v>237</v>
      </c>
      <c r="H625" s="131" t="str">
        <f>IF(TRIM('Ek.3-A'!E625)&lt;&gt;"","var","yok")</f>
        <v>yok</v>
      </c>
      <c r="I625" s="7" t="str">
        <f>IF('Ek.3-A'!E625="", "", IF(VLOOKUP('Ek.3-A'!E625, Veriler!D:E, 2, 0)=0, "", VLOOKUP('Ek.3-A'!E625, Veriler!D:E, 2, 0)))</f>
        <v/>
      </c>
      <c r="J625" s="7" t="str">
        <f>IF('Ek.3-A'!O625="", "", 'Ek.3-A'!O625)</f>
        <v/>
      </c>
      <c r="K625" s="35">
        <f>'Ek.3-A'!R625</f>
        <v>0</v>
      </c>
      <c r="L625" s="25" t="str">
        <f>'Ek.3-A'!K625</f>
        <v/>
      </c>
      <c r="M625" s="27" t="str">
        <f>'Ek.3-A'!L625</f>
        <v/>
      </c>
      <c r="N625" s="27">
        <f t="shared" si="126"/>
        <v>0</v>
      </c>
      <c r="O625" s="28" t="str">
        <f t="shared" si="127"/>
        <v>H</v>
      </c>
      <c r="P625" s="27">
        <f>IF(O625="E",SUM($N$5:N625),0)</f>
        <v>0</v>
      </c>
      <c r="Q625" s="25">
        <f t="shared" si="128"/>
        <v>0</v>
      </c>
    </row>
    <row r="626" spans="1:17" x14ac:dyDescent="0.25">
      <c r="A626" s="8">
        <v>7.2600000000000096</v>
      </c>
      <c r="B626" s="40" t="s">
        <v>16</v>
      </c>
      <c r="D626" s="105">
        <v>681410000000</v>
      </c>
      <c r="E626" s="4">
        <v>0.6</v>
      </c>
      <c r="G626" s="4">
        <f t="shared" si="129"/>
        <v>238</v>
      </c>
      <c r="H626" s="131" t="str">
        <f>IF(TRIM('Ek.3-A'!E626)&lt;&gt;"","var","yok")</f>
        <v>yok</v>
      </c>
      <c r="I626" s="7" t="str">
        <f>IF('Ek.3-A'!E626="", "", IF(VLOOKUP('Ek.3-A'!E626, Veriler!D:E, 2, 0)=0, "", VLOOKUP('Ek.3-A'!E626, Veriler!D:E, 2, 0)))</f>
        <v/>
      </c>
      <c r="J626" s="7" t="str">
        <f>IF('Ek.3-A'!O626="", "", 'Ek.3-A'!O626)</f>
        <v/>
      </c>
      <c r="K626" s="35">
        <f>'Ek.3-A'!R626</f>
        <v>0</v>
      </c>
      <c r="L626" s="25" t="str">
        <f>'Ek.3-A'!K626</f>
        <v/>
      </c>
      <c r="M626" s="27" t="str">
        <f>'Ek.3-A'!L626</f>
        <v/>
      </c>
      <c r="N626" s="27">
        <f t="shared" si="126"/>
        <v>0</v>
      </c>
      <c r="O626" s="28" t="str">
        <f t="shared" si="127"/>
        <v>H</v>
      </c>
      <c r="P626" s="27">
        <f>IF(O626="E",SUM($N$5:N626),0)</f>
        <v>0</v>
      </c>
      <c r="Q626" s="25">
        <f t="shared" si="128"/>
        <v>0</v>
      </c>
    </row>
    <row r="627" spans="1:17" x14ac:dyDescent="0.25">
      <c r="A627" s="8">
        <v>7.2700000000000102</v>
      </c>
      <c r="B627" s="40" t="s">
        <v>16</v>
      </c>
      <c r="D627" s="106">
        <v>450410910000</v>
      </c>
      <c r="E627" s="4">
        <v>0.6</v>
      </c>
      <c r="H627" s="131"/>
      <c r="I627" s="7" t="s">
        <v>69</v>
      </c>
      <c r="J627" s="7"/>
      <c r="K627" s="7"/>
      <c r="M627" s="26"/>
      <c r="P627" s="27"/>
      <c r="Q627" s="30"/>
    </row>
    <row r="628" spans="1:17" x14ac:dyDescent="0.25">
      <c r="A628" s="8">
        <v>7.28000000000001</v>
      </c>
      <c r="B628" s="40" t="s">
        <v>16</v>
      </c>
      <c r="D628" s="105">
        <v>450410990019</v>
      </c>
      <c r="E628" s="4">
        <v>0.6</v>
      </c>
      <c r="G628" s="4">
        <f>G603+1</f>
        <v>225</v>
      </c>
      <c r="H628" s="131" t="str">
        <f>IF(TRIM('Ek.3-A'!E628)&lt;&gt;"","var","yok")</f>
        <v>yok</v>
      </c>
      <c r="I628" s="7" t="str">
        <f>IF('Ek.3-A'!E628="", "", IF(VLOOKUP('Ek.3-A'!E628, Veriler!D:E, 2, 0)=0, "", VLOOKUP('Ek.3-A'!E628, Veriler!D:E, 2, 0)))</f>
        <v/>
      </c>
      <c r="J628" s="7" t="str">
        <f>IF('Ek.3-A'!O628="", "", 'Ek.3-A'!O628)</f>
        <v/>
      </c>
      <c r="K628" s="35">
        <f>'Ek.3-A'!R628</f>
        <v>0</v>
      </c>
      <c r="L628" s="25" t="str">
        <f>'Ek.3-A'!K628</f>
        <v/>
      </c>
      <c r="M628" s="27" t="str">
        <f>'Ek.3-A'!L628</f>
        <v/>
      </c>
      <c r="N628" s="27">
        <f>IF(H628="var",0,IF(M628&lt;=0.005,M628,0))</f>
        <v>0</v>
      </c>
      <c r="O628" s="28" t="str">
        <f>IF(M628&lt;=0.005,"E","H")</f>
        <v>H</v>
      </c>
      <c r="P628" s="27">
        <f>IF(O628="E",SUM($N$5:N628),0)</f>
        <v>0</v>
      </c>
      <c r="Q628" s="25">
        <f>IF(P628&lt;=0.1, K628, IF(N628&gt;$F$2, N628*K628, $F$2*K628))</f>
        <v>0</v>
      </c>
    </row>
    <row r="629" spans="1:17" x14ac:dyDescent="0.25">
      <c r="A629" s="8">
        <v>7.2900000000000098</v>
      </c>
      <c r="B629" s="40" t="s">
        <v>16</v>
      </c>
      <c r="D629" s="106">
        <v>450410190000</v>
      </c>
      <c r="E629" s="4">
        <v>0.6</v>
      </c>
      <c r="G629" s="4">
        <f>G628+1</f>
        <v>226</v>
      </c>
      <c r="H629" s="131" t="str">
        <f>IF(TRIM('Ek.3-A'!E629)&lt;&gt;"","var","yok")</f>
        <v>yok</v>
      </c>
      <c r="I629" s="7" t="str">
        <f>IF('Ek.3-A'!E629="", "", IF(VLOOKUP('Ek.3-A'!E629, Veriler!D:E, 2, 0)=0, "", VLOOKUP('Ek.3-A'!E629, Veriler!D:E, 2, 0)))</f>
        <v/>
      </c>
      <c r="J629" s="7" t="str">
        <f>IF('Ek.3-A'!O629="", "", 'Ek.3-A'!O629)</f>
        <v/>
      </c>
      <c r="K629" s="35">
        <f>'Ek.3-A'!R629</f>
        <v>0</v>
      </c>
      <c r="L629" s="25" t="str">
        <f>'Ek.3-A'!K629</f>
        <v/>
      </c>
      <c r="M629" s="27" t="str">
        <f>'Ek.3-A'!L629</f>
        <v/>
      </c>
      <c r="N629" s="27">
        <f t="shared" ref="N629:N641" si="130">IF(H629="var",0,IF(M629&lt;=0.005,M629,0))</f>
        <v>0</v>
      </c>
      <c r="O629" s="28" t="str">
        <f t="shared" ref="O629:O641" si="131">IF(M629&lt;=0.005,"E","H")</f>
        <v>H</v>
      </c>
      <c r="P629" s="27">
        <f>IF(O629="E",SUM($N$5:N629),0)</f>
        <v>0</v>
      </c>
      <c r="Q629" s="25">
        <f t="shared" ref="Q629:Q641" si="132">IF(P629&lt;=0.1, K629, IF(N629&gt;$F$2, N629*K629, $F$2*K629))</f>
        <v>0</v>
      </c>
    </row>
    <row r="630" spans="1:17" x14ac:dyDescent="0.25">
      <c r="A630" s="8">
        <v>7.3000000000000096</v>
      </c>
      <c r="B630" s="40" t="s">
        <v>16</v>
      </c>
      <c r="D630" s="105">
        <v>820820000000</v>
      </c>
      <c r="E630" s="4">
        <v>0.6</v>
      </c>
      <c r="G630" s="4">
        <f t="shared" ref="G630:G641" si="133">G629+1</f>
        <v>227</v>
      </c>
      <c r="H630" s="131" t="str">
        <f>IF(TRIM('Ek.3-A'!E630)&lt;&gt;"","var","yok")</f>
        <v>yok</v>
      </c>
      <c r="I630" s="7" t="str">
        <f>IF('Ek.3-A'!E630="", "", IF(VLOOKUP('Ek.3-A'!E630, Veriler!D:E, 2, 0)=0, "", VLOOKUP('Ek.3-A'!E630, Veriler!D:E, 2, 0)))</f>
        <v/>
      </c>
      <c r="J630" s="7" t="str">
        <f>IF('Ek.3-A'!O630="", "", 'Ek.3-A'!O630)</f>
        <v/>
      </c>
      <c r="K630" s="35">
        <f>'Ek.3-A'!R630</f>
        <v>0</v>
      </c>
      <c r="L630" s="25" t="str">
        <f>'Ek.3-A'!K630</f>
        <v/>
      </c>
      <c r="M630" s="27" t="str">
        <f>'Ek.3-A'!L630</f>
        <v/>
      </c>
      <c r="N630" s="27">
        <f t="shared" si="130"/>
        <v>0</v>
      </c>
      <c r="O630" s="28" t="str">
        <f t="shared" si="131"/>
        <v>H</v>
      </c>
      <c r="P630" s="27">
        <f>IF(O630="E",SUM($N$5:N630),0)</f>
        <v>0</v>
      </c>
      <c r="Q630" s="25">
        <f t="shared" si="132"/>
        <v>0</v>
      </c>
    </row>
    <row r="631" spans="1:17" x14ac:dyDescent="0.25">
      <c r="A631" s="8">
        <v>7.3100000000000103</v>
      </c>
      <c r="B631" s="40" t="s">
        <v>16</v>
      </c>
      <c r="D631" s="106">
        <v>380590909019</v>
      </c>
      <c r="E631" s="4">
        <v>0.6</v>
      </c>
      <c r="G631" s="4">
        <f t="shared" si="133"/>
        <v>228</v>
      </c>
      <c r="H631" s="131" t="str">
        <f>IF(TRIM('Ek.3-A'!E631)&lt;&gt;"","var","yok")</f>
        <v>yok</v>
      </c>
      <c r="I631" s="7" t="str">
        <f>IF('Ek.3-A'!E631="", "", IF(VLOOKUP('Ek.3-A'!E631, Veriler!D:E, 2, 0)=0, "", VLOOKUP('Ek.3-A'!E631, Veriler!D:E, 2, 0)))</f>
        <v/>
      </c>
      <c r="J631" s="7" t="str">
        <f>IF('Ek.3-A'!O631="", "", 'Ek.3-A'!O631)</f>
        <v/>
      </c>
      <c r="K631" s="35">
        <f>'Ek.3-A'!R631</f>
        <v>0</v>
      </c>
      <c r="L631" s="25" t="str">
        <f>'Ek.3-A'!K631</f>
        <v/>
      </c>
      <c r="M631" s="27" t="str">
        <f>'Ek.3-A'!L631</f>
        <v/>
      </c>
      <c r="N631" s="27">
        <f t="shared" si="130"/>
        <v>0</v>
      </c>
      <c r="O631" s="28" t="str">
        <f t="shared" si="131"/>
        <v>H</v>
      </c>
      <c r="P631" s="27">
        <f>IF(O631="E",SUM($N$5:N631),0)</f>
        <v>0</v>
      </c>
      <c r="Q631" s="25">
        <f t="shared" si="132"/>
        <v>0</v>
      </c>
    </row>
    <row r="632" spans="1:17" x14ac:dyDescent="0.25">
      <c r="A632" s="8">
        <v>7.3200000000000101</v>
      </c>
      <c r="B632" s="40" t="s">
        <v>16</v>
      </c>
      <c r="D632" s="105">
        <v>441019009000</v>
      </c>
      <c r="E632" s="4">
        <v>0.6</v>
      </c>
      <c r="G632" s="4">
        <f t="shared" si="133"/>
        <v>229</v>
      </c>
      <c r="H632" s="131" t="str">
        <f>IF(TRIM('Ek.3-A'!E632)&lt;&gt;"","var","yok")</f>
        <v>yok</v>
      </c>
      <c r="I632" s="7" t="str">
        <f>IF('Ek.3-A'!E632="", "", IF(VLOOKUP('Ek.3-A'!E632, Veriler!D:E, 2, 0)=0, "", VLOOKUP('Ek.3-A'!E632, Veriler!D:E, 2, 0)))</f>
        <v/>
      </c>
      <c r="J632" s="7" t="str">
        <f>IF('Ek.3-A'!O632="", "", 'Ek.3-A'!O632)</f>
        <v/>
      </c>
      <c r="K632" s="35">
        <f>'Ek.3-A'!R632</f>
        <v>0</v>
      </c>
      <c r="L632" s="25" t="str">
        <f>'Ek.3-A'!K632</f>
        <v/>
      </c>
      <c r="M632" s="27" t="str">
        <f>'Ek.3-A'!L632</f>
        <v/>
      </c>
      <c r="N632" s="27">
        <f t="shared" si="130"/>
        <v>0</v>
      </c>
      <c r="O632" s="28" t="str">
        <f t="shared" si="131"/>
        <v>H</v>
      </c>
      <c r="P632" s="27">
        <f>IF(O632="E",SUM($N$5:N632),0)</f>
        <v>0</v>
      </c>
      <c r="Q632" s="25">
        <f t="shared" si="132"/>
        <v>0</v>
      </c>
    </row>
    <row r="633" spans="1:17" x14ac:dyDescent="0.25">
      <c r="A633" s="8">
        <v>7.3300000000000098</v>
      </c>
      <c r="B633" s="40" t="s">
        <v>16</v>
      </c>
      <c r="D633" s="106">
        <v>441019001000</v>
      </c>
      <c r="E633" s="4">
        <v>0.6</v>
      </c>
      <c r="G633" s="4">
        <f t="shared" si="133"/>
        <v>230</v>
      </c>
      <c r="H633" s="131" t="str">
        <f>IF(TRIM('Ek.3-A'!E633)&lt;&gt;"","var","yok")</f>
        <v>yok</v>
      </c>
      <c r="I633" s="7" t="str">
        <f>IF('Ek.3-A'!E633="", "", IF(VLOOKUP('Ek.3-A'!E633, Veriler!D:E, 2, 0)=0, "", VLOOKUP('Ek.3-A'!E633, Veriler!D:E, 2, 0)))</f>
        <v/>
      </c>
      <c r="J633" s="7" t="str">
        <f>IF('Ek.3-A'!O633="", "", 'Ek.3-A'!O633)</f>
        <v/>
      </c>
      <c r="K633" s="35">
        <f>'Ek.3-A'!R633</f>
        <v>0</v>
      </c>
      <c r="L633" s="25" t="str">
        <f>'Ek.3-A'!K633</f>
        <v/>
      </c>
      <c r="M633" s="27" t="str">
        <f>'Ek.3-A'!L633</f>
        <v/>
      </c>
      <c r="N633" s="27">
        <f t="shared" si="130"/>
        <v>0</v>
      </c>
      <c r="O633" s="28" t="str">
        <f t="shared" si="131"/>
        <v>H</v>
      </c>
      <c r="P633" s="27">
        <f>IF(O633="E",SUM($N$5:N633),0)</f>
        <v>0</v>
      </c>
      <c r="Q633" s="25">
        <f t="shared" si="132"/>
        <v>0</v>
      </c>
    </row>
    <row r="634" spans="1:17" x14ac:dyDescent="0.25">
      <c r="A634" s="8">
        <v>7.3400000000000096</v>
      </c>
      <c r="B634" s="40" t="s">
        <v>16</v>
      </c>
      <c r="D634" s="105">
        <v>441850000000</v>
      </c>
      <c r="E634" s="4">
        <v>0.6</v>
      </c>
      <c r="G634" s="4">
        <f t="shared" si="133"/>
        <v>231</v>
      </c>
      <c r="H634" s="131" t="str">
        <f>IF(TRIM('Ek.3-A'!E634)&lt;&gt;"","var","yok")</f>
        <v>yok</v>
      </c>
      <c r="I634" s="7" t="str">
        <f>IF('Ek.3-A'!E634="", "", IF(VLOOKUP('Ek.3-A'!E634, Veriler!D:E, 2, 0)=0, "", VLOOKUP('Ek.3-A'!E634, Veriler!D:E, 2, 0)))</f>
        <v/>
      </c>
      <c r="J634" s="7" t="str">
        <f>IF('Ek.3-A'!O634="", "", 'Ek.3-A'!O634)</f>
        <v/>
      </c>
      <c r="K634" s="35">
        <f>'Ek.3-A'!R634</f>
        <v>0</v>
      </c>
      <c r="L634" s="25" t="str">
        <f>'Ek.3-A'!K634</f>
        <v/>
      </c>
      <c r="M634" s="27" t="str">
        <f>'Ek.3-A'!L634</f>
        <v/>
      </c>
      <c r="N634" s="27">
        <f t="shared" si="130"/>
        <v>0</v>
      </c>
      <c r="O634" s="28" t="str">
        <f t="shared" si="131"/>
        <v>H</v>
      </c>
      <c r="P634" s="27">
        <f>IF(O634="E",SUM($N$5:N634),0)</f>
        <v>0</v>
      </c>
      <c r="Q634" s="25">
        <f t="shared" si="132"/>
        <v>0</v>
      </c>
    </row>
    <row r="635" spans="1:17" x14ac:dyDescent="0.25">
      <c r="A635" s="8">
        <v>7.3500000000000103</v>
      </c>
      <c r="B635" s="40" t="s">
        <v>16</v>
      </c>
      <c r="D635" s="106">
        <v>441112100000</v>
      </c>
      <c r="E635" s="4">
        <v>0.6</v>
      </c>
      <c r="G635" s="4">
        <f t="shared" si="133"/>
        <v>232</v>
      </c>
      <c r="H635" s="131" t="str">
        <f>IF(TRIM('Ek.3-A'!E635)&lt;&gt;"","var","yok")</f>
        <v>yok</v>
      </c>
      <c r="I635" s="7" t="str">
        <f>IF('Ek.3-A'!E635="", "", IF(VLOOKUP('Ek.3-A'!E635, Veriler!D:E, 2, 0)=0, "", VLOOKUP('Ek.3-A'!E635, Veriler!D:E, 2, 0)))</f>
        <v/>
      </c>
      <c r="J635" s="7" t="str">
        <f>IF('Ek.3-A'!O635="", "", 'Ek.3-A'!O635)</f>
        <v/>
      </c>
      <c r="K635" s="35">
        <f>'Ek.3-A'!R635</f>
        <v>0</v>
      </c>
      <c r="L635" s="25" t="str">
        <f>'Ek.3-A'!K635</f>
        <v/>
      </c>
      <c r="M635" s="27" t="str">
        <f>'Ek.3-A'!L635</f>
        <v/>
      </c>
      <c r="N635" s="27">
        <f t="shared" si="130"/>
        <v>0</v>
      </c>
      <c r="O635" s="28" t="str">
        <f t="shared" si="131"/>
        <v>H</v>
      </c>
      <c r="P635" s="27">
        <f>IF(O635="E",SUM($N$5:N635),0)</f>
        <v>0</v>
      </c>
      <c r="Q635" s="25">
        <f t="shared" si="132"/>
        <v>0</v>
      </c>
    </row>
    <row r="636" spans="1:17" x14ac:dyDescent="0.25">
      <c r="A636" s="8">
        <v>7.3600000000000101</v>
      </c>
      <c r="B636" s="40" t="s">
        <v>16</v>
      </c>
      <c r="D636" s="105">
        <v>441600009000</v>
      </c>
      <c r="E636" s="4">
        <v>0.6</v>
      </c>
      <c r="G636" s="4">
        <f t="shared" si="133"/>
        <v>233</v>
      </c>
      <c r="H636" s="131" t="str">
        <f>IF(TRIM('Ek.3-A'!E636)&lt;&gt;"","var","yok")</f>
        <v>yok</v>
      </c>
      <c r="I636" s="7" t="str">
        <f>IF('Ek.3-A'!E636="", "", IF(VLOOKUP('Ek.3-A'!E636, Veriler!D:E, 2, 0)=0, "", VLOOKUP('Ek.3-A'!E636, Veriler!D:E, 2, 0)))</f>
        <v/>
      </c>
      <c r="J636" s="7" t="str">
        <f>IF('Ek.3-A'!O636="", "", 'Ek.3-A'!O636)</f>
        <v/>
      </c>
      <c r="K636" s="35">
        <f>'Ek.3-A'!R636</f>
        <v>0</v>
      </c>
      <c r="L636" s="25" t="str">
        <f>'Ek.3-A'!K636</f>
        <v/>
      </c>
      <c r="M636" s="27" t="str">
        <f>'Ek.3-A'!L636</f>
        <v/>
      </c>
      <c r="N636" s="27">
        <f t="shared" si="130"/>
        <v>0</v>
      </c>
      <c r="O636" s="28" t="str">
        <f t="shared" si="131"/>
        <v>H</v>
      </c>
      <c r="P636" s="27">
        <f>IF(O636="E",SUM($N$5:N636),0)</f>
        <v>0</v>
      </c>
      <c r="Q636" s="25">
        <f t="shared" si="132"/>
        <v>0</v>
      </c>
    </row>
    <row r="637" spans="1:17" x14ac:dyDescent="0.25">
      <c r="A637" s="8">
        <v>7.3700000000000099</v>
      </c>
      <c r="B637" s="40" t="s">
        <v>16</v>
      </c>
      <c r="D637" s="106">
        <v>441192900011</v>
      </c>
      <c r="E637" s="4">
        <v>0.6</v>
      </c>
      <c r="G637" s="4">
        <f t="shared" si="133"/>
        <v>234</v>
      </c>
      <c r="H637" s="131" t="str">
        <f>IF(TRIM('Ek.3-A'!E637)&lt;&gt;"","var","yok")</f>
        <v>yok</v>
      </c>
      <c r="I637" s="7" t="str">
        <f>IF('Ek.3-A'!E637="", "", IF(VLOOKUP('Ek.3-A'!E637, Veriler!D:E, 2, 0)=0, "", VLOOKUP('Ek.3-A'!E637, Veriler!D:E, 2, 0)))</f>
        <v/>
      </c>
      <c r="J637" s="7" t="str">
        <f>IF('Ek.3-A'!O637="", "", 'Ek.3-A'!O637)</f>
        <v/>
      </c>
      <c r="K637" s="35">
        <f>'Ek.3-A'!R637</f>
        <v>0</v>
      </c>
      <c r="L637" s="25" t="str">
        <f>'Ek.3-A'!K637</f>
        <v/>
      </c>
      <c r="M637" s="27" t="str">
        <f>'Ek.3-A'!L637</f>
        <v/>
      </c>
      <c r="N637" s="27">
        <f t="shared" si="130"/>
        <v>0</v>
      </c>
      <c r="O637" s="28" t="str">
        <f t="shared" si="131"/>
        <v>H</v>
      </c>
      <c r="P637" s="27">
        <f>IF(O637="E",SUM($N$5:N637),0)</f>
        <v>0</v>
      </c>
      <c r="Q637" s="25">
        <f t="shared" si="132"/>
        <v>0</v>
      </c>
    </row>
    <row r="638" spans="1:17" x14ac:dyDescent="0.25">
      <c r="A638" s="8">
        <v>7.3800000000000097</v>
      </c>
      <c r="B638" s="40" t="s">
        <v>16</v>
      </c>
      <c r="D638" s="105">
        <v>441192100000</v>
      </c>
      <c r="E638" s="4">
        <v>0.6</v>
      </c>
      <c r="G638" s="4">
        <f t="shared" si="133"/>
        <v>235</v>
      </c>
      <c r="H638" s="131" t="str">
        <f>IF(TRIM('Ek.3-A'!E638)&lt;&gt;"","var","yok")</f>
        <v>yok</v>
      </c>
      <c r="I638" s="7" t="str">
        <f>IF('Ek.3-A'!E638="", "", IF(VLOOKUP('Ek.3-A'!E638, Veriler!D:E, 2, 0)=0, "", VLOOKUP('Ek.3-A'!E638, Veriler!D:E, 2, 0)))</f>
        <v/>
      </c>
      <c r="J638" s="7" t="str">
        <f>IF('Ek.3-A'!O638="", "", 'Ek.3-A'!O638)</f>
        <v/>
      </c>
      <c r="K638" s="35">
        <f>'Ek.3-A'!R638</f>
        <v>0</v>
      </c>
      <c r="L638" s="25" t="str">
        <f>'Ek.3-A'!K638</f>
        <v/>
      </c>
      <c r="M638" s="27" t="str">
        <f>'Ek.3-A'!L638</f>
        <v/>
      </c>
      <c r="N638" s="27">
        <f t="shared" si="130"/>
        <v>0</v>
      </c>
      <c r="O638" s="28" t="str">
        <f t="shared" si="131"/>
        <v>H</v>
      </c>
      <c r="P638" s="27">
        <f>IF(O638="E",SUM($N$5:N638),0)</f>
        <v>0</v>
      </c>
      <c r="Q638" s="25">
        <f t="shared" si="132"/>
        <v>0</v>
      </c>
    </row>
    <row r="639" spans="1:17" x14ac:dyDescent="0.25">
      <c r="A639" s="8">
        <v>7.3900000000000103</v>
      </c>
      <c r="B639" s="40" t="s">
        <v>16</v>
      </c>
      <c r="D639" s="106">
        <v>441194900000</v>
      </c>
      <c r="E639" s="4">
        <v>0.6</v>
      </c>
      <c r="G639" s="4">
        <f t="shared" si="133"/>
        <v>236</v>
      </c>
      <c r="H639" s="131" t="str">
        <f>IF(TRIM('Ek.3-A'!E639)&lt;&gt;"","var","yok")</f>
        <v>yok</v>
      </c>
      <c r="I639" s="7" t="str">
        <f>IF('Ek.3-A'!E639="", "", IF(VLOOKUP('Ek.3-A'!E639, Veriler!D:E, 2, 0)=0, "", VLOOKUP('Ek.3-A'!E639, Veriler!D:E, 2, 0)))</f>
        <v/>
      </c>
      <c r="J639" s="7" t="str">
        <f>IF('Ek.3-A'!O639="", "", 'Ek.3-A'!O639)</f>
        <v/>
      </c>
      <c r="K639" s="35">
        <f>'Ek.3-A'!R639</f>
        <v>0</v>
      </c>
      <c r="L639" s="25" t="str">
        <f>'Ek.3-A'!K639</f>
        <v/>
      </c>
      <c r="M639" s="27" t="str">
        <f>'Ek.3-A'!L639</f>
        <v/>
      </c>
      <c r="N639" s="27">
        <f t="shared" si="130"/>
        <v>0</v>
      </c>
      <c r="O639" s="28" t="str">
        <f t="shared" si="131"/>
        <v>H</v>
      </c>
      <c r="P639" s="27">
        <f>IF(O639="E",SUM($N$5:N639),0)</f>
        <v>0</v>
      </c>
      <c r="Q639" s="25">
        <f t="shared" si="132"/>
        <v>0</v>
      </c>
    </row>
    <row r="640" spans="1:17" x14ac:dyDescent="0.25">
      <c r="A640" s="8">
        <v>7.4000000000000101</v>
      </c>
      <c r="B640" s="40" t="s">
        <v>16</v>
      </c>
      <c r="D640" s="105">
        <v>441192900019</v>
      </c>
      <c r="E640" s="4">
        <v>0.6</v>
      </c>
      <c r="G640" s="4">
        <f t="shared" si="133"/>
        <v>237</v>
      </c>
      <c r="H640" s="131" t="str">
        <f>IF(TRIM('Ek.3-A'!E640)&lt;&gt;"","var","yok")</f>
        <v>yok</v>
      </c>
      <c r="I640" s="7" t="str">
        <f>IF('Ek.3-A'!E640="", "", IF(VLOOKUP('Ek.3-A'!E640, Veriler!D:E, 2, 0)=0, "", VLOOKUP('Ek.3-A'!E640, Veriler!D:E, 2, 0)))</f>
        <v/>
      </c>
      <c r="J640" s="7" t="str">
        <f>IF('Ek.3-A'!O640="", "", 'Ek.3-A'!O640)</f>
        <v/>
      </c>
      <c r="K640" s="35">
        <f>'Ek.3-A'!R640</f>
        <v>0</v>
      </c>
      <c r="L640" s="25" t="str">
        <f>'Ek.3-A'!K640</f>
        <v/>
      </c>
      <c r="M640" s="27" t="str">
        <f>'Ek.3-A'!L640</f>
        <v/>
      </c>
      <c r="N640" s="27">
        <f t="shared" si="130"/>
        <v>0</v>
      </c>
      <c r="O640" s="28" t="str">
        <f t="shared" si="131"/>
        <v>H</v>
      </c>
      <c r="P640" s="27">
        <f>IF(O640="E",SUM($N$5:N640),0)</f>
        <v>0</v>
      </c>
      <c r="Q640" s="25">
        <f t="shared" si="132"/>
        <v>0</v>
      </c>
    </row>
    <row r="641" spans="1:17" x14ac:dyDescent="0.25">
      <c r="A641" s="8">
        <v>7.4100000000000099</v>
      </c>
      <c r="B641" s="40" t="s">
        <v>16</v>
      </c>
      <c r="D641" s="106">
        <v>441194100000</v>
      </c>
      <c r="E641" s="4">
        <v>0.6</v>
      </c>
      <c r="G641" s="4">
        <f t="shared" si="133"/>
        <v>238</v>
      </c>
      <c r="H641" s="131" t="str">
        <f>IF(TRIM('Ek.3-A'!E641)&lt;&gt;"","var","yok")</f>
        <v>yok</v>
      </c>
      <c r="I641" s="7" t="str">
        <f>IF('Ek.3-A'!E641="", "", IF(VLOOKUP('Ek.3-A'!E641, Veriler!D:E, 2, 0)=0, "", VLOOKUP('Ek.3-A'!E641, Veriler!D:E, 2, 0)))</f>
        <v/>
      </c>
      <c r="J641" s="7" t="str">
        <f>IF('Ek.3-A'!O641="", "", 'Ek.3-A'!O641)</f>
        <v/>
      </c>
      <c r="K641" s="35">
        <f>'Ek.3-A'!R641</f>
        <v>0</v>
      </c>
      <c r="L641" s="25" t="str">
        <f>'Ek.3-A'!K641</f>
        <v/>
      </c>
      <c r="M641" s="27" t="str">
        <f>'Ek.3-A'!L641</f>
        <v/>
      </c>
      <c r="N641" s="27">
        <f t="shared" si="130"/>
        <v>0</v>
      </c>
      <c r="O641" s="28" t="str">
        <f t="shared" si="131"/>
        <v>H</v>
      </c>
      <c r="P641" s="27">
        <f>IF(O641="E",SUM($N$5:N641),0)</f>
        <v>0</v>
      </c>
      <c r="Q641" s="25">
        <f t="shared" si="132"/>
        <v>0</v>
      </c>
    </row>
    <row r="642" spans="1:17" x14ac:dyDescent="0.25">
      <c r="A642" s="8">
        <v>7.4200000000000097</v>
      </c>
      <c r="B642" s="40" t="s">
        <v>16</v>
      </c>
      <c r="D642" s="105">
        <v>380290009013</v>
      </c>
      <c r="E642" s="4">
        <v>0.6</v>
      </c>
      <c r="P642" s="27"/>
      <c r="Q642" s="30"/>
    </row>
    <row r="643" spans="1:17" x14ac:dyDescent="0.25">
      <c r="A643" s="8">
        <v>7.4300000000000104</v>
      </c>
      <c r="B643" s="40" t="s">
        <v>16</v>
      </c>
      <c r="D643" s="106">
        <v>381190001011</v>
      </c>
      <c r="E643" s="4">
        <v>0.6</v>
      </c>
      <c r="P643" s="27"/>
      <c r="Q643" s="30"/>
    </row>
    <row r="644" spans="1:17" x14ac:dyDescent="0.25">
      <c r="A644" s="8">
        <v>7.4400000000000102</v>
      </c>
      <c r="B644" s="40" t="s">
        <v>16</v>
      </c>
      <c r="D644" s="105">
        <v>284510000000</v>
      </c>
      <c r="E644" s="4">
        <v>0.6</v>
      </c>
      <c r="P644" s="27"/>
      <c r="Q644" s="30"/>
    </row>
    <row r="645" spans="1:17" x14ac:dyDescent="0.25">
      <c r="A645" s="8">
        <v>7.4500000000000099</v>
      </c>
      <c r="B645" s="40" t="s">
        <v>16</v>
      </c>
      <c r="D645" s="106">
        <v>841610100000</v>
      </c>
      <c r="E645" s="4">
        <v>0.6</v>
      </c>
      <c r="P645" s="27"/>
      <c r="Q645" s="30"/>
    </row>
    <row r="646" spans="1:17" x14ac:dyDescent="0.25">
      <c r="A646" s="8">
        <v>7.4600000000000097</v>
      </c>
      <c r="B646" s="40" t="s">
        <v>16</v>
      </c>
      <c r="D646" s="105">
        <v>841610900000</v>
      </c>
      <c r="E646" s="4">
        <v>0.6</v>
      </c>
      <c r="P646" s="27"/>
      <c r="Q646" s="30"/>
    </row>
    <row r="647" spans="1:17" x14ac:dyDescent="0.25">
      <c r="A647" s="8">
        <v>7.4700000000000104</v>
      </c>
      <c r="B647" s="40" t="s">
        <v>16</v>
      </c>
      <c r="D647" s="106">
        <v>710399000011</v>
      </c>
      <c r="E647" s="4">
        <v>0.6</v>
      </c>
      <c r="P647" s="27"/>
      <c r="Q647" s="30"/>
    </row>
    <row r="648" spans="1:17" x14ac:dyDescent="0.25">
      <c r="A648" s="8">
        <v>7.4800000000000102</v>
      </c>
      <c r="B648" s="40" t="s">
        <v>16</v>
      </c>
      <c r="D648" s="105">
        <v>293399809023</v>
      </c>
      <c r="E648" s="4">
        <v>0.6</v>
      </c>
      <c r="P648" s="27"/>
      <c r="Q648" s="30"/>
    </row>
    <row r="649" spans="1:17" x14ac:dyDescent="0.25">
      <c r="A649" s="8">
        <v>7.49000000000001</v>
      </c>
      <c r="B649" s="40" t="s">
        <v>16</v>
      </c>
      <c r="D649" s="106">
        <v>390690300000</v>
      </c>
      <c r="E649" s="4">
        <v>0.6</v>
      </c>
      <c r="P649" s="27"/>
      <c r="Q649" s="30"/>
    </row>
    <row r="650" spans="1:17" x14ac:dyDescent="0.25">
      <c r="A650" s="8">
        <v>7.5000000000000098</v>
      </c>
      <c r="B650" s="40" t="s">
        <v>16</v>
      </c>
      <c r="D650" s="105">
        <v>291612000019</v>
      </c>
      <c r="E650" s="4">
        <v>0.6</v>
      </c>
      <c r="P650" s="27"/>
      <c r="Q650" s="30"/>
    </row>
    <row r="651" spans="1:17" x14ac:dyDescent="0.25">
      <c r="A651" s="8">
        <v>7.5100000000000096</v>
      </c>
      <c r="B651" s="40" t="s">
        <v>16</v>
      </c>
      <c r="D651" s="106">
        <v>291611002000</v>
      </c>
      <c r="E651" s="4">
        <v>0.6</v>
      </c>
      <c r="G651" s="4">
        <f>G626+1</f>
        <v>239</v>
      </c>
      <c r="H651" s="131" t="str">
        <f>IF(TRIM('Ek.3-A'!E651)&lt;&gt;"","var","yok")</f>
        <v>yok</v>
      </c>
      <c r="I651" s="7" t="str">
        <f>IF('Ek.3-A'!E651="", "", IF(VLOOKUP('Ek.3-A'!E651, Veriler!D:E, 2, 0)=0, "", VLOOKUP('Ek.3-A'!E651, Veriler!D:E, 2, 0)))</f>
        <v/>
      </c>
      <c r="J651" s="7" t="str">
        <f>IF('Ek.3-A'!O651="", "", 'Ek.3-A'!O651)</f>
        <v/>
      </c>
      <c r="K651" s="35">
        <f>'Ek.3-A'!R651</f>
        <v>0</v>
      </c>
      <c r="L651" s="25" t="str">
        <f>'Ek.3-A'!K651</f>
        <v/>
      </c>
      <c r="M651" s="27" t="str">
        <f>'Ek.3-A'!L651</f>
        <v/>
      </c>
      <c r="N651" s="27">
        <f>IF(H651="var",0,IF(M651&lt;=0.005,M651,0))</f>
        <v>0</v>
      </c>
      <c r="O651" s="28" t="str">
        <f>IF(M651&lt;=0.005,"E","H")</f>
        <v>H</v>
      </c>
      <c r="P651" s="27">
        <f>IF(O651="E",SUM($N$5:N651),0)</f>
        <v>0</v>
      </c>
      <c r="Q651" s="25">
        <f>IF(P651&lt;=0.1, K651, IF(N651&gt;$F$2, N651*K651, $F$2*K651))</f>
        <v>0</v>
      </c>
    </row>
    <row r="652" spans="1:17" x14ac:dyDescent="0.25">
      <c r="A652" s="8">
        <v>7.5200000000000102</v>
      </c>
      <c r="B652" s="40" t="s">
        <v>16</v>
      </c>
      <c r="D652" s="105">
        <v>550330000000</v>
      </c>
      <c r="E652" s="4">
        <v>0.6</v>
      </c>
      <c r="G652" s="4">
        <f>G651+1</f>
        <v>240</v>
      </c>
      <c r="H652" s="131" t="str">
        <f>IF(TRIM('Ek.3-A'!E652)&lt;&gt;"","var","yok")</f>
        <v>yok</v>
      </c>
      <c r="I652" s="7" t="str">
        <f>IF('Ek.3-A'!E652="", "", IF(VLOOKUP('Ek.3-A'!E652, Veriler!D:E, 2, 0)=0, "", VLOOKUP('Ek.3-A'!E652, Veriler!D:E, 2, 0)))</f>
        <v/>
      </c>
      <c r="J652" s="7" t="str">
        <f>IF('Ek.3-A'!O652="", "", 'Ek.3-A'!O652)</f>
        <v/>
      </c>
      <c r="K652" s="35">
        <f>'Ek.3-A'!R652</f>
        <v>0</v>
      </c>
      <c r="L652" s="25" t="str">
        <f>'Ek.3-A'!K652</f>
        <v/>
      </c>
      <c r="M652" s="27" t="str">
        <f>'Ek.3-A'!L652</f>
        <v/>
      </c>
      <c r="N652" s="27">
        <f t="shared" ref="N652:N664" si="134">IF(H652="var",0,IF(M652&lt;=0.005,M652,0))</f>
        <v>0</v>
      </c>
      <c r="O652" s="28" t="str">
        <f t="shared" ref="O652:O664" si="135">IF(M652&lt;=0.005,"E","H")</f>
        <v>H</v>
      </c>
      <c r="P652" s="27">
        <f>IF(O652="E",SUM($N$5:N652),0)</f>
        <v>0</v>
      </c>
      <c r="Q652" s="25">
        <f t="shared" ref="Q652:Q664" si="136">IF(P652&lt;=0.1, K652, IF(N652&gt;$F$2, N652*K652, $F$2*K652))</f>
        <v>0</v>
      </c>
    </row>
    <row r="653" spans="1:17" x14ac:dyDescent="0.25">
      <c r="A653" s="8">
        <v>7.53000000000001</v>
      </c>
      <c r="B653" s="40" t="s">
        <v>16</v>
      </c>
      <c r="D653" s="106">
        <v>550510500019</v>
      </c>
      <c r="E653" s="4">
        <v>0.6</v>
      </c>
      <c r="G653" s="4">
        <f>G652+1</f>
        <v>241</v>
      </c>
      <c r="H653" s="131" t="str">
        <f>IF(TRIM('Ek.3-A'!E653)&lt;&gt;"","var","yok")</f>
        <v>yok</v>
      </c>
      <c r="I653" s="7" t="str">
        <f>IF('Ek.3-A'!E653="", "", IF(VLOOKUP('Ek.3-A'!E653, Veriler!D:E, 2, 0)=0, "", VLOOKUP('Ek.3-A'!E653, Veriler!D:E, 2, 0)))</f>
        <v/>
      </c>
      <c r="J653" s="7" t="str">
        <f>IF('Ek.3-A'!O653="", "", 'Ek.3-A'!O653)</f>
        <v/>
      </c>
      <c r="K653" s="35">
        <f>'Ek.3-A'!R653</f>
        <v>0</v>
      </c>
      <c r="L653" s="25" t="str">
        <f>'Ek.3-A'!K653</f>
        <v/>
      </c>
      <c r="M653" s="27" t="str">
        <f>'Ek.3-A'!L653</f>
        <v/>
      </c>
      <c r="N653" s="27">
        <f t="shared" si="134"/>
        <v>0</v>
      </c>
      <c r="O653" s="28" t="str">
        <f t="shared" si="135"/>
        <v>H</v>
      </c>
      <c r="P653" s="27">
        <f>IF(O653="E",SUM($N$5:N653),0)</f>
        <v>0</v>
      </c>
      <c r="Q653" s="25">
        <f t="shared" si="136"/>
        <v>0</v>
      </c>
    </row>
    <row r="654" spans="1:17" x14ac:dyDescent="0.25">
      <c r="A654" s="8">
        <v>7.5400000000000098</v>
      </c>
      <c r="B654" s="40" t="s">
        <v>16</v>
      </c>
      <c r="D654" s="105">
        <v>400259000000</v>
      </c>
      <c r="E654" s="4">
        <v>0.6</v>
      </c>
      <c r="G654" s="4">
        <f t="shared" ref="G654:G664" si="137">G653+1</f>
        <v>242</v>
      </c>
      <c r="H654" s="131" t="str">
        <f>IF(TRIM('Ek.3-A'!E654)&lt;&gt;"","var","yok")</f>
        <v>yok</v>
      </c>
      <c r="I654" s="7" t="str">
        <f>IF('Ek.3-A'!E654="", "", IF(VLOOKUP('Ek.3-A'!E654, Veriler!D:E, 2, 0)=0, "", VLOOKUP('Ek.3-A'!E654, Veriler!D:E, 2, 0)))</f>
        <v/>
      </c>
      <c r="J654" s="7" t="str">
        <f>IF('Ek.3-A'!O654="", "", 'Ek.3-A'!O654)</f>
        <v/>
      </c>
      <c r="K654" s="35">
        <f>'Ek.3-A'!R654</f>
        <v>0</v>
      </c>
      <c r="L654" s="25" t="str">
        <f>'Ek.3-A'!K654</f>
        <v/>
      </c>
      <c r="M654" s="27" t="str">
        <f>'Ek.3-A'!L654</f>
        <v/>
      </c>
      <c r="N654" s="27">
        <f t="shared" si="134"/>
        <v>0</v>
      </c>
      <c r="O654" s="28" t="str">
        <f t="shared" si="135"/>
        <v>H</v>
      </c>
      <c r="P654" s="27">
        <f>IF(O654="E",SUM($N$5:N654),0)</f>
        <v>0</v>
      </c>
      <c r="Q654" s="25">
        <f t="shared" si="136"/>
        <v>0</v>
      </c>
    </row>
    <row r="655" spans="1:17" x14ac:dyDescent="0.25">
      <c r="A655" s="8">
        <v>7.5500000000000096</v>
      </c>
      <c r="B655" s="40" t="s">
        <v>16</v>
      </c>
      <c r="D655" s="106">
        <v>390690400000</v>
      </c>
      <c r="E655" s="4">
        <v>0.6</v>
      </c>
      <c r="G655" s="4">
        <f t="shared" si="137"/>
        <v>243</v>
      </c>
      <c r="H655" s="131" t="str">
        <f>IF(TRIM('Ek.3-A'!E655)&lt;&gt;"","var","yok")</f>
        <v>yok</v>
      </c>
      <c r="I655" s="7" t="str">
        <f>IF('Ek.3-A'!E655="", "", IF(VLOOKUP('Ek.3-A'!E655, Veriler!D:E, 2, 0)=0, "", VLOOKUP('Ek.3-A'!E655, Veriler!D:E, 2, 0)))</f>
        <v/>
      </c>
      <c r="J655" s="7" t="str">
        <f>IF('Ek.3-A'!O655="", "", 'Ek.3-A'!O655)</f>
        <v/>
      </c>
      <c r="K655" s="35">
        <f>'Ek.3-A'!R655</f>
        <v>0</v>
      </c>
      <c r="L655" s="25" t="str">
        <f>'Ek.3-A'!K655</f>
        <v/>
      </c>
      <c r="M655" s="27" t="str">
        <f>'Ek.3-A'!L655</f>
        <v/>
      </c>
      <c r="N655" s="27">
        <f t="shared" si="134"/>
        <v>0</v>
      </c>
      <c r="O655" s="28" t="str">
        <f t="shared" si="135"/>
        <v>H</v>
      </c>
      <c r="P655" s="27">
        <f>IF(O655="E",SUM($N$5:N655),0)</f>
        <v>0</v>
      </c>
      <c r="Q655" s="25">
        <f t="shared" si="136"/>
        <v>0</v>
      </c>
    </row>
    <row r="656" spans="1:17" x14ac:dyDescent="0.25">
      <c r="A656" s="8">
        <v>7.5600000000000103</v>
      </c>
      <c r="B656" s="40" t="s">
        <v>16</v>
      </c>
      <c r="D656" s="105">
        <v>380210000000</v>
      </c>
      <c r="E656" s="4">
        <v>0.6</v>
      </c>
      <c r="G656" s="4">
        <f t="shared" si="137"/>
        <v>244</v>
      </c>
      <c r="H656" s="131" t="str">
        <f>IF(TRIM('Ek.3-A'!E656)&lt;&gt;"","var","yok")</f>
        <v>yok</v>
      </c>
      <c r="I656" s="7" t="str">
        <f>IF('Ek.3-A'!E656="", "", IF(VLOOKUP('Ek.3-A'!E656, Veriler!D:E, 2, 0)=0, "", VLOOKUP('Ek.3-A'!E656, Veriler!D:E, 2, 0)))</f>
        <v/>
      </c>
      <c r="J656" s="7" t="str">
        <f>IF('Ek.3-A'!O656="", "", 'Ek.3-A'!O656)</f>
        <v/>
      </c>
      <c r="K656" s="35">
        <f>'Ek.3-A'!R656</f>
        <v>0</v>
      </c>
      <c r="L656" s="25" t="str">
        <f>'Ek.3-A'!K656</f>
        <v/>
      </c>
      <c r="M656" s="27" t="str">
        <f>'Ek.3-A'!L656</f>
        <v/>
      </c>
      <c r="N656" s="27">
        <f t="shared" si="134"/>
        <v>0</v>
      </c>
      <c r="O656" s="28" t="str">
        <f t="shared" si="135"/>
        <v>H</v>
      </c>
      <c r="P656" s="27">
        <f>IF(O656="E",SUM($N$5:N656),0)</f>
        <v>0</v>
      </c>
      <c r="Q656" s="25">
        <f t="shared" si="136"/>
        <v>0</v>
      </c>
    </row>
    <row r="657" spans="1:17" x14ac:dyDescent="0.25">
      <c r="A657" s="8">
        <v>7.5700000000000101</v>
      </c>
      <c r="B657" s="40" t="s">
        <v>16</v>
      </c>
      <c r="D657" s="106">
        <v>380290009012</v>
      </c>
      <c r="E657" s="4">
        <v>0.6</v>
      </c>
      <c r="G657" s="4">
        <f t="shared" si="137"/>
        <v>245</v>
      </c>
      <c r="H657" s="131" t="str">
        <f>IF(TRIM('Ek.3-A'!E657)&lt;&gt;"","var","yok")</f>
        <v>yok</v>
      </c>
      <c r="I657" s="7" t="str">
        <f>IF('Ek.3-A'!E657="", "", IF(VLOOKUP('Ek.3-A'!E657, Veriler!D:E, 2, 0)=0, "", VLOOKUP('Ek.3-A'!E657, Veriler!D:E, 2, 0)))</f>
        <v/>
      </c>
      <c r="J657" s="7" t="str">
        <f>IF('Ek.3-A'!O657="", "", 'Ek.3-A'!O657)</f>
        <v/>
      </c>
      <c r="K657" s="35">
        <f>'Ek.3-A'!R657</f>
        <v>0</v>
      </c>
      <c r="L657" s="25" t="str">
        <f>'Ek.3-A'!K657</f>
        <v/>
      </c>
      <c r="M657" s="27" t="str">
        <f>'Ek.3-A'!L657</f>
        <v/>
      </c>
      <c r="N657" s="27">
        <f t="shared" si="134"/>
        <v>0</v>
      </c>
      <c r="O657" s="28" t="str">
        <f t="shared" si="135"/>
        <v>H</v>
      </c>
      <c r="P657" s="27">
        <f>IF(O657="E",SUM($N$5:N657),0)</f>
        <v>0</v>
      </c>
      <c r="Q657" s="25">
        <f t="shared" si="136"/>
        <v>0</v>
      </c>
    </row>
    <row r="658" spans="1:17" x14ac:dyDescent="0.25">
      <c r="A658" s="8">
        <v>7.5800000000000098</v>
      </c>
      <c r="B658" s="40" t="s">
        <v>16</v>
      </c>
      <c r="D658" s="105">
        <v>853120400011</v>
      </c>
      <c r="E658" s="4">
        <v>0.6</v>
      </c>
      <c r="G658" s="4">
        <f t="shared" si="137"/>
        <v>246</v>
      </c>
      <c r="H658" s="131" t="str">
        <f>IF(TRIM('Ek.3-A'!E658)&lt;&gt;"","var","yok")</f>
        <v>yok</v>
      </c>
      <c r="I658" s="7" t="str">
        <f>IF('Ek.3-A'!E658="", "", IF(VLOOKUP('Ek.3-A'!E658, Veriler!D:E, 2, 0)=0, "", VLOOKUP('Ek.3-A'!E658, Veriler!D:E, 2, 0)))</f>
        <v/>
      </c>
      <c r="J658" s="7" t="str">
        <f>IF('Ek.3-A'!O658="", "", 'Ek.3-A'!O658)</f>
        <v/>
      </c>
      <c r="K658" s="35">
        <f>'Ek.3-A'!R658</f>
        <v>0</v>
      </c>
      <c r="L658" s="25" t="str">
        <f>'Ek.3-A'!K658</f>
        <v/>
      </c>
      <c r="M658" s="27" t="str">
        <f>'Ek.3-A'!L658</f>
        <v/>
      </c>
      <c r="N658" s="27">
        <f t="shared" si="134"/>
        <v>0</v>
      </c>
      <c r="O658" s="28" t="str">
        <f t="shared" si="135"/>
        <v>H</v>
      </c>
      <c r="P658" s="27">
        <f>IF(O658="E",SUM($N$5:N658),0)</f>
        <v>0</v>
      </c>
      <c r="Q658" s="25">
        <f t="shared" si="136"/>
        <v>0</v>
      </c>
    </row>
    <row r="659" spans="1:17" x14ac:dyDescent="0.25">
      <c r="A659" s="8">
        <v>7.5900000000000096</v>
      </c>
      <c r="B659" s="40" t="s">
        <v>16</v>
      </c>
      <c r="D659" s="106">
        <v>853120400012</v>
      </c>
      <c r="E659" s="4">
        <v>0.6</v>
      </c>
      <c r="G659" s="4">
        <f t="shared" si="137"/>
        <v>247</v>
      </c>
      <c r="H659" s="131" t="str">
        <f>IF(TRIM('Ek.3-A'!E659)&lt;&gt;"","var","yok")</f>
        <v>yok</v>
      </c>
      <c r="I659" s="7" t="str">
        <f>IF('Ek.3-A'!E659="", "", IF(VLOOKUP('Ek.3-A'!E659, Veriler!D:E, 2, 0)=0, "", VLOOKUP('Ek.3-A'!E659, Veriler!D:E, 2, 0)))</f>
        <v/>
      </c>
      <c r="J659" s="7" t="str">
        <f>IF('Ek.3-A'!O659="", "", 'Ek.3-A'!O659)</f>
        <v/>
      </c>
      <c r="K659" s="35">
        <f>'Ek.3-A'!R659</f>
        <v>0</v>
      </c>
      <c r="L659" s="25" t="str">
        <f>'Ek.3-A'!K659</f>
        <v/>
      </c>
      <c r="M659" s="27" t="str">
        <f>'Ek.3-A'!L659</f>
        <v/>
      </c>
      <c r="N659" s="27">
        <f t="shared" si="134"/>
        <v>0</v>
      </c>
      <c r="O659" s="28" t="str">
        <f t="shared" si="135"/>
        <v>H</v>
      </c>
      <c r="P659" s="27">
        <f>IF(O659="E",SUM($N$5:N659),0)</f>
        <v>0</v>
      </c>
      <c r="Q659" s="25">
        <f t="shared" si="136"/>
        <v>0</v>
      </c>
    </row>
    <row r="660" spans="1:17" x14ac:dyDescent="0.25">
      <c r="A660" s="8">
        <v>7.6000000000000103</v>
      </c>
      <c r="B660" s="40" t="s">
        <v>16</v>
      </c>
      <c r="D660" s="105">
        <v>284442900000</v>
      </c>
      <c r="E660" s="4">
        <v>0.6</v>
      </c>
      <c r="G660" s="4">
        <f t="shared" si="137"/>
        <v>248</v>
      </c>
      <c r="H660" s="131" t="str">
        <f>IF(TRIM('Ek.3-A'!E660)&lt;&gt;"","var","yok")</f>
        <v>yok</v>
      </c>
      <c r="I660" s="7" t="str">
        <f>IF('Ek.3-A'!E660="", "", IF(VLOOKUP('Ek.3-A'!E660, Veriler!D:E, 2, 0)=0, "", VLOOKUP('Ek.3-A'!E660, Veriler!D:E, 2, 0)))</f>
        <v/>
      </c>
      <c r="J660" s="7" t="str">
        <f>IF('Ek.3-A'!O660="", "", 'Ek.3-A'!O660)</f>
        <v/>
      </c>
      <c r="K660" s="35">
        <f>'Ek.3-A'!R660</f>
        <v>0</v>
      </c>
      <c r="L660" s="25" t="str">
        <f>'Ek.3-A'!K660</f>
        <v/>
      </c>
      <c r="M660" s="27" t="str">
        <f>'Ek.3-A'!L660</f>
        <v/>
      </c>
      <c r="N660" s="27">
        <f t="shared" si="134"/>
        <v>0</v>
      </c>
      <c r="O660" s="28" t="str">
        <f t="shared" si="135"/>
        <v>H</v>
      </c>
      <c r="P660" s="27">
        <f>IF(O660="E",SUM($N$5:N660),0)</f>
        <v>0</v>
      </c>
      <c r="Q660" s="25">
        <f t="shared" si="136"/>
        <v>0</v>
      </c>
    </row>
    <row r="661" spans="1:17" x14ac:dyDescent="0.25">
      <c r="A661" s="8">
        <v>7.6100000000000101</v>
      </c>
      <c r="B661" s="40" t="s">
        <v>16</v>
      </c>
      <c r="D661" s="106">
        <v>284442100000</v>
      </c>
      <c r="E661" s="4">
        <v>0.6</v>
      </c>
      <c r="G661" s="4">
        <f t="shared" si="137"/>
        <v>249</v>
      </c>
      <c r="H661" s="131" t="str">
        <f>IF(TRIM('Ek.3-A'!E661)&lt;&gt;"","var","yok")</f>
        <v>yok</v>
      </c>
      <c r="I661" s="7" t="str">
        <f>IF('Ek.3-A'!E661="", "", IF(VLOOKUP('Ek.3-A'!E661, Veriler!D:E, 2, 0)=0, "", VLOOKUP('Ek.3-A'!E661, Veriler!D:E, 2, 0)))</f>
        <v/>
      </c>
      <c r="J661" s="7" t="str">
        <f>IF('Ek.3-A'!O661="", "", 'Ek.3-A'!O661)</f>
        <v/>
      </c>
      <c r="K661" s="35">
        <f>'Ek.3-A'!R661</f>
        <v>0</v>
      </c>
      <c r="L661" s="25" t="str">
        <f>'Ek.3-A'!K661</f>
        <v/>
      </c>
      <c r="M661" s="27" t="str">
        <f>'Ek.3-A'!L661</f>
        <v/>
      </c>
      <c r="N661" s="27">
        <f t="shared" si="134"/>
        <v>0</v>
      </c>
      <c r="O661" s="28" t="str">
        <f t="shared" si="135"/>
        <v>H</v>
      </c>
      <c r="P661" s="27">
        <f>IF(O661="E",SUM($N$5:N661),0)</f>
        <v>0</v>
      </c>
      <c r="Q661" s="25">
        <f t="shared" si="136"/>
        <v>0</v>
      </c>
    </row>
    <row r="662" spans="1:17" x14ac:dyDescent="0.25">
      <c r="A662" s="8">
        <v>7.6200000000000099</v>
      </c>
      <c r="B662" s="40" t="s">
        <v>16</v>
      </c>
      <c r="D662" s="105">
        <v>850440609011</v>
      </c>
      <c r="E662" s="4">
        <v>0.6</v>
      </c>
      <c r="G662" s="4">
        <f t="shared" si="137"/>
        <v>250</v>
      </c>
      <c r="H662" s="131" t="str">
        <f>IF(TRIM('Ek.3-A'!E662)&lt;&gt;"","var","yok")</f>
        <v>yok</v>
      </c>
      <c r="I662" s="7" t="str">
        <f>IF('Ek.3-A'!E662="", "", IF(VLOOKUP('Ek.3-A'!E662, Veriler!D:E, 2, 0)=0, "", VLOOKUP('Ek.3-A'!E662, Veriler!D:E, 2, 0)))</f>
        <v/>
      </c>
      <c r="J662" s="7" t="str">
        <f>IF('Ek.3-A'!O662="", "", 'Ek.3-A'!O662)</f>
        <v/>
      </c>
      <c r="K662" s="35">
        <f>'Ek.3-A'!R662</f>
        <v>0</v>
      </c>
      <c r="L662" s="25" t="str">
        <f>'Ek.3-A'!K662</f>
        <v/>
      </c>
      <c r="M662" s="27" t="str">
        <f>'Ek.3-A'!L662</f>
        <v/>
      </c>
      <c r="N662" s="27">
        <f t="shared" si="134"/>
        <v>0</v>
      </c>
      <c r="O662" s="28" t="str">
        <f t="shared" si="135"/>
        <v>H</v>
      </c>
      <c r="P662" s="27">
        <f>IF(O662="E",SUM($N$5:N662),0)</f>
        <v>0</v>
      </c>
      <c r="Q662" s="25">
        <f t="shared" si="136"/>
        <v>0</v>
      </c>
    </row>
    <row r="663" spans="1:17" x14ac:dyDescent="0.25">
      <c r="A663" s="8">
        <v>7.6300000000000097</v>
      </c>
      <c r="B663" s="40" t="s">
        <v>16</v>
      </c>
      <c r="D663" s="106">
        <v>850790300000</v>
      </c>
      <c r="E663" s="4">
        <v>0.6</v>
      </c>
      <c r="G663" s="4">
        <f t="shared" si="137"/>
        <v>251</v>
      </c>
      <c r="H663" s="131" t="str">
        <f>IF(TRIM('Ek.3-A'!E663)&lt;&gt;"","var","yok")</f>
        <v>yok</v>
      </c>
      <c r="I663" s="7" t="str">
        <f>IF('Ek.3-A'!E663="", "", IF(VLOOKUP('Ek.3-A'!E663, Veriler!D:E, 2, 0)=0, "", VLOOKUP('Ek.3-A'!E663, Veriler!D:E, 2, 0)))</f>
        <v/>
      </c>
      <c r="J663" s="7" t="str">
        <f>IF('Ek.3-A'!O663="", "", 'Ek.3-A'!O663)</f>
        <v/>
      </c>
      <c r="K663" s="35">
        <f>'Ek.3-A'!R663</f>
        <v>0</v>
      </c>
      <c r="L663" s="25" t="str">
        <f>'Ek.3-A'!K663</f>
        <v/>
      </c>
      <c r="M663" s="27" t="str">
        <f>'Ek.3-A'!L663</f>
        <v/>
      </c>
      <c r="N663" s="27">
        <f t="shared" si="134"/>
        <v>0</v>
      </c>
      <c r="O663" s="28" t="str">
        <f t="shared" si="135"/>
        <v>H</v>
      </c>
      <c r="P663" s="27">
        <f>IF(O663="E",SUM($N$5:N663),0)</f>
        <v>0</v>
      </c>
      <c r="Q663" s="25">
        <f t="shared" si="136"/>
        <v>0</v>
      </c>
    </row>
    <row r="664" spans="1:17" x14ac:dyDescent="0.25">
      <c r="A664" s="8">
        <v>7.6400000000000103</v>
      </c>
      <c r="B664" s="40" t="s">
        <v>16</v>
      </c>
      <c r="D664" s="105">
        <v>850790800000</v>
      </c>
      <c r="E664" s="4">
        <v>0.6</v>
      </c>
      <c r="G664" s="4">
        <f t="shared" si="137"/>
        <v>252</v>
      </c>
      <c r="H664" s="131" t="str">
        <f>IF(TRIM('Ek.3-A'!E664)&lt;&gt;"","var","yok")</f>
        <v>yok</v>
      </c>
      <c r="I664" s="7" t="str">
        <f>IF('Ek.3-A'!E664="", "", IF(VLOOKUP('Ek.3-A'!E664, Veriler!D:E, 2, 0)=0, "", VLOOKUP('Ek.3-A'!E664, Veriler!D:E, 2, 0)))</f>
        <v/>
      </c>
      <c r="J664" s="7" t="str">
        <f>IF('Ek.3-A'!O664="", "", 'Ek.3-A'!O664)</f>
        <v/>
      </c>
      <c r="K664" s="35">
        <f>'Ek.3-A'!R664</f>
        <v>0</v>
      </c>
      <c r="L664" s="25" t="str">
        <f>'Ek.3-A'!K664</f>
        <v/>
      </c>
      <c r="M664" s="27" t="str">
        <f>'Ek.3-A'!L664</f>
        <v/>
      </c>
      <c r="N664" s="27">
        <f t="shared" si="134"/>
        <v>0</v>
      </c>
      <c r="O664" s="28" t="str">
        <f t="shared" si="135"/>
        <v>H</v>
      </c>
      <c r="P664" s="27">
        <f>IF(O664="E",SUM($N$5:N664),0)</f>
        <v>0</v>
      </c>
      <c r="Q664" s="25">
        <f t="shared" si="136"/>
        <v>0</v>
      </c>
    </row>
    <row r="665" spans="1:17" x14ac:dyDescent="0.25">
      <c r="A665" s="8">
        <v>7.6500000000000101</v>
      </c>
      <c r="B665" s="40" t="s">
        <v>16</v>
      </c>
      <c r="D665" s="106">
        <v>292425000000</v>
      </c>
      <c r="E665" s="4">
        <v>0.6</v>
      </c>
      <c r="H665" s="131"/>
      <c r="I665" s="7" t="s">
        <v>69</v>
      </c>
      <c r="J665" s="7"/>
      <c r="K665" s="7"/>
      <c r="M665" s="26"/>
      <c r="P665" s="27"/>
      <c r="Q665" s="30"/>
    </row>
    <row r="666" spans="1:17" x14ac:dyDescent="0.25">
      <c r="A666" s="8">
        <v>7.6600000000000099</v>
      </c>
      <c r="B666" s="40" t="s">
        <v>16</v>
      </c>
      <c r="D666" s="105">
        <v>292249859014</v>
      </c>
      <c r="E666" s="4">
        <v>0.6</v>
      </c>
      <c r="G666" s="4">
        <f>G641+1</f>
        <v>239</v>
      </c>
      <c r="H666" s="131" t="str">
        <f>IF(TRIM('Ek.3-A'!E666)&lt;&gt;"","var","yok")</f>
        <v>yok</v>
      </c>
      <c r="I666" s="7" t="str">
        <f>IF('Ek.3-A'!E666="", "", IF(VLOOKUP('Ek.3-A'!E666, Veriler!D:E, 2, 0)=0, "", VLOOKUP('Ek.3-A'!E666, Veriler!D:E, 2, 0)))</f>
        <v/>
      </c>
      <c r="J666" s="7" t="str">
        <f>IF('Ek.3-A'!O666="", "", 'Ek.3-A'!O666)</f>
        <v/>
      </c>
      <c r="K666" s="35">
        <f>'Ek.3-A'!R666</f>
        <v>0</v>
      </c>
      <c r="L666" s="25" t="str">
        <f>'Ek.3-A'!K666</f>
        <v/>
      </c>
      <c r="M666" s="27" t="str">
        <f>'Ek.3-A'!L666</f>
        <v/>
      </c>
      <c r="N666" s="27">
        <f>IF(H666="var",0,IF(M666&lt;=0.005,M666,0))</f>
        <v>0</v>
      </c>
      <c r="O666" s="28" t="str">
        <f>IF(M666&lt;=0.005,"E","H")</f>
        <v>H</v>
      </c>
      <c r="P666" s="27">
        <f>IF(O666="E",SUM($N$5:N666),0)</f>
        <v>0</v>
      </c>
      <c r="Q666" s="25">
        <f>IF(P666&lt;=0.1, K666, IF(N666&gt;$F$2, N666*K666, $F$2*K666))</f>
        <v>0</v>
      </c>
    </row>
    <row r="667" spans="1:17" x14ac:dyDescent="0.25">
      <c r="A667" s="8">
        <v>7.6700000000000097</v>
      </c>
      <c r="B667" s="40" t="s">
        <v>16</v>
      </c>
      <c r="D667" s="106">
        <v>730451100000</v>
      </c>
      <c r="E667" s="4">
        <v>0.6</v>
      </c>
      <c r="G667" s="4">
        <f>G666+1</f>
        <v>240</v>
      </c>
      <c r="H667" s="131" t="str">
        <f>IF(TRIM('Ek.3-A'!E667)&lt;&gt;"","var","yok")</f>
        <v>yok</v>
      </c>
      <c r="I667" s="7" t="str">
        <f>IF('Ek.3-A'!E667="", "", IF(VLOOKUP('Ek.3-A'!E667, Veriler!D:E, 2, 0)=0, "", VLOOKUP('Ek.3-A'!E667, Veriler!D:E, 2, 0)))</f>
        <v/>
      </c>
      <c r="J667" s="7" t="str">
        <f>IF('Ek.3-A'!O667="", "", 'Ek.3-A'!O667)</f>
        <v/>
      </c>
      <c r="K667" s="35">
        <f>'Ek.3-A'!R667</f>
        <v>0</v>
      </c>
      <c r="L667" s="25" t="str">
        <f>'Ek.3-A'!K667</f>
        <v/>
      </c>
      <c r="M667" s="27" t="str">
        <f>'Ek.3-A'!L667</f>
        <v/>
      </c>
      <c r="N667" s="27">
        <f t="shared" ref="N667:N679" si="138">IF(H667="var",0,IF(M667&lt;=0.005,M667,0))</f>
        <v>0</v>
      </c>
      <c r="O667" s="28" t="str">
        <f t="shared" ref="O667:O679" si="139">IF(M667&lt;=0.005,"E","H")</f>
        <v>H</v>
      </c>
      <c r="P667" s="27">
        <f>IF(O667="E",SUM($N$5:N667),0)</f>
        <v>0</v>
      </c>
      <c r="Q667" s="25">
        <f t="shared" ref="Q667:Q679" si="140">IF(P667&lt;=0.1, K667, IF(N667&gt;$F$2, N667*K667, $F$2*K667))</f>
        <v>0</v>
      </c>
    </row>
    <row r="668" spans="1:17" x14ac:dyDescent="0.25">
      <c r="A668" s="8">
        <v>7.6800000000000104</v>
      </c>
      <c r="B668" s="40" t="s">
        <v>16</v>
      </c>
      <c r="D668" s="105">
        <v>722490070000</v>
      </c>
      <c r="E668" s="4">
        <v>0.6</v>
      </c>
      <c r="G668" s="4">
        <f t="shared" ref="G668:G679" si="141">G667+1</f>
        <v>241</v>
      </c>
      <c r="H668" s="131" t="str">
        <f>IF(TRIM('Ek.3-A'!E668)&lt;&gt;"","var","yok")</f>
        <v>yok</v>
      </c>
      <c r="I668" s="7" t="str">
        <f>IF('Ek.3-A'!E668="", "", IF(VLOOKUP('Ek.3-A'!E668, Veriler!D:E, 2, 0)=0, "", VLOOKUP('Ek.3-A'!E668, Veriler!D:E, 2, 0)))</f>
        <v/>
      </c>
      <c r="J668" s="7" t="str">
        <f>IF('Ek.3-A'!O668="", "", 'Ek.3-A'!O668)</f>
        <v/>
      </c>
      <c r="K668" s="35">
        <f>'Ek.3-A'!R668</f>
        <v>0</v>
      </c>
      <c r="L668" s="25" t="str">
        <f>'Ek.3-A'!K668</f>
        <v/>
      </c>
      <c r="M668" s="27" t="str">
        <f>'Ek.3-A'!L668</f>
        <v/>
      </c>
      <c r="N668" s="27">
        <f t="shared" si="138"/>
        <v>0</v>
      </c>
      <c r="O668" s="28" t="str">
        <f t="shared" si="139"/>
        <v>H</v>
      </c>
      <c r="P668" s="27">
        <f>IF(O668="E",SUM($N$5:N668),0)</f>
        <v>0</v>
      </c>
      <c r="Q668" s="25">
        <f t="shared" si="140"/>
        <v>0</v>
      </c>
    </row>
    <row r="669" spans="1:17" x14ac:dyDescent="0.25">
      <c r="A669" s="8">
        <v>7.6900000000000102</v>
      </c>
      <c r="B669" s="40" t="s">
        <v>16</v>
      </c>
      <c r="D669" s="106">
        <v>722490140000</v>
      </c>
      <c r="E669" s="4">
        <v>0.6</v>
      </c>
      <c r="G669" s="4">
        <f t="shared" si="141"/>
        <v>242</v>
      </c>
      <c r="H669" s="131" t="str">
        <f>IF(TRIM('Ek.3-A'!E669)&lt;&gt;"","var","yok")</f>
        <v>yok</v>
      </c>
      <c r="I669" s="7" t="str">
        <f>IF('Ek.3-A'!E669="", "", IF(VLOOKUP('Ek.3-A'!E669, Veriler!D:E, 2, 0)=0, "", VLOOKUP('Ek.3-A'!E669, Veriler!D:E, 2, 0)))</f>
        <v/>
      </c>
      <c r="J669" s="7" t="str">
        <f>IF('Ek.3-A'!O669="", "", 'Ek.3-A'!O669)</f>
        <v/>
      </c>
      <c r="K669" s="35">
        <f>'Ek.3-A'!R669</f>
        <v>0</v>
      </c>
      <c r="L669" s="25" t="str">
        <f>'Ek.3-A'!K669</f>
        <v/>
      </c>
      <c r="M669" s="27" t="str">
        <f>'Ek.3-A'!L669</f>
        <v/>
      </c>
      <c r="N669" s="27">
        <f t="shared" si="138"/>
        <v>0</v>
      </c>
      <c r="O669" s="28" t="str">
        <f t="shared" si="139"/>
        <v>H</v>
      </c>
      <c r="P669" s="27">
        <f>IF(O669="E",SUM($N$5:N669),0)</f>
        <v>0</v>
      </c>
      <c r="Q669" s="25">
        <f t="shared" si="140"/>
        <v>0</v>
      </c>
    </row>
    <row r="670" spans="1:17" x14ac:dyDescent="0.25">
      <c r="A670" s="8">
        <v>7.7000000000000099</v>
      </c>
      <c r="B670" s="40" t="s">
        <v>16</v>
      </c>
      <c r="D670" s="105">
        <v>722490380000</v>
      </c>
      <c r="E670" s="4">
        <v>0.6</v>
      </c>
      <c r="G670" s="4">
        <f t="shared" si="141"/>
        <v>243</v>
      </c>
      <c r="H670" s="131" t="str">
        <f>IF(TRIM('Ek.3-A'!E670)&lt;&gt;"","var","yok")</f>
        <v>yok</v>
      </c>
      <c r="I670" s="7" t="str">
        <f>IF('Ek.3-A'!E670="", "", IF(VLOOKUP('Ek.3-A'!E670, Veriler!D:E, 2, 0)=0, "", VLOOKUP('Ek.3-A'!E670, Veriler!D:E, 2, 0)))</f>
        <v/>
      </c>
      <c r="J670" s="7" t="str">
        <f>IF('Ek.3-A'!O670="", "", 'Ek.3-A'!O670)</f>
        <v/>
      </c>
      <c r="K670" s="35">
        <f>'Ek.3-A'!R670</f>
        <v>0</v>
      </c>
      <c r="L670" s="25" t="str">
        <f>'Ek.3-A'!K670</f>
        <v/>
      </c>
      <c r="M670" s="27" t="str">
        <f>'Ek.3-A'!L670</f>
        <v/>
      </c>
      <c r="N670" s="27">
        <f t="shared" si="138"/>
        <v>0</v>
      </c>
      <c r="O670" s="28" t="str">
        <f t="shared" si="139"/>
        <v>H</v>
      </c>
      <c r="P670" s="27">
        <f>IF(O670="E",SUM($N$5:N670),0)</f>
        <v>0</v>
      </c>
      <c r="Q670" s="25">
        <f t="shared" si="140"/>
        <v>0</v>
      </c>
    </row>
    <row r="671" spans="1:17" x14ac:dyDescent="0.25">
      <c r="A671" s="8">
        <v>7.7100000000000097</v>
      </c>
      <c r="B671" s="40" t="s">
        <v>16</v>
      </c>
      <c r="D671" s="106">
        <v>722490900000</v>
      </c>
      <c r="E671" s="4">
        <v>0.6</v>
      </c>
      <c r="G671" s="4">
        <f t="shared" si="141"/>
        <v>244</v>
      </c>
      <c r="H671" s="131" t="str">
        <f>IF(TRIM('Ek.3-A'!E671)&lt;&gt;"","var","yok")</f>
        <v>yok</v>
      </c>
      <c r="I671" s="7" t="str">
        <f>IF('Ek.3-A'!E671="", "", IF(VLOOKUP('Ek.3-A'!E671, Veriler!D:E, 2, 0)=0, "", VLOOKUP('Ek.3-A'!E671, Veriler!D:E, 2, 0)))</f>
        <v/>
      </c>
      <c r="J671" s="7" t="str">
        <f>IF('Ek.3-A'!O671="", "", 'Ek.3-A'!O671)</f>
        <v/>
      </c>
      <c r="K671" s="35">
        <f>'Ek.3-A'!R671</f>
        <v>0</v>
      </c>
      <c r="L671" s="25" t="str">
        <f>'Ek.3-A'!K671</f>
        <v/>
      </c>
      <c r="M671" s="27" t="str">
        <f>'Ek.3-A'!L671</f>
        <v/>
      </c>
      <c r="N671" s="27">
        <f t="shared" si="138"/>
        <v>0</v>
      </c>
      <c r="O671" s="28" t="str">
        <f t="shared" si="139"/>
        <v>H</v>
      </c>
      <c r="P671" s="27">
        <f>IF(O671="E",SUM($N$5:N671),0)</f>
        <v>0</v>
      </c>
      <c r="Q671" s="25">
        <f t="shared" si="140"/>
        <v>0</v>
      </c>
    </row>
    <row r="672" spans="1:17" x14ac:dyDescent="0.25">
      <c r="A672" s="8">
        <v>7.7200000000000104</v>
      </c>
      <c r="B672" s="40" t="s">
        <v>16</v>
      </c>
      <c r="D672" s="105">
        <v>730459300000</v>
      </c>
      <c r="E672" s="4">
        <v>0.6</v>
      </c>
      <c r="G672" s="4">
        <f t="shared" si="141"/>
        <v>245</v>
      </c>
      <c r="H672" s="131" t="str">
        <f>IF(TRIM('Ek.3-A'!E672)&lt;&gt;"","var","yok")</f>
        <v>yok</v>
      </c>
      <c r="I672" s="7" t="str">
        <f>IF('Ek.3-A'!E672="", "", IF(VLOOKUP('Ek.3-A'!E672, Veriler!D:E, 2, 0)=0, "", VLOOKUP('Ek.3-A'!E672, Veriler!D:E, 2, 0)))</f>
        <v/>
      </c>
      <c r="J672" s="7" t="str">
        <f>IF('Ek.3-A'!O672="", "", 'Ek.3-A'!O672)</f>
        <v/>
      </c>
      <c r="K672" s="35">
        <f>'Ek.3-A'!R672</f>
        <v>0</v>
      </c>
      <c r="L672" s="25" t="str">
        <f>'Ek.3-A'!K672</f>
        <v/>
      </c>
      <c r="M672" s="27" t="str">
        <f>'Ek.3-A'!L672</f>
        <v/>
      </c>
      <c r="N672" s="27">
        <f t="shared" si="138"/>
        <v>0</v>
      </c>
      <c r="O672" s="28" t="str">
        <f t="shared" si="139"/>
        <v>H</v>
      </c>
      <c r="P672" s="27">
        <f>IF(O672="E",SUM($N$5:N672),0)</f>
        <v>0</v>
      </c>
      <c r="Q672" s="25">
        <f t="shared" si="140"/>
        <v>0</v>
      </c>
    </row>
    <row r="673" spans="1:17" x14ac:dyDescent="0.25">
      <c r="A673" s="8">
        <v>7.7300000000000102</v>
      </c>
      <c r="B673" s="40" t="s">
        <v>16</v>
      </c>
      <c r="D673" s="106">
        <v>730459821000</v>
      </c>
      <c r="E673" s="4">
        <v>0.6</v>
      </c>
      <c r="G673" s="4">
        <f t="shared" si="141"/>
        <v>246</v>
      </c>
      <c r="H673" s="131" t="str">
        <f>IF(TRIM('Ek.3-A'!E673)&lt;&gt;"","var","yok")</f>
        <v>yok</v>
      </c>
      <c r="I673" s="7" t="str">
        <f>IF('Ek.3-A'!E673="", "", IF(VLOOKUP('Ek.3-A'!E673, Veriler!D:E, 2, 0)=0, "", VLOOKUP('Ek.3-A'!E673, Veriler!D:E, 2, 0)))</f>
        <v/>
      </c>
      <c r="J673" s="7" t="str">
        <f>IF('Ek.3-A'!O673="", "", 'Ek.3-A'!O673)</f>
        <v/>
      </c>
      <c r="K673" s="35">
        <f>'Ek.3-A'!R673</f>
        <v>0</v>
      </c>
      <c r="L673" s="25" t="str">
        <f>'Ek.3-A'!K673</f>
        <v/>
      </c>
      <c r="M673" s="27" t="str">
        <f>'Ek.3-A'!L673</f>
        <v/>
      </c>
      <c r="N673" s="27">
        <f t="shared" si="138"/>
        <v>0</v>
      </c>
      <c r="O673" s="28" t="str">
        <f t="shared" si="139"/>
        <v>H</v>
      </c>
      <c r="P673" s="27">
        <f>IF(O673="E",SUM($N$5:N673),0)</f>
        <v>0</v>
      </c>
      <c r="Q673" s="25">
        <f t="shared" si="140"/>
        <v>0</v>
      </c>
    </row>
    <row r="674" spans="1:17" x14ac:dyDescent="0.25">
      <c r="A674" s="8">
        <v>7.74000000000001</v>
      </c>
      <c r="B674" s="40" t="s">
        <v>16</v>
      </c>
      <c r="D674" s="105">
        <v>730459839000</v>
      </c>
      <c r="E674" s="4">
        <v>0.6</v>
      </c>
      <c r="G674" s="4">
        <f t="shared" si="141"/>
        <v>247</v>
      </c>
      <c r="H674" s="131" t="str">
        <f>IF(TRIM('Ek.3-A'!E674)&lt;&gt;"","var","yok")</f>
        <v>yok</v>
      </c>
      <c r="I674" s="7" t="str">
        <f>IF('Ek.3-A'!E674="", "", IF(VLOOKUP('Ek.3-A'!E674, Veriler!D:E, 2, 0)=0, "", VLOOKUP('Ek.3-A'!E674, Veriler!D:E, 2, 0)))</f>
        <v/>
      </c>
      <c r="J674" s="7" t="str">
        <f>IF('Ek.3-A'!O674="", "", 'Ek.3-A'!O674)</f>
        <v/>
      </c>
      <c r="K674" s="35">
        <f>'Ek.3-A'!R674</f>
        <v>0</v>
      </c>
      <c r="L674" s="25" t="str">
        <f>'Ek.3-A'!K674</f>
        <v/>
      </c>
      <c r="M674" s="27" t="str">
        <f>'Ek.3-A'!L674</f>
        <v/>
      </c>
      <c r="N674" s="27">
        <f t="shared" si="138"/>
        <v>0</v>
      </c>
      <c r="O674" s="28" t="str">
        <f t="shared" si="139"/>
        <v>H</v>
      </c>
      <c r="P674" s="27">
        <f>IF(O674="E",SUM($N$5:N674),0)</f>
        <v>0</v>
      </c>
      <c r="Q674" s="25">
        <f t="shared" si="140"/>
        <v>0</v>
      </c>
    </row>
    <row r="675" spans="1:17" x14ac:dyDescent="0.25">
      <c r="A675" s="8">
        <v>7.7500000000000098</v>
      </c>
      <c r="B675" s="40" t="s">
        <v>16</v>
      </c>
      <c r="D675" s="106">
        <v>730459899000</v>
      </c>
      <c r="E675" s="4">
        <v>0.6</v>
      </c>
      <c r="G675" s="4">
        <f t="shared" si="141"/>
        <v>248</v>
      </c>
      <c r="H675" s="131" t="str">
        <f>IF(TRIM('Ek.3-A'!E675)&lt;&gt;"","var","yok")</f>
        <v>yok</v>
      </c>
      <c r="I675" s="7" t="str">
        <f>IF('Ek.3-A'!E675="", "", IF(VLOOKUP('Ek.3-A'!E675, Veriler!D:E, 2, 0)=0, "", VLOOKUP('Ek.3-A'!E675, Veriler!D:E, 2, 0)))</f>
        <v/>
      </c>
      <c r="J675" s="7" t="str">
        <f>IF('Ek.3-A'!O675="", "", 'Ek.3-A'!O675)</f>
        <v/>
      </c>
      <c r="K675" s="35">
        <f>'Ek.3-A'!R675</f>
        <v>0</v>
      </c>
      <c r="L675" s="25" t="str">
        <f>'Ek.3-A'!K675</f>
        <v/>
      </c>
      <c r="M675" s="27" t="str">
        <f>'Ek.3-A'!L675</f>
        <v/>
      </c>
      <c r="N675" s="27">
        <f t="shared" si="138"/>
        <v>0</v>
      </c>
      <c r="O675" s="28" t="str">
        <f t="shared" si="139"/>
        <v>H</v>
      </c>
      <c r="P675" s="27">
        <f>IF(O675="E",SUM($N$5:N675),0)</f>
        <v>0</v>
      </c>
      <c r="Q675" s="25">
        <f t="shared" si="140"/>
        <v>0</v>
      </c>
    </row>
    <row r="676" spans="1:17" x14ac:dyDescent="0.25">
      <c r="A676" s="8">
        <v>7.7600000000000096</v>
      </c>
      <c r="B676" s="40" t="s">
        <v>16</v>
      </c>
      <c r="D676" s="105">
        <v>730459829000</v>
      </c>
      <c r="E676" s="4">
        <v>0.6</v>
      </c>
      <c r="G676" s="4">
        <f t="shared" si="141"/>
        <v>249</v>
      </c>
      <c r="H676" s="131" t="str">
        <f>IF(TRIM('Ek.3-A'!E676)&lt;&gt;"","var","yok")</f>
        <v>yok</v>
      </c>
      <c r="I676" s="7" t="str">
        <f>IF('Ek.3-A'!E676="", "", IF(VLOOKUP('Ek.3-A'!E676, Veriler!D:E, 2, 0)=0, "", VLOOKUP('Ek.3-A'!E676, Veriler!D:E, 2, 0)))</f>
        <v/>
      </c>
      <c r="J676" s="7" t="str">
        <f>IF('Ek.3-A'!O676="", "", 'Ek.3-A'!O676)</f>
        <v/>
      </c>
      <c r="K676" s="35">
        <f>'Ek.3-A'!R676</f>
        <v>0</v>
      </c>
      <c r="L676" s="25" t="str">
        <f>'Ek.3-A'!K676</f>
        <v/>
      </c>
      <c r="M676" s="27" t="str">
        <f>'Ek.3-A'!L676</f>
        <v/>
      </c>
      <c r="N676" s="27">
        <f t="shared" si="138"/>
        <v>0</v>
      </c>
      <c r="O676" s="28" t="str">
        <f t="shared" si="139"/>
        <v>H</v>
      </c>
      <c r="P676" s="27">
        <f>IF(O676="E",SUM($N$5:N676),0)</f>
        <v>0</v>
      </c>
      <c r="Q676" s="25">
        <f t="shared" si="140"/>
        <v>0</v>
      </c>
    </row>
    <row r="677" spans="1:17" x14ac:dyDescent="0.25">
      <c r="A677" s="8">
        <v>7.7700000000000102</v>
      </c>
      <c r="B677" s="40" t="s">
        <v>16</v>
      </c>
      <c r="D677" s="106">
        <v>722880000010</v>
      </c>
      <c r="E677" s="4">
        <v>0.6</v>
      </c>
      <c r="G677" s="4">
        <f t="shared" si="141"/>
        <v>250</v>
      </c>
      <c r="H677" s="131" t="str">
        <f>IF(TRIM('Ek.3-A'!E677)&lt;&gt;"","var","yok")</f>
        <v>yok</v>
      </c>
      <c r="I677" s="7" t="str">
        <f>IF('Ek.3-A'!E677="", "", IF(VLOOKUP('Ek.3-A'!E677, Veriler!D:E, 2, 0)=0, "", VLOOKUP('Ek.3-A'!E677, Veriler!D:E, 2, 0)))</f>
        <v/>
      </c>
      <c r="J677" s="7" t="str">
        <f>IF('Ek.3-A'!O677="", "", 'Ek.3-A'!O677)</f>
        <v/>
      </c>
      <c r="K677" s="35">
        <f>'Ek.3-A'!R677</f>
        <v>0</v>
      </c>
      <c r="L677" s="25" t="str">
        <f>'Ek.3-A'!K677</f>
        <v/>
      </c>
      <c r="M677" s="27" t="str">
        <f>'Ek.3-A'!L677</f>
        <v/>
      </c>
      <c r="N677" s="27">
        <f t="shared" si="138"/>
        <v>0</v>
      </c>
      <c r="O677" s="28" t="str">
        <f t="shared" si="139"/>
        <v>H</v>
      </c>
      <c r="P677" s="27">
        <f>IF(O677="E",SUM($N$5:N677),0)</f>
        <v>0</v>
      </c>
      <c r="Q677" s="25">
        <f t="shared" si="140"/>
        <v>0</v>
      </c>
    </row>
    <row r="678" spans="1:17" x14ac:dyDescent="0.25">
      <c r="A678" s="8">
        <v>7.78000000000001</v>
      </c>
      <c r="B678" s="40" t="s">
        <v>16</v>
      </c>
      <c r="D678" s="105">
        <v>722490050000</v>
      </c>
      <c r="E678" s="4">
        <v>0.6</v>
      </c>
      <c r="G678" s="4">
        <f t="shared" si="141"/>
        <v>251</v>
      </c>
      <c r="H678" s="131" t="str">
        <f>IF(TRIM('Ek.3-A'!E678)&lt;&gt;"","var","yok")</f>
        <v>yok</v>
      </c>
      <c r="I678" s="7" t="str">
        <f>IF('Ek.3-A'!E678="", "", IF(VLOOKUP('Ek.3-A'!E678, Veriler!D:E, 2, 0)=0, "", VLOOKUP('Ek.3-A'!E678, Veriler!D:E, 2, 0)))</f>
        <v/>
      </c>
      <c r="J678" s="7" t="str">
        <f>IF('Ek.3-A'!O678="", "", 'Ek.3-A'!O678)</f>
        <v/>
      </c>
      <c r="K678" s="35">
        <f>'Ek.3-A'!R678</f>
        <v>0</v>
      </c>
      <c r="L678" s="25" t="str">
        <f>'Ek.3-A'!K678</f>
        <v/>
      </c>
      <c r="M678" s="27" t="str">
        <f>'Ek.3-A'!L678</f>
        <v/>
      </c>
      <c r="N678" s="27">
        <f t="shared" si="138"/>
        <v>0</v>
      </c>
      <c r="O678" s="28" t="str">
        <f t="shared" si="139"/>
        <v>H</v>
      </c>
      <c r="P678" s="27">
        <f>IF(O678="E",SUM($N$5:N678),0)</f>
        <v>0</v>
      </c>
      <c r="Q678" s="25">
        <f t="shared" si="140"/>
        <v>0</v>
      </c>
    </row>
    <row r="679" spans="1:17" x14ac:dyDescent="0.25">
      <c r="A679" s="8">
        <v>7.7900000000000098</v>
      </c>
      <c r="B679" s="40" t="s">
        <v>16</v>
      </c>
      <c r="D679" s="106">
        <v>720150900000</v>
      </c>
      <c r="E679" s="4">
        <v>0.6</v>
      </c>
      <c r="G679" s="4">
        <f t="shared" si="141"/>
        <v>252</v>
      </c>
      <c r="H679" s="131" t="str">
        <f>IF(TRIM('Ek.3-A'!E679)&lt;&gt;"","var","yok")</f>
        <v>yok</v>
      </c>
      <c r="I679" s="7" t="str">
        <f>IF('Ek.3-A'!E679="", "", IF(VLOOKUP('Ek.3-A'!E679, Veriler!D:E, 2, 0)=0, "", VLOOKUP('Ek.3-A'!E679, Veriler!D:E, 2, 0)))</f>
        <v/>
      </c>
      <c r="J679" s="7" t="str">
        <f>IF('Ek.3-A'!O679="", "", 'Ek.3-A'!O679)</f>
        <v/>
      </c>
      <c r="K679" s="35">
        <f>'Ek.3-A'!R679</f>
        <v>0</v>
      </c>
      <c r="L679" s="25" t="str">
        <f>'Ek.3-A'!K679</f>
        <v/>
      </c>
      <c r="M679" s="27" t="str">
        <f>'Ek.3-A'!L679</f>
        <v/>
      </c>
      <c r="N679" s="27">
        <f t="shared" si="138"/>
        <v>0</v>
      </c>
      <c r="O679" s="28" t="str">
        <f t="shared" si="139"/>
        <v>H</v>
      </c>
      <c r="P679" s="27">
        <f>IF(O679="E",SUM($N$5:N679),0)</f>
        <v>0</v>
      </c>
      <c r="Q679" s="25">
        <f t="shared" si="140"/>
        <v>0</v>
      </c>
    </row>
    <row r="680" spans="1:17" x14ac:dyDescent="0.25">
      <c r="A680" s="8">
        <v>7.8000000000000096</v>
      </c>
      <c r="B680" s="40" t="s">
        <v>16</v>
      </c>
      <c r="D680" s="105">
        <v>760519000000</v>
      </c>
      <c r="E680" s="4">
        <v>0.6</v>
      </c>
      <c r="P680" s="27"/>
      <c r="Q680" s="30"/>
    </row>
    <row r="681" spans="1:17" x14ac:dyDescent="0.25">
      <c r="A681" s="8">
        <v>7.8100000000000103</v>
      </c>
      <c r="B681" s="40" t="s">
        <v>16</v>
      </c>
      <c r="D681" s="106">
        <v>722880000090</v>
      </c>
      <c r="E681" s="4">
        <v>0.6</v>
      </c>
      <c r="P681" s="27"/>
      <c r="Q681" s="30"/>
    </row>
    <row r="682" spans="1:17" x14ac:dyDescent="0.25">
      <c r="A682" s="8">
        <v>7.8200000000000101</v>
      </c>
      <c r="B682" s="40" t="s">
        <v>16</v>
      </c>
      <c r="D682" s="105">
        <v>720110110000</v>
      </c>
      <c r="E682" s="4">
        <v>0.6</v>
      </c>
      <c r="P682" s="27"/>
      <c r="Q682" s="30"/>
    </row>
    <row r="683" spans="1:17" x14ac:dyDescent="0.25">
      <c r="A683" s="8">
        <v>7.8300000000000098</v>
      </c>
      <c r="B683" s="40" t="s">
        <v>16</v>
      </c>
      <c r="D683" s="106">
        <v>720110190000</v>
      </c>
      <c r="E683" s="4">
        <v>0.6</v>
      </c>
      <c r="P683" s="27"/>
      <c r="Q683" s="30"/>
    </row>
    <row r="684" spans="1:17" x14ac:dyDescent="0.25">
      <c r="A684" s="8">
        <v>7.8400000000000096</v>
      </c>
      <c r="B684" s="40" t="s">
        <v>16</v>
      </c>
      <c r="D684" s="105">
        <v>800300009014</v>
      </c>
      <c r="E684" s="4">
        <v>0.6</v>
      </c>
      <c r="P684" s="27"/>
      <c r="Q684" s="30"/>
    </row>
    <row r="685" spans="1:17" x14ac:dyDescent="0.25">
      <c r="A685" s="8">
        <v>7.8500000000000103</v>
      </c>
      <c r="B685" s="40" t="s">
        <v>16</v>
      </c>
      <c r="D685" s="106">
        <v>800700101012</v>
      </c>
      <c r="E685" s="4">
        <v>0.6</v>
      </c>
      <c r="P685" s="27"/>
      <c r="Q685" s="30"/>
    </row>
    <row r="686" spans="1:17" x14ac:dyDescent="0.25">
      <c r="A686" s="8">
        <v>7.8600000000000101</v>
      </c>
      <c r="B686" s="40" t="s">
        <v>16</v>
      </c>
      <c r="D686" s="105">
        <v>800300009016</v>
      </c>
      <c r="E686" s="4">
        <v>0.6</v>
      </c>
      <c r="P686" s="27"/>
      <c r="Q686" s="30"/>
    </row>
    <row r="687" spans="1:17" x14ac:dyDescent="0.25">
      <c r="A687" s="8">
        <v>7.8700000000000099</v>
      </c>
      <c r="B687" s="40" t="s">
        <v>16</v>
      </c>
      <c r="D687" s="106">
        <v>750511009012</v>
      </c>
      <c r="E687" s="4">
        <v>0.6</v>
      </c>
      <c r="P687" s="27"/>
      <c r="Q687" s="30"/>
    </row>
    <row r="688" spans="1:17" x14ac:dyDescent="0.25">
      <c r="A688" s="8">
        <v>7.8800000000000097</v>
      </c>
      <c r="B688" s="40" t="s">
        <v>16</v>
      </c>
      <c r="D688" s="105">
        <v>750511009011</v>
      </c>
      <c r="E688" s="4">
        <v>0.6</v>
      </c>
      <c r="P688" s="27"/>
      <c r="Q688" s="30"/>
    </row>
    <row r="689" spans="1:17" x14ac:dyDescent="0.25">
      <c r="A689" s="8">
        <v>7.8900000000000103</v>
      </c>
      <c r="B689" s="40" t="s">
        <v>16</v>
      </c>
      <c r="D689" s="106">
        <v>750711000000</v>
      </c>
      <c r="E689" s="4">
        <v>0.6</v>
      </c>
      <c r="G689" s="4">
        <f>G664+1</f>
        <v>253</v>
      </c>
      <c r="H689" s="131" t="str">
        <f>IF(TRIM('Ek.3-A'!E689)&lt;&gt;"","var","yok")</f>
        <v>yok</v>
      </c>
      <c r="I689" s="7" t="str">
        <f>IF('Ek.3-A'!E689="", "", IF(VLOOKUP('Ek.3-A'!E689, Veriler!D:E, 2, 0)=0, "", VLOOKUP('Ek.3-A'!E689, Veriler!D:E, 2, 0)))</f>
        <v/>
      </c>
      <c r="J689" s="7" t="str">
        <f>IF('Ek.3-A'!O689="", "", 'Ek.3-A'!O689)</f>
        <v/>
      </c>
      <c r="K689" s="35">
        <f>'Ek.3-A'!R689</f>
        <v>0</v>
      </c>
      <c r="L689" s="25" t="str">
        <f>'Ek.3-A'!K689</f>
        <v/>
      </c>
      <c r="M689" s="27" t="str">
        <f>'Ek.3-A'!L689</f>
        <v/>
      </c>
      <c r="N689" s="27">
        <f>IF(H689="var",0,IF(M689&lt;=0.005,M689,0))</f>
        <v>0</v>
      </c>
      <c r="O689" s="28" t="str">
        <f>IF(M689&lt;=0.005,"E","H")</f>
        <v>H</v>
      </c>
      <c r="P689" s="27">
        <f>IF(O689="E",SUM($N$5:N689),0)</f>
        <v>0</v>
      </c>
      <c r="Q689" s="25">
        <f>IF(P689&lt;=0.1, K689, IF(N689&gt;$F$2, N689*K689, $F$2*K689))</f>
        <v>0</v>
      </c>
    </row>
    <row r="690" spans="1:17" x14ac:dyDescent="0.25">
      <c r="A690" s="8">
        <v>7.9000000000000101</v>
      </c>
      <c r="B690" s="40" t="s">
        <v>16</v>
      </c>
      <c r="D690" s="105">
        <v>750610000000</v>
      </c>
      <c r="E690" s="4">
        <v>0.6</v>
      </c>
      <c r="G690" s="4">
        <f>G689+1</f>
        <v>254</v>
      </c>
      <c r="H690" s="131" t="str">
        <f>IF(TRIM('Ek.3-A'!E690)&lt;&gt;"","var","yok")</f>
        <v>yok</v>
      </c>
      <c r="I690" s="7" t="str">
        <f>IF('Ek.3-A'!E690="", "", IF(VLOOKUP('Ek.3-A'!E690, Veriler!D:E, 2, 0)=0, "", VLOOKUP('Ek.3-A'!E690, Veriler!D:E, 2, 0)))</f>
        <v/>
      </c>
      <c r="J690" s="7" t="str">
        <f>IF('Ek.3-A'!O690="", "", 'Ek.3-A'!O690)</f>
        <v/>
      </c>
      <c r="K690" s="35">
        <f>'Ek.3-A'!R690</f>
        <v>0</v>
      </c>
      <c r="L690" s="25" t="str">
        <f>'Ek.3-A'!K690</f>
        <v/>
      </c>
      <c r="M690" s="27" t="str">
        <f>'Ek.3-A'!L690</f>
        <v/>
      </c>
      <c r="N690" s="27">
        <f t="shared" ref="N690:N702" si="142">IF(H690="var",0,IF(M690&lt;=0.005,M690,0))</f>
        <v>0</v>
      </c>
      <c r="O690" s="28" t="str">
        <f t="shared" ref="O690:O702" si="143">IF(M690&lt;=0.005,"E","H")</f>
        <v>H</v>
      </c>
      <c r="P690" s="27">
        <f>IF(O690="E",SUM($N$5:N690),0)</f>
        <v>0</v>
      </c>
      <c r="Q690" s="25">
        <f t="shared" ref="Q690:Q702" si="144">IF(P690&lt;=0.1, K690, IF(N690&gt;$F$2, N690*K690, $F$2*K690))</f>
        <v>0</v>
      </c>
    </row>
    <row r="691" spans="1:17" x14ac:dyDescent="0.25">
      <c r="A691" s="8">
        <v>7.9100000000000099</v>
      </c>
      <c r="B691" s="40" t="s">
        <v>16</v>
      </c>
      <c r="D691" s="106">
        <v>750521000000</v>
      </c>
      <c r="E691" s="4">
        <v>0.6</v>
      </c>
      <c r="G691" s="4">
        <f>G690+1</f>
        <v>255</v>
      </c>
      <c r="H691" s="131" t="str">
        <f>IF(TRIM('Ek.3-A'!E691)&lt;&gt;"","var","yok")</f>
        <v>yok</v>
      </c>
      <c r="I691" s="7" t="str">
        <f>IF('Ek.3-A'!E691="", "", IF(VLOOKUP('Ek.3-A'!E691, Veriler!D:E, 2, 0)=0, "", VLOOKUP('Ek.3-A'!E691, Veriler!D:E, 2, 0)))</f>
        <v/>
      </c>
      <c r="J691" s="7" t="str">
        <f>IF('Ek.3-A'!O691="", "", 'Ek.3-A'!O691)</f>
        <v/>
      </c>
      <c r="K691" s="35">
        <f>'Ek.3-A'!R691</f>
        <v>0</v>
      </c>
      <c r="L691" s="25" t="str">
        <f>'Ek.3-A'!K691</f>
        <v/>
      </c>
      <c r="M691" s="27" t="str">
        <f>'Ek.3-A'!L691</f>
        <v/>
      </c>
      <c r="N691" s="27">
        <f t="shared" si="142"/>
        <v>0</v>
      </c>
      <c r="O691" s="28" t="str">
        <f t="shared" si="143"/>
        <v>H</v>
      </c>
      <c r="P691" s="27">
        <f>IF(O691="E",SUM($N$5:N691),0)</f>
        <v>0</v>
      </c>
      <c r="Q691" s="25">
        <f t="shared" si="144"/>
        <v>0</v>
      </c>
    </row>
    <row r="692" spans="1:17" x14ac:dyDescent="0.25">
      <c r="A692" s="8">
        <v>7.9200000000000097</v>
      </c>
      <c r="B692" s="40" t="s">
        <v>16</v>
      </c>
      <c r="D692" s="105">
        <v>350290900000</v>
      </c>
      <c r="E692" s="4">
        <v>0.6</v>
      </c>
      <c r="G692" s="4">
        <f t="shared" ref="G692:G702" si="145">G691+1</f>
        <v>256</v>
      </c>
      <c r="H692" s="131" t="str">
        <f>IF(TRIM('Ek.3-A'!E692)&lt;&gt;"","var","yok")</f>
        <v>yok</v>
      </c>
      <c r="I692" s="7" t="str">
        <f>IF('Ek.3-A'!E692="", "", IF(VLOOKUP('Ek.3-A'!E692, Veriler!D:E, 2, 0)=0, "", VLOOKUP('Ek.3-A'!E692, Veriler!D:E, 2, 0)))</f>
        <v/>
      </c>
      <c r="J692" s="7" t="str">
        <f>IF('Ek.3-A'!O692="", "", 'Ek.3-A'!O692)</f>
        <v/>
      </c>
      <c r="K692" s="35">
        <f>'Ek.3-A'!R692</f>
        <v>0</v>
      </c>
      <c r="L692" s="25" t="str">
        <f>'Ek.3-A'!K692</f>
        <v/>
      </c>
      <c r="M692" s="27" t="str">
        <f>'Ek.3-A'!L692</f>
        <v/>
      </c>
      <c r="N692" s="27">
        <f t="shared" si="142"/>
        <v>0</v>
      </c>
      <c r="O692" s="28" t="str">
        <f t="shared" si="143"/>
        <v>H</v>
      </c>
      <c r="P692" s="27">
        <f>IF(O692="E",SUM($N$5:N692),0)</f>
        <v>0</v>
      </c>
      <c r="Q692" s="25">
        <f t="shared" si="144"/>
        <v>0</v>
      </c>
    </row>
    <row r="693" spans="1:17" x14ac:dyDescent="0.25">
      <c r="A693" s="8">
        <v>7.9300000000000104</v>
      </c>
      <c r="B693" s="40" t="s">
        <v>16</v>
      </c>
      <c r="D693" s="106">
        <v>291249009019</v>
      </c>
      <c r="E693" s="4">
        <v>0.6</v>
      </c>
      <c r="G693" s="4">
        <f t="shared" si="145"/>
        <v>257</v>
      </c>
      <c r="H693" s="131" t="str">
        <f>IF(TRIM('Ek.3-A'!E693)&lt;&gt;"","var","yok")</f>
        <v>yok</v>
      </c>
      <c r="I693" s="7" t="str">
        <f>IF('Ek.3-A'!E693="", "", IF(VLOOKUP('Ek.3-A'!E693, Veriler!D:E, 2, 0)=0, "", VLOOKUP('Ek.3-A'!E693, Veriler!D:E, 2, 0)))</f>
        <v/>
      </c>
      <c r="J693" s="7" t="str">
        <f>IF('Ek.3-A'!O693="", "", 'Ek.3-A'!O693)</f>
        <v/>
      </c>
      <c r="K693" s="35">
        <f>'Ek.3-A'!R693</f>
        <v>0</v>
      </c>
      <c r="L693" s="25" t="str">
        <f>'Ek.3-A'!K693</f>
        <v/>
      </c>
      <c r="M693" s="27" t="str">
        <f>'Ek.3-A'!L693</f>
        <v/>
      </c>
      <c r="N693" s="27">
        <f t="shared" si="142"/>
        <v>0</v>
      </c>
      <c r="O693" s="28" t="str">
        <f t="shared" si="143"/>
        <v>H</v>
      </c>
      <c r="P693" s="27">
        <f>IF(O693="E",SUM($N$5:N693),0)</f>
        <v>0</v>
      </c>
      <c r="Q693" s="25">
        <f t="shared" si="144"/>
        <v>0</v>
      </c>
    </row>
    <row r="694" spans="1:17" x14ac:dyDescent="0.25">
      <c r="A694" s="8">
        <v>7.9400000000000102</v>
      </c>
      <c r="B694" s="40" t="s">
        <v>16</v>
      </c>
      <c r="D694" s="105">
        <v>291830000013</v>
      </c>
      <c r="E694" s="4">
        <v>0.6</v>
      </c>
      <c r="G694" s="4">
        <f t="shared" si="145"/>
        <v>258</v>
      </c>
      <c r="H694" s="131" t="str">
        <f>IF(TRIM('Ek.3-A'!E694)&lt;&gt;"","var","yok")</f>
        <v>yok</v>
      </c>
      <c r="I694" s="7" t="str">
        <f>IF('Ek.3-A'!E694="", "", IF(VLOOKUP('Ek.3-A'!E694, Veriler!D:E, 2, 0)=0, "", VLOOKUP('Ek.3-A'!E694, Veriler!D:E, 2, 0)))</f>
        <v/>
      </c>
      <c r="J694" s="7" t="str">
        <f>IF('Ek.3-A'!O694="", "", 'Ek.3-A'!O694)</f>
        <v/>
      </c>
      <c r="K694" s="35">
        <f>'Ek.3-A'!R694</f>
        <v>0</v>
      </c>
      <c r="L694" s="25" t="str">
        <f>'Ek.3-A'!K694</f>
        <v/>
      </c>
      <c r="M694" s="27" t="str">
        <f>'Ek.3-A'!L694</f>
        <v/>
      </c>
      <c r="N694" s="27">
        <f t="shared" si="142"/>
        <v>0</v>
      </c>
      <c r="O694" s="28" t="str">
        <f t="shared" si="143"/>
        <v>H</v>
      </c>
      <c r="P694" s="27">
        <f>IF(O694="E",SUM($N$5:N694),0)</f>
        <v>0</v>
      </c>
      <c r="Q694" s="25">
        <f t="shared" si="144"/>
        <v>0</v>
      </c>
    </row>
    <row r="695" spans="1:17" x14ac:dyDescent="0.25">
      <c r="A695" s="8">
        <v>7.9500000000000099</v>
      </c>
      <c r="B695" s="40" t="s">
        <v>16</v>
      </c>
      <c r="D695" s="106">
        <v>291830000011</v>
      </c>
      <c r="E695" s="4">
        <v>0.6</v>
      </c>
      <c r="G695" s="4">
        <f t="shared" si="145"/>
        <v>259</v>
      </c>
      <c r="H695" s="131" t="str">
        <f>IF(TRIM('Ek.3-A'!E695)&lt;&gt;"","var","yok")</f>
        <v>yok</v>
      </c>
      <c r="I695" s="7" t="str">
        <f>IF('Ek.3-A'!E695="", "", IF(VLOOKUP('Ek.3-A'!E695, Veriler!D:E, 2, 0)=0, "", VLOOKUP('Ek.3-A'!E695, Veriler!D:E, 2, 0)))</f>
        <v/>
      </c>
      <c r="J695" s="7" t="str">
        <f>IF('Ek.3-A'!O695="", "", 'Ek.3-A'!O695)</f>
        <v/>
      </c>
      <c r="K695" s="35">
        <f>'Ek.3-A'!R695</f>
        <v>0</v>
      </c>
      <c r="L695" s="25" t="str">
        <f>'Ek.3-A'!K695</f>
        <v/>
      </c>
      <c r="M695" s="27" t="str">
        <f>'Ek.3-A'!L695</f>
        <v/>
      </c>
      <c r="N695" s="27">
        <f t="shared" si="142"/>
        <v>0</v>
      </c>
      <c r="O695" s="28" t="str">
        <f t="shared" si="143"/>
        <v>H</v>
      </c>
      <c r="P695" s="27">
        <f>IF(O695="E",SUM($N$5:N695),0)</f>
        <v>0</v>
      </c>
      <c r="Q695" s="25">
        <f t="shared" si="144"/>
        <v>0</v>
      </c>
    </row>
    <row r="696" spans="1:17" x14ac:dyDescent="0.25">
      <c r="A696" s="8">
        <v>7.9600000000000097</v>
      </c>
      <c r="B696" s="40" t="s">
        <v>16</v>
      </c>
      <c r="D696" s="105">
        <v>291250000019</v>
      </c>
      <c r="E696" s="4">
        <v>0.6</v>
      </c>
      <c r="G696" s="4">
        <f t="shared" si="145"/>
        <v>260</v>
      </c>
      <c r="H696" s="131" t="str">
        <f>IF(TRIM('Ek.3-A'!E696)&lt;&gt;"","var","yok")</f>
        <v>yok</v>
      </c>
      <c r="I696" s="7" t="str">
        <f>IF('Ek.3-A'!E696="", "", IF(VLOOKUP('Ek.3-A'!E696, Veriler!D:E, 2, 0)=0, "", VLOOKUP('Ek.3-A'!E696, Veriler!D:E, 2, 0)))</f>
        <v/>
      </c>
      <c r="J696" s="7" t="str">
        <f>IF('Ek.3-A'!O696="", "", 'Ek.3-A'!O696)</f>
        <v/>
      </c>
      <c r="K696" s="35">
        <f>'Ek.3-A'!R696</f>
        <v>0</v>
      </c>
      <c r="L696" s="25" t="str">
        <f>'Ek.3-A'!K696</f>
        <v/>
      </c>
      <c r="M696" s="27" t="str">
        <f>'Ek.3-A'!L696</f>
        <v/>
      </c>
      <c r="N696" s="27">
        <f t="shared" si="142"/>
        <v>0</v>
      </c>
      <c r="O696" s="28" t="str">
        <f t="shared" si="143"/>
        <v>H</v>
      </c>
      <c r="P696" s="27">
        <f>IF(O696="E",SUM($N$5:N696),0)</f>
        <v>0</v>
      </c>
      <c r="Q696" s="25">
        <f t="shared" si="144"/>
        <v>0</v>
      </c>
    </row>
    <row r="697" spans="1:17" x14ac:dyDescent="0.25">
      <c r="A697" s="8">
        <v>7.9700000000000104</v>
      </c>
      <c r="B697" s="40" t="s">
        <v>16</v>
      </c>
      <c r="D697" s="106">
        <v>291300009019</v>
      </c>
      <c r="E697" s="4">
        <v>0.6</v>
      </c>
      <c r="G697" s="4">
        <f t="shared" si="145"/>
        <v>261</v>
      </c>
      <c r="H697" s="131" t="str">
        <f>IF(TRIM('Ek.3-A'!E697)&lt;&gt;"","var","yok")</f>
        <v>yok</v>
      </c>
      <c r="I697" s="7" t="str">
        <f>IF('Ek.3-A'!E697="", "", IF(VLOOKUP('Ek.3-A'!E697, Veriler!D:E, 2, 0)=0, "", VLOOKUP('Ek.3-A'!E697, Veriler!D:E, 2, 0)))</f>
        <v/>
      </c>
      <c r="J697" s="7" t="str">
        <f>IF('Ek.3-A'!O697="", "", 'Ek.3-A'!O697)</f>
        <v/>
      </c>
      <c r="K697" s="35">
        <f>'Ek.3-A'!R697</f>
        <v>0</v>
      </c>
      <c r="L697" s="25" t="str">
        <f>'Ek.3-A'!K697</f>
        <v/>
      </c>
      <c r="M697" s="27" t="str">
        <f>'Ek.3-A'!L697</f>
        <v/>
      </c>
      <c r="N697" s="27">
        <f t="shared" si="142"/>
        <v>0</v>
      </c>
      <c r="O697" s="28" t="str">
        <f t="shared" si="143"/>
        <v>H</v>
      </c>
      <c r="P697" s="27">
        <f>IF(O697="E",SUM($N$5:N697),0)</f>
        <v>0</v>
      </c>
      <c r="Q697" s="25">
        <f t="shared" si="144"/>
        <v>0</v>
      </c>
    </row>
    <row r="698" spans="1:17" x14ac:dyDescent="0.25">
      <c r="A698" s="8">
        <v>7.9800000000000102</v>
      </c>
      <c r="B698" s="40" t="s">
        <v>16</v>
      </c>
      <c r="D698" s="105">
        <v>293080000000</v>
      </c>
      <c r="E698" s="4">
        <v>0.6</v>
      </c>
      <c r="G698" s="4">
        <f t="shared" si="145"/>
        <v>262</v>
      </c>
      <c r="H698" s="131" t="str">
        <f>IF(TRIM('Ek.3-A'!E698)&lt;&gt;"","var","yok")</f>
        <v>yok</v>
      </c>
      <c r="I698" s="7" t="str">
        <f>IF('Ek.3-A'!E698="", "", IF(VLOOKUP('Ek.3-A'!E698, Veriler!D:E, 2, 0)=0, "", VLOOKUP('Ek.3-A'!E698, Veriler!D:E, 2, 0)))</f>
        <v/>
      </c>
      <c r="J698" s="7" t="str">
        <f>IF('Ek.3-A'!O698="", "", 'Ek.3-A'!O698)</f>
        <v/>
      </c>
      <c r="K698" s="35">
        <f>'Ek.3-A'!R698</f>
        <v>0</v>
      </c>
      <c r="L698" s="25" t="str">
        <f>'Ek.3-A'!K698</f>
        <v/>
      </c>
      <c r="M698" s="27" t="str">
        <f>'Ek.3-A'!L698</f>
        <v/>
      </c>
      <c r="N698" s="27">
        <f t="shared" si="142"/>
        <v>0</v>
      </c>
      <c r="O698" s="28" t="str">
        <f t="shared" si="143"/>
        <v>H</v>
      </c>
      <c r="P698" s="27">
        <f>IF(O698="E",SUM($N$5:N698),0)</f>
        <v>0</v>
      </c>
      <c r="Q698" s="25">
        <f t="shared" si="144"/>
        <v>0</v>
      </c>
    </row>
    <row r="699" spans="1:17" x14ac:dyDescent="0.25">
      <c r="A699" s="8">
        <v>7.99000000000001</v>
      </c>
      <c r="B699" s="40" t="s">
        <v>16</v>
      </c>
      <c r="D699" s="106">
        <v>900290001100</v>
      </c>
      <c r="E699" s="4">
        <v>0.6</v>
      </c>
      <c r="G699" s="4">
        <f t="shared" si="145"/>
        <v>263</v>
      </c>
      <c r="H699" s="131" t="str">
        <f>IF(TRIM('Ek.3-A'!E699)&lt;&gt;"","var","yok")</f>
        <v>yok</v>
      </c>
      <c r="I699" s="7" t="str">
        <f>IF('Ek.3-A'!E699="", "", IF(VLOOKUP('Ek.3-A'!E699, Veriler!D:E, 2, 0)=0, "", VLOOKUP('Ek.3-A'!E699, Veriler!D:E, 2, 0)))</f>
        <v/>
      </c>
      <c r="J699" s="7" t="str">
        <f>IF('Ek.3-A'!O699="", "", 'Ek.3-A'!O699)</f>
        <v/>
      </c>
      <c r="K699" s="35">
        <f>'Ek.3-A'!R699</f>
        <v>0</v>
      </c>
      <c r="L699" s="25" t="str">
        <f>'Ek.3-A'!K699</f>
        <v/>
      </c>
      <c r="M699" s="27" t="str">
        <f>'Ek.3-A'!L699</f>
        <v/>
      </c>
      <c r="N699" s="27">
        <f t="shared" si="142"/>
        <v>0</v>
      </c>
      <c r="O699" s="28" t="str">
        <f t="shared" si="143"/>
        <v>H</v>
      </c>
      <c r="P699" s="27">
        <f>IF(O699="E",SUM($N$5:N699),0)</f>
        <v>0</v>
      </c>
      <c r="Q699" s="25">
        <f t="shared" si="144"/>
        <v>0</v>
      </c>
    </row>
    <row r="700" spans="1:17" x14ac:dyDescent="0.25">
      <c r="A700" s="8">
        <v>8.0000000000000107</v>
      </c>
      <c r="B700" s="40" t="s">
        <v>16</v>
      </c>
      <c r="D700" s="105">
        <v>900290009100</v>
      </c>
      <c r="E700" s="4">
        <v>0.6</v>
      </c>
      <c r="G700" s="4">
        <f t="shared" si="145"/>
        <v>264</v>
      </c>
      <c r="H700" s="131" t="str">
        <f>IF(TRIM('Ek.3-A'!E700)&lt;&gt;"","var","yok")</f>
        <v>yok</v>
      </c>
      <c r="I700" s="7" t="str">
        <f>IF('Ek.3-A'!E700="", "", IF(VLOOKUP('Ek.3-A'!E700, Veriler!D:E, 2, 0)=0, "", VLOOKUP('Ek.3-A'!E700, Veriler!D:E, 2, 0)))</f>
        <v/>
      </c>
      <c r="J700" s="7" t="str">
        <f>IF('Ek.3-A'!O700="", "", 'Ek.3-A'!O700)</f>
        <v/>
      </c>
      <c r="K700" s="35">
        <f>'Ek.3-A'!R700</f>
        <v>0</v>
      </c>
      <c r="L700" s="25" t="str">
        <f>'Ek.3-A'!K700</f>
        <v/>
      </c>
      <c r="M700" s="27" t="str">
        <f>'Ek.3-A'!L700</f>
        <v/>
      </c>
      <c r="N700" s="27">
        <f t="shared" si="142"/>
        <v>0</v>
      </c>
      <c r="O700" s="28" t="str">
        <f t="shared" si="143"/>
        <v>H</v>
      </c>
      <c r="P700" s="27">
        <f>IF(O700="E",SUM($N$5:N700),0)</f>
        <v>0</v>
      </c>
      <c r="Q700" s="25">
        <f t="shared" si="144"/>
        <v>0</v>
      </c>
    </row>
    <row r="701" spans="1:17" x14ac:dyDescent="0.25">
      <c r="A701" s="8">
        <v>8.0100000000000104</v>
      </c>
      <c r="B701" s="40" t="s">
        <v>16</v>
      </c>
      <c r="D701" s="106">
        <v>900290001900</v>
      </c>
      <c r="E701" s="4">
        <v>0.6</v>
      </c>
      <c r="G701" s="4">
        <f t="shared" si="145"/>
        <v>265</v>
      </c>
      <c r="H701" s="131" t="str">
        <f>IF(TRIM('Ek.3-A'!E701)&lt;&gt;"","var","yok")</f>
        <v>yok</v>
      </c>
      <c r="I701" s="7" t="str">
        <f>IF('Ek.3-A'!E701="", "", IF(VLOOKUP('Ek.3-A'!E701, Veriler!D:E, 2, 0)=0, "", VLOOKUP('Ek.3-A'!E701, Veriler!D:E, 2, 0)))</f>
        <v/>
      </c>
      <c r="J701" s="7" t="str">
        <f>IF('Ek.3-A'!O701="", "", 'Ek.3-A'!O701)</f>
        <v/>
      </c>
      <c r="K701" s="35">
        <f>'Ek.3-A'!R701</f>
        <v>0</v>
      </c>
      <c r="L701" s="25" t="str">
        <f>'Ek.3-A'!K701</f>
        <v/>
      </c>
      <c r="M701" s="27" t="str">
        <f>'Ek.3-A'!L701</f>
        <v/>
      </c>
      <c r="N701" s="27">
        <f t="shared" si="142"/>
        <v>0</v>
      </c>
      <c r="O701" s="28" t="str">
        <f t="shared" si="143"/>
        <v>H</v>
      </c>
      <c r="P701" s="27">
        <f>IF(O701="E",SUM($N$5:N701),0)</f>
        <v>0</v>
      </c>
      <c r="Q701" s="25">
        <f t="shared" si="144"/>
        <v>0</v>
      </c>
    </row>
    <row r="702" spans="1:17" x14ac:dyDescent="0.25">
      <c r="A702" s="8">
        <v>8.0200000000000102</v>
      </c>
      <c r="B702" s="40" t="s">
        <v>16</v>
      </c>
      <c r="D702" s="105">
        <v>900290009900</v>
      </c>
      <c r="E702" s="4">
        <v>0.6</v>
      </c>
      <c r="G702" s="4">
        <f t="shared" si="145"/>
        <v>266</v>
      </c>
      <c r="H702" s="131" t="str">
        <f>IF(TRIM('Ek.3-A'!E702)&lt;&gt;"","var","yok")</f>
        <v>yok</v>
      </c>
      <c r="I702" s="7" t="str">
        <f>IF('Ek.3-A'!E702="", "", IF(VLOOKUP('Ek.3-A'!E702, Veriler!D:E, 2, 0)=0, "", VLOOKUP('Ek.3-A'!E702, Veriler!D:E, 2, 0)))</f>
        <v/>
      </c>
      <c r="J702" s="7" t="str">
        <f>IF('Ek.3-A'!O702="", "", 'Ek.3-A'!O702)</f>
        <v/>
      </c>
      <c r="K702" s="35">
        <f>'Ek.3-A'!R702</f>
        <v>0</v>
      </c>
      <c r="L702" s="25" t="str">
        <f>'Ek.3-A'!K702</f>
        <v/>
      </c>
      <c r="M702" s="27" t="str">
        <f>'Ek.3-A'!L702</f>
        <v/>
      </c>
      <c r="N702" s="27">
        <f t="shared" si="142"/>
        <v>0</v>
      </c>
      <c r="O702" s="28" t="str">
        <f t="shared" si="143"/>
        <v>H</v>
      </c>
      <c r="P702" s="27">
        <f>IF(O702="E",SUM($N$5:N702),0)</f>
        <v>0</v>
      </c>
      <c r="Q702" s="25">
        <f t="shared" si="144"/>
        <v>0</v>
      </c>
    </row>
    <row r="703" spans="1:17" x14ac:dyDescent="0.25">
      <c r="A703" s="8">
        <v>8.03000000000001</v>
      </c>
      <c r="B703" s="40" t="s">
        <v>16</v>
      </c>
      <c r="D703" s="106">
        <v>900220001000</v>
      </c>
      <c r="E703" s="4">
        <v>0.6</v>
      </c>
      <c r="H703" s="131"/>
      <c r="I703" s="7" t="s">
        <v>69</v>
      </c>
      <c r="J703" s="7"/>
      <c r="K703" s="7"/>
      <c r="M703" s="26"/>
      <c r="P703" s="27"/>
      <c r="Q703" s="30"/>
    </row>
    <row r="704" spans="1:17" x14ac:dyDescent="0.25">
      <c r="A704" s="8">
        <v>8.0400000000000098</v>
      </c>
      <c r="B704" s="40" t="s">
        <v>16</v>
      </c>
      <c r="D704" s="105">
        <v>900220009000</v>
      </c>
      <c r="E704" s="4">
        <v>0.6</v>
      </c>
      <c r="G704" s="4">
        <f>G679+1</f>
        <v>253</v>
      </c>
      <c r="H704" s="131" t="str">
        <f>IF(TRIM('Ek.3-A'!E704)&lt;&gt;"","var","yok")</f>
        <v>yok</v>
      </c>
      <c r="I704" s="7" t="str">
        <f>IF('Ek.3-A'!E704="", "", IF(VLOOKUP('Ek.3-A'!E704, Veriler!D:E, 2, 0)=0, "", VLOOKUP('Ek.3-A'!E704, Veriler!D:E, 2, 0)))</f>
        <v/>
      </c>
      <c r="J704" s="7" t="str">
        <f>IF('Ek.3-A'!O704="", "", 'Ek.3-A'!O704)</f>
        <v/>
      </c>
      <c r="K704" s="35">
        <f>'Ek.3-A'!R704</f>
        <v>0</v>
      </c>
      <c r="L704" s="25" t="str">
        <f>'Ek.3-A'!K704</f>
        <v/>
      </c>
      <c r="M704" s="27" t="str">
        <f>'Ek.3-A'!L704</f>
        <v/>
      </c>
      <c r="N704" s="27">
        <f>IF(H704="var",0,IF(M704&lt;=0.005,M704,0))</f>
        <v>0</v>
      </c>
      <c r="O704" s="28" t="str">
        <f>IF(M704&lt;=0.005,"E","H")</f>
        <v>H</v>
      </c>
      <c r="P704" s="27">
        <f>IF(O704="E",SUM($N$5:N704),0)</f>
        <v>0</v>
      </c>
      <c r="Q704" s="25">
        <f>IF(P704&lt;=0.1, K704, IF(N704&gt;$F$2, N704*K704, $F$2*K704))</f>
        <v>0</v>
      </c>
    </row>
    <row r="705" spans="1:17" x14ac:dyDescent="0.25">
      <c r="A705" s="8">
        <v>8.0500000000000096</v>
      </c>
      <c r="B705" s="40" t="s">
        <v>16</v>
      </c>
      <c r="D705" s="106">
        <v>831130000000</v>
      </c>
      <c r="E705" s="4">
        <v>0.6</v>
      </c>
      <c r="G705" s="4">
        <f>G704+1</f>
        <v>254</v>
      </c>
      <c r="H705" s="131" t="str">
        <f>IF(TRIM('Ek.3-A'!E705)&lt;&gt;"","var","yok")</f>
        <v>yok</v>
      </c>
      <c r="I705" s="7" t="str">
        <f>IF('Ek.3-A'!E705="", "", IF(VLOOKUP('Ek.3-A'!E705, Veriler!D:E, 2, 0)=0, "", VLOOKUP('Ek.3-A'!E705, Veriler!D:E, 2, 0)))</f>
        <v/>
      </c>
      <c r="J705" s="7" t="str">
        <f>IF('Ek.3-A'!O705="", "", 'Ek.3-A'!O705)</f>
        <v/>
      </c>
      <c r="K705" s="35">
        <f>'Ek.3-A'!R705</f>
        <v>0</v>
      </c>
      <c r="L705" s="25" t="str">
        <f>'Ek.3-A'!K705</f>
        <v/>
      </c>
      <c r="M705" s="27" t="str">
        <f>'Ek.3-A'!L705</f>
        <v/>
      </c>
      <c r="N705" s="27">
        <f t="shared" ref="N705:N717" si="146">IF(H705="var",0,IF(M705&lt;=0.005,M705,0))</f>
        <v>0</v>
      </c>
      <c r="O705" s="28" t="str">
        <f t="shared" ref="O705:O717" si="147">IF(M705&lt;=0.005,"E","H")</f>
        <v>H</v>
      </c>
      <c r="P705" s="27">
        <f>IF(O705="E",SUM($N$5:N705),0)</f>
        <v>0</v>
      </c>
      <c r="Q705" s="25">
        <f t="shared" ref="Q705:Q717" si="148">IF(P705&lt;=0.1, K705, IF(N705&gt;$F$2, N705*K705, $F$2*K705))</f>
        <v>0</v>
      </c>
    </row>
    <row r="706" spans="1:17" x14ac:dyDescent="0.25">
      <c r="A706" s="8">
        <v>8.0600000000000094</v>
      </c>
      <c r="B706" s="40" t="s">
        <v>16</v>
      </c>
      <c r="D706" s="105">
        <v>291423000011</v>
      </c>
      <c r="E706" s="4">
        <v>0.6</v>
      </c>
      <c r="G706" s="4">
        <f t="shared" ref="G706:G717" si="149">G705+1</f>
        <v>255</v>
      </c>
      <c r="H706" s="131" t="str">
        <f>IF(TRIM('Ek.3-A'!E706)&lt;&gt;"","var","yok")</f>
        <v>yok</v>
      </c>
      <c r="I706" s="7" t="str">
        <f>IF('Ek.3-A'!E706="", "", IF(VLOOKUP('Ek.3-A'!E706, Veriler!D:E, 2, 0)=0, "", VLOOKUP('Ek.3-A'!E706, Veriler!D:E, 2, 0)))</f>
        <v/>
      </c>
      <c r="J706" s="7" t="str">
        <f>IF('Ek.3-A'!O706="", "", 'Ek.3-A'!O706)</f>
        <v/>
      </c>
      <c r="K706" s="35">
        <f>'Ek.3-A'!R706</f>
        <v>0</v>
      </c>
      <c r="L706" s="25" t="str">
        <f>'Ek.3-A'!K706</f>
        <v/>
      </c>
      <c r="M706" s="27" t="str">
        <f>'Ek.3-A'!L706</f>
        <v/>
      </c>
      <c r="N706" s="27">
        <f t="shared" si="146"/>
        <v>0</v>
      </c>
      <c r="O706" s="28" t="str">
        <f t="shared" si="147"/>
        <v>H</v>
      </c>
      <c r="P706" s="27">
        <f>IF(O706="E",SUM($N$5:N706),0)</f>
        <v>0</v>
      </c>
      <c r="Q706" s="25">
        <f t="shared" si="148"/>
        <v>0</v>
      </c>
    </row>
    <row r="707" spans="1:17" x14ac:dyDescent="0.25">
      <c r="A707" s="8">
        <v>8.0700000000000092</v>
      </c>
      <c r="B707" s="40" t="s">
        <v>16</v>
      </c>
      <c r="D707" s="106">
        <v>290715902011</v>
      </c>
      <c r="E707" s="4">
        <v>0.6</v>
      </c>
      <c r="G707" s="4">
        <f t="shared" si="149"/>
        <v>256</v>
      </c>
      <c r="H707" s="131" t="str">
        <f>IF(TRIM('Ek.3-A'!E707)&lt;&gt;"","var","yok")</f>
        <v>yok</v>
      </c>
      <c r="I707" s="7" t="str">
        <f>IF('Ek.3-A'!E707="", "", IF(VLOOKUP('Ek.3-A'!E707, Veriler!D:E, 2, 0)=0, "", VLOOKUP('Ek.3-A'!E707, Veriler!D:E, 2, 0)))</f>
        <v/>
      </c>
      <c r="J707" s="7" t="str">
        <f>IF('Ek.3-A'!O707="", "", 'Ek.3-A'!O707)</f>
        <v/>
      </c>
      <c r="K707" s="35">
        <f>'Ek.3-A'!R707</f>
        <v>0</v>
      </c>
      <c r="L707" s="25" t="str">
        <f>'Ek.3-A'!K707</f>
        <v/>
      </c>
      <c r="M707" s="27" t="str">
        <f>'Ek.3-A'!L707</f>
        <v/>
      </c>
      <c r="N707" s="27">
        <f t="shared" si="146"/>
        <v>0</v>
      </c>
      <c r="O707" s="28" t="str">
        <f t="shared" si="147"/>
        <v>H</v>
      </c>
      <c r="P707" s="27">
        <f>IF(O707="E",SUM($N$5:N707),0)</f>
        <v>0</v>
      </c>
      <c r="Q707" s="25">
        <f t="shared" si="148"/>
        <v>0</v>
      </c>
    </row>
    <row r="708" spans="1:17" x14ac:dyDescent="0.25">
      <c r="A708" s="8">
        <v>8.0800000000000107</v>
      </c>
      <c r="B708" s="40" t="s">
        <v>16</v>
      </c>
      <c r="D708" s="105">
        <v>291229001012</v>
      </c>
      <c r="E708" s="4">
        <v>0.6</v>
      </c>
      <c r="G708" s="4">
        <f t="shared" si="149"/>
        <v>257</v>
      </c>
      <c r="H708" s="131" t="str">
        <f>IF(TRIM('Ek.3-A'!E708)&lt;&gt;"","var","yok")</f>
        <v>yok</v>
      </c>
      <c r="I708" s="7" t="str">
        <f>IF('Ek.3-A'!E708="", "", IF(VLOOKUP('Ek.3-A'!E708, Veriler!D:E, 2, 0)=0, "", VLOOKUP('Ek.3-A'!E708, Veriler!D:E, 2, 0)))</f>
        <v/>
      </c>
      <c r="J708" s="7" t="str">
        <f>IF('Ek.3-A'!O708="", "", 'Ek.3-A'!O708)</f>
        <v/>
      </c>
      <c r="K708" s="35">
        <f>'Ek.3-A'!R708</f>
        <v>0</v>
      </c>
      <c r="L708" s="25" t="str">
        <f>'Ek.3-A'!K708</f>
        <v/>
      </c>
      <c r="M708" s="27" t="str">
        <f>'Ek.3-A'!L708</f>
        <v/>
      </c>
      <c r="N708" s="27">
        <f t="shared" si="146"/>
        <v>0</v>
      </c>
      <c r="O708" s="28" t="str">
        <f t="shared" si="147"/>
        <v>H</v>
      </c>
      <c r="P708" s="27">
        <f>IF(O708="E",SUM($N$5:N708),0)</f>
        <v>0</v>
      </c>
      <c r="Q708" s="25">
        <f t="shared" si="148"/>
        <v>0</v>
      </c>
    </row>
    <row r="709" spans="1:17" x14ac:dyDescent="0.25">
      <c r="A709" s="8">
        <v>8.0900000000000105</v>
      </c>
      <c r="B709" s="40" t="s">
        <v>16</v>
      </c>
      <c r="D709" s="106">
        <v>290410000014</v>
      </c>
      <c r="E709" s="4">
        <v>0.6</v>
      </c>
      <c r="G709" s="4">
        <f t="shared" si="149"/>
        <v>258</v>
      </c>
      <c r="H709" s="131" t="str">
        <f>IF(TRIM('Ek.3-A'!E709)&lt;&gt;"","var","yok")</f>
        <v>yok</v>
      </c>
      <c r="I709" s="7" t="str">
        <f>IF('Ek.3-A'!E709="", "", IF(VLOOKUP('Ek.3-A'!E709, Veriler!D:E, 2, 0)=0, "", VLOOKUP('Ek.3-A'!E709, Veriler!D:E, 2, 0)))</f>
        <v/>
      </c>
      <c r="J709" s="7" t="str">
        <f>IF('Ek.3-A'!O709="", "", 'Ek.3-A'!O709)</f>
        <v/>
      </c>
      <c r="K709" s="35">
        <f>'Ek.3-A'!R709</f>
        <v>0</v>
      </c>
      <c r="L709" s="25" t="str">
        <f>'Ek.3-A'!K709</f>
        <v/>
      </c>
      <c r="M709" s="27" t="str">
        <f>'Ek.3-A'!L709</f>
        <v/>
      </c>
      <c r="N709" s="27">
        <f t="shared" si="146"/>
        <v>0</v>
      </c>
      <c r="O709" s="28" t="str">
        <f t="shared" si="147"/>
        <v>H</v>
      </c>
      <c r="P709" s="27">
        <f>IF(O709="E",SUM($N$5:N709),0)</f>
        <v>0</v>
      </c>
      <c r="Q709" s="25">
        <f t="shared" si="148"/>
        <v>0</v>
      </c>
    </row>
    <row r="710" spans="1:17" x14ac:dyDescent="0.25">
      <c r="A710" s="8">
        <v>8.1000000000000103</v>
      </c>
      <c r="B710" s="40" t="s">
        <v>16</v>
      </c>
      <c r="D710" s="105">
        <v>293333000039</v>
      </c>
      <c r="E710" s="4">
        <v>0.6</v>
      </c>
      <c r="G710" s="4">
        <f t="shared" si="149"/>
        <v>259</v>
      </c>
      <c r="H710" s="131" t="str">
        <f>IF(TRIM('Ek.3-A'!E710)&lt;&gt;"","var","yok")</f>
        <v>yok</v>
      </c>
      <c r="I710" s="7" t="str">
        <f>IF('Ek.3-A'!E710="", "", IF(VLOOKUP('Ek.3-A'!E710, Veriler!D:E, 2, 0)=0, "", VLOOKUP('Ek.3-A'!E710, Veriler!D:E, 2, 0)))</f>
        <v/>
      </c>
      <c r="J710" s="7" t="str">
        <f>IF('Ek.3-A'!O710="", "", 'Ek.3-A'!O710)</f>
        <v/>
      </c>
      <c r="K710" s="35">
        <f>'Ek.3-A'!R710</f>
        <v>0</v>
      </c>
      <c r="L710" s="25" t="str">
        <f>'Ek.3-A'!K710</f>
        <v/>
      </c>
      <c r="M710" s="27" t="str">
        <f>'Ek.3-A'!L710</f>
        <v/>
      </c>
      <c r="N710" s="27">
        <f t="shared" si="146"/>
        <v>0</v>
      </c>
      <c r="O710" s="28" t="str">
        <f t="shared" si="147"/>
        <v>H</v>
      </c>
      <c r="P710" s="27">
        <f>IF(O710="E",SUM($N$5:N710),0)</f>
        <v>0</v>
      </c>
      <c r="Q710" s="25">
        <f t="shared" si="148"/>
        <v>0</v>
      </c>
    </row>
    <row r="711" spans="1:17" x14ac:dyDescent="0.25">
      <c r="A711" s="8">
        <v>8.1100000000000101</v>
      </c>
      <c r="B711" s="40" t="s">
        <v>16</v>
      </c>
      <c r="D711" s="106">
        <v>854081000000</v>
      </c>
      <c r="E711" s="4">
        <v>0.6</v>
      </c>
      <c r="G711" s="4">
        <f t="shared" si="149"/>
        <v>260</v>
      </c>
      <c r="H711" s="131" t="str">
        <f>IF(TRIM('Ek.3-A'!E711)&lt;&gt;"","var","yok")</f>
        <v>yok</v>
      </c>
      <c r="I711" s="7" t="str">
        <f>IF('Ek.3-A'!E711="", "", IF(VLOOKUP('Ek.3-A'!E711, Veriler!D:E, 2, 0)=0, "", VLOOKUP('Ek.3-A'!E711, Veriler!D:E, 2, 0)))</f>
        <v/>
      </c>
      <c r="J711" s="7" t="str">
        <f>IF('Ek.3-A'!O711="", "", 'Ek.3-A'!O711)</f>
        <v/>
      </c>
      <c r="K711" s="35">
        <f>'Ek.3-A'!R711</f>
        <v>0</v>
      </c>
      <c r="L711" s="25" t="str">
        <f>'Ek.3-A'!K711</f>
        <v/>
      </c>
      <c r="M711" s="27" t="str">
        <f>'Ek.3-A'!L711</f>
        <v/>
      </c>
      <c r="N711" s="27">
        <f t="shared" si="146"/>
        <v>0</v>
      </c>
      <c r="O711" s="28" t="str">
        <f t="shared" si="147"/>
        <v>H</v>
      </c>
      <c r="P711" s="27">
        <f>IF(O711="E",SUM($N$5:N711),0)</f>
        <v>0</v>
      </c>
      <c r="Q711" s="25">
        <f t="shared" si="148"/>
        <v>0</v>
      </c>
    </row>
    <row r="712" spans="1:17" x14ac:dyDescent="0.25">
      <c r="A712" s="8">
        <v>8.1200000000000099</v>
      </c>
      <c r="B712" s="40" t="s">
        <v>16</v>
      </c>
      <c r="D712" s="105">
        <v>852560000017</v>
      </c>
      <c r="E712" s="4">
        <v>0.6</v>
      </c>
      <c r="G712" s="4">
        <f t="shared" si="149"/>
        <v>261</v>
      </c>
      <c r="H712" s="131" t="str">
        <f>IF(TRIM('Ek.3-A'!E712)&lt;&gt;"","var","yok")</f>
        <v>yok</v>
      </c>
      <c r="I712" s="7" t="str">
        <f>IF('Ek.3-A'!E712="", "", IF(VLOOKUP('Ek.3-A'!E712, Veriler!D:E, 2, 0)=0, "", VLOOKUP('Ek.3-A'!E712, Veriler!D:E, 2, 0)))</f>
        <v/>
      </c>
      <c r="J712" s="7" t="str">
        <f>IF('Ek.3-A'!O712="", "", 'Ek.3-A'!O712)</f>
        <v/>
      </c>
      <c r="K712" s="35">
        <f>'Ek.3-A'!R712</f>
        <v>0</v>
      </c>
      <c r="L712" s="25" t="str">
        <f>'Ek.3-A'!K712</f>
        <v/>
      </c>
      <c r="M712" s="27" t="str">
        <f>'Ek.3-A'!L712</f>
        <v/>
      </c>
      <c r="N712" s="27">
        <f t="shared" si="146"/>
        <v>0</v>
      </c>
      <c r="O712" s="28" t="str">
        <f t="shared" si="147"/>
        <v>H</v>
      </c>
      <c r="P712" s="27">
        <f>IF(O712="E",SUM($N$5:N712),0)</f>
        <v>0</v>
      </c>
      <c r="Q712" s="25">
        <f t="shared" si="148"/>
        <v>0</v>
      </c>
    </row>
    <row r="713" spans="1:17" x14ac:dyDescent="0.25">
      <c r="A713" s="8">
        <v>8.1300000000000097</v>
      </c>
      <c r="B713" s="40" t="s">
        <v>16</v>
      </c>
      <c r="D713" s="106">
        <v>852560000015</v>
      </c>
      <c r="E713" s="4">
        <v>0.6</v>
      </c>
      <c r="G713" s="4">
        <f t="shared" si="149"/>
        <v>262</v>
      </c>
      <c r="H713" s="131" t="str">
        <f>IF(TRIM('Ek.3-A'!E713)&lt;&gt;"","var","yok")</f>
        <v>yok</v>
      </c>
      <c r="I713" s="7" t="str">
        <f>IF('Ek.3-A'!E713="", "", IF(VLOOKUP('Ek.3-A'!E713, Veriler!D:E, 2, 0)=0, "", VLOOKUP('Ek.3-A'!E713, Veriler!D:E, 2, 0)))</f>
        <v/>
      </c>
      <c r="J713" s="7" t="str">
        <f>IF('Ek.3-A'!O713="", "", 'Ek.3-A'!O713)</f>
        <v/>
      </c>
      <c r="K713" s="35">
        <f>'Ek.3-A'!R713</f>
        <v>0</v>
      </c>
      <c r="L713" s="25" t="str">
        <f>'Ek.3-A'!K713</f>
        <v/>
      </c>
      <c r="M713" s="27" t="str">
        <f>'Ek.3-A'!L713</f>
        <v/>
      </c>
      <c r="N713" s="27">
        <f t="shared" si="146"/>
        <v>0</v>
      </c>
      <c r="O713" s="28" t="str">
        <f t="shared" si="147"/>
        <v>H</v>
      </c>
      <c r="P713" s="27">
        <f>IF(O713="E",SUM($N$5:N713),0)</f>
        <v>0</v>
      </c>
      <c r="Q713" s="25">
        <f t="shared" si="148"/>
        <v>0</v>
      </c>
    </row>
    <row r="714" spans="1:17" x14ac:dyDescent="0.25">
      <c r="A714" s="8">
        <v>8.1400000000000095</v>
      </c>
      <c r="B714" s="40" t="s">
        <v>16</v>
      </c>
      <c r="D714" s="105">
        <v>290529100000</v>
      </c>
      <c r="E714" s="4">
        <v>0.6</v>
      </c>
      <c r="G714" s="4">
        <f t="shared" si="149"/>
        <v>263</v>
      </c>
      <c r="H714" s="131" t="str">
        <f>IF(TRIM('Ek.3-A'!E714)&lt;&gt;"","var","yok")</f>
        <v>yok</v>
      </c>
      <c r="I714" s="7" t="str">
        <f>IF('Ek.3-A'!E714="", "", IF(VLOOKUP('Ek.3-A'!E714, Veriler!D:E, 2, 0)=0, "", VLOOKUP('Ek.3-A'!E714, Veriler!D:E, 2, 0)))</f>
        <v/>
      </c>
      <c r="J714" s="7" t="str">
        <f>IF('Ek.3-A'!O714="", "", 'Ek.3-A'!O714)</f>
        <v/>
      </c>
      <c r="K714" s="35">
        <f>'Ek.3-A'!R714</f>
        <v>0</v>
      </c>
      <c r="L714" s="25" t="str">
        <f>'Ek.3-A'!K714</f>
        <v/>
      </c>
      <c r="M714" s="27" t="str">
        <f>'Ek.3-A'!L714</f>
        <v/>
      </c>
      <c r="N714" s="27">
        <f t="shared" si="146"/>
        <v>0</v>
      </c>
      <c r="O714" s="28" t="str">
        <f t="shared" si="147"/>
        <v>H</v>
      </c>
      <c r="P714" s="27">
        <f>IF(O714="E",SUM($N$5:N714),0)</f>
        <v>0</v>
      </c>
      <c r="Q714" s="25">
        <f t="shared" si="148"/>
        <v>0</v>
      </c>
    </row>
    <row r="715" spans="1:17" x14ac:dyDescent="0.25">
      <c r="A715" s="8">
        <v>8.1500000000000092</v>
      </c>
      <c r="B715" s="40" t="s">
        <v>16</v>
      </c>
      <c r="D715" s="107">
        <v>293090989037</v>
      </c>
      <c r="E715" s="4">
        <v>0.6</v>
      </c>
      <c r="G715" s="4">
        <f t="shared" si="149"/>
        <v>264</v>
      </c>
      <c r="H715" s="131" t="str">
        <f>IF(TRIM('Ek.3-A'!E715)&lt;&gt;"","var","yok")</f>
        <v>yok</v>
      </c>
      <c r="I715" s="7" t="str">
        <f>IF('Ek.3-A'!E715="", "", IF(VLOOKUP('Ek.3-A'!E715, Veriler!D:E, 2, 0)=0, "", VLOOKUP('Ek.3-A'!E715, Veriler!D:E, 2, 0)))</f>
        <v/>
      </c>
      <c r="J715" s="7" t="str">
        <f>IF('Ek.3-A'!O715="", "", 'Ek.3-A'!O715)</f>
        <v/>
      </c>
      <c r="K715" s="35">
        <f>'Ek.3-A'!R715</f>
        <v>0</v>
      </c>
      <c r="L715" s="25" t="str">
        <f>'Ek.3-A'!K715</f>
        <v/>
      </c>
      <c r="M715" s="27" t="str">
        <f>'Ek.3-A'!L715</f>
        <v/>
      </c>
      <c r="N715" s="27">
        <f t="shared" si="146"/>
        <v>0</v>
      </c>
      <c r="O715" s="28" t="str">
        <f t="shared" si="147"/>
        <v>H</v>
      </c>
      <c r="P715" s="27">
        <f>IF(O715="E",SUM($N$5:N715),0)</f>
        <v>0</v>
      </c>
      <c r="Q715" s="25">
        <f t="shared" si="148"/>
        <v>0</v>
      </c>
    </row>
    <row r="716" spans="1:17" x14ac:dyDescent="0.25">
      <c r="A716" s="8">
        <v>8.1600000000000108</v>
      </c>
      <c r="B716" s="40" t="s">
        <v>16</v>
      </c>
      <c r="D716" s="104">
        <v>293090959037</v>
      </c>
      <c r="E716" s="4">
        <v>0.6</v>
      </c>
      <c r="G716" s="4">
        <f t="shared" si="149"/>
        <v>265</v>
      </c>
      <c r="H716" s="131" t="str">
        <f>IF(TRIM('Ek.3-A'!E716)&lt;&gt;"","var","yok")</f>
        <v>yok</v>
      </c>
      <c r="I716" s="7" t="str">
        <f>IF('Ek.3-A'!E716="", "", IF(VLOOKUP('Ek.3-A'!E716, Veriler!D:E, 2, 0)=0, "", VLOOKUP('Ek.3-A'!E716, Veriler!D:E, 2, 0)))</f>
        <v/>
      </c>
      <c r="J716" s="7" t="str">
        <f>IF('Ek.3-A'!O716="", "", 'Ek.3-A'!O716)</f>
        <v/>
      </c>
      <c r="K716" s="35">
        <f>'Ek.3-A'!R716</f>
        <v>0</v>
      </c>
      <c r="L716" s="25" t="str">
        <f>'Ek.3-A'!K716</f>
        <v/>
      </c>
      <c r="M716" s="27" t="str">
        <f>'Ek.3-A'!L716</f>
        <v/>
      </c>
      <c r="N716" s="27">
        <f t="shared" si="146"/>
        <v>0</v>
      </c>
      <c r="O716" s="28" t="str">
        <f t="shared" si="147"/>
        <v>H</v>
      </c>
      <c r="P716" s="27">
        <f>IF(O716="E",SUM($N$5:N716),0)</f>
        <v>0</v>
      </c>
      <c r="Q716" s="25">
        <f t="shared" si="148"/>
        <v>0</v>
      </c>
    </row>
    <row r="717" spans="1:17" x14ac:dyDescent="0.25">
      <c r="A717" s="8">
        <v>8.1700000000000106</v>
      </c>
      <c r="B717" s="40" t="s">
        <v>16</v>
      </c>
      <c r="D717" s="108">
        <v>391310000000</v>
      </c>
      <c r="E717" s="4">
        <v>0.6</v>
      </c>
      <c r="G717" s="4">
        <f t="shared" si="149"/>
        <v>266</v>
      </c>
      <c r="H717" s="131" t="str">
        <f>IF(TRIM('Ek.3-A'!E717)&lt;&gt;"","var","yok")</f>
        <v>yok</v>
      </c>
      <c r="I717" s="7" t="str">
        <f>IF('Ek.3-A'!E717="", "", IF(VLOOKUP('Ek.3-A'!E717, Veriler!D:E, 2, 0)=0, "", VLOOKUP('Ek.3-A'!E717, Veriler!D:E, 2, 0)))</f>
        <v/>
      </c>
      <c r="J717" s="7" t="str">
        <f>IF('Ek.3-A'!O717="", "", 'Ek.3-A'!O717)</f>
        <v/>
      </c>
      <c r="K717" s="35">
        <f>'Ek.3-A'!R717</f>
        <v>0</v>
      </c>
      <c r="L717" s="25" t="str">
        <f>'Ek.3-A'!K717</f>
        <v/>
      </c>
      <c r="M717" s="27" t="str">
        <f>'Ek.3-A'!L717</f>
        <v/>
      </c>
      <c r="N717" s="27">
        <f t="shared" si="146"/>
        <v>0</v>
      </c>
      <c r="O717" s="28" t="str">
        <f t="shared" si="147"/>
        <v>H</v>
      </c>
      <c r="P717" s="27">
        <f>IF(O717="E",SUM($N$5:N717),0)</f>
        <v>0</v>
      </c>
      <c r="Q717" s="25">
        <f t="shared" si="148"/>
        <v>0</v>
      </c>
    </row>
    <row r="718" spans="1:17" x14ac:dyDescent="0.25">
      <c r="A718" s="8">
        <v>8.1800000000000104</v>
      </c>
      <c r="B718" s="40" t="s">
        <v>16</v>
      </c>
      <c r="D718" s="106">
        <v>390750000000</v>
      </c>
      <c r="E718" s="4">
        <v>0.6</v>
      </c>
      <c r="P718" s="27"/>
      <c r="Q718" s="30"/>
    </row>
    <row r="719" spans="1:17" x14ac:dyDescent="0.25">
      <c r="A719" s="8">
        <v>8.1900000000000102</v>
      </c>
      <c r="B719" s="40" t="s">
        <v>16</v>
      </c>
      <c r="D719" s="108">
        <v>291819989000</v>
      </c>
      <c r="E719" s="4">
        <v>0.6</v>
      </c>
      <c r="P719" s="27"/>
      <c r="Q719" s="30"/>
    </row>
    <row r="720" spans="1:17" x14ac:dyDescent="0.25">
      <c r="A720" s="8">
        <v>8.2000000000000099</v>
      </c>
      <c r="B720" s="40" t="s">
        <v>16</v>
      </c>
      <c r="D720" s="106">
        <v>293339990023</v>
      </c>
      <c r="E720" s="4">
        <v>0.6</v>
      </c>
      <c r="P720" s="27"/>
      <c r="Q720" s="30"/>
    </row>
    <row r="721" spans="1:17" x14ac:dyDescent="0.25">
      <c r="A721" s="8">
        <v>8.2100000000000097</v>
      </c>
      <c r="B721" s="40" t="s">
        <v>16</v>
      </c>
      <c r="D721" s="108">
        <v>293391900011</v>
      </c>
      <c r="E721" s="4">
        <v>0.6</v>
      </c>
      <c r="P721" s="27"/>
      <c r="Q721" s="30"/>
    </row>
    <row r="722" spans="1:17" x14ac:dyDescent="0.25">
      <c r="A722" s="8">
        <v>8.2200000000000095</v>
      </c>
      <c r="B722" s="40" t="s">
        <v>16</v>
      </c>
      <c r="D722" s="106">
        <v>850162001200</v>
      </c>
      <c r="E722" s="4">
        <v>0.6</v>
      </c>
      <c r="P722" s="27"/>
      <c r="Q722" s="30"/>
    </row>
    <row r="723" spans="1:17" x14ac:dyDescent="0.25">
      <c r="A723" s="8">
        <v>8.2300000000000093</v>
      </c>
      <c r="B723" s="40" t="s">
        <v>16</v>
      </c>
      <c r="D723" s="108">
        <v>850164000000</v>
      </c>
      <c r="E723" s="4">
        <v>0.6</v>
      </c>
      <c r="P723" s="27"/>
      <c r="Q723" s="30"/>
    </row>
    <row r="724" spans="1:17" x14ac:dyDescent="0.25">
      <c r="A724" s="8">
        <v>8.2400000000000109</v>
      </c>
      <c r="B724" s="40" t="s">
        <v>16</v>
      </c>
      <c r="D724" s="106">
        <v>710811000000</v>
      </c>
      <c r="E724" s="4">
        <v>0.6</v>
      </c>
      <c r="P724" s="27"/>
      <c r="Q724" s="30"/>
    </row>
    <row r="725" spans="1:17" x14ac:dyDescent="0.25">
      <c r="A725" s="8">
        <v>8.2500000000000107</v>
      </c>
      <c r="B725" s="40" t="s">
        <v>16</v>
      </c>
      <c r="D725" s="108">
        <v>284330000000</v>
      </c>
      <c r="E725" s="4">
        <v>0.6</v>
      </c>
      <c r="P725" s="27"/>
      <c r="Q725" s="30"/>
    </row>
    <row r="726" spans="1:17" x14ac:dyDescent="0.25">
      <c r="A726" s="8">
        <v>8.2600000000000104</v>
      </c>
      <c r="B726" s="40" t="s">
        <v>16</v>
      </c>
      <c r="D726" s="106">
        <v>710900000012</v>
      </c>
      <c r="E726" s="4">
        <v>0.6</v>
      </c>
      <c r="P726" s="27"/>
      <c r="Q726" s="30"/>
    </row>
    <row r="727" spans="1:17" x14ac:dyDescent="0.25">
      <c r="A727" s="8">
        <v>8.2700000000000102</v>
      </c>
      <c r="B727" s="40" t="s">
        <v>16</v>
      </c>
      <c r="D727" s="108">
        <v>710900000011</v>
      </c>
      <c r="E727" s="4">
        <v>0.6</v>
      </c>
      <c r="G727" s="4">
        <f>G702+1</f>
        <v>267</v>
      </c>
      <c r="H727" s="131" t="str">
        <f>IF(TRIM('Ek.3-A'!E727)&lt;&gt;"","var","yok")</f>
        <v>yok</v>
      </c>
      <c r="I727" s="7" t="str">
        <f>IF('Ek.3-A'!E727="", "", IF(VLOOKUP('Ek.3-A'!E727, Veriler!D:E, 2, 0)=0, "", VLOOKUP('Ek.3-A'!E727, Veriler!D:E, 2, 0)))</f>
        <v/>
      </c>
      <c r="J727" s="7" t="str">
        <f>IF('Ek.3-A'!O727="", "", 'Ek.3-A'!O727)</f>
        <v/>
      </c>
      <c r="K727" s="35">
        <f>'Ek.3-A'!R727</f>
        <v>0</v>
      </c>
      <c r="L727" s="25" t="str">
        <f>'Ek.3-A'!K727</f>
        <v/>
      </c>
      <c r="M727" s="27" t="str">
        <f>'Ek.3-A'!L727</f>
        <v/>
      </c>
      <c r="N727" s="27">
        <f>IF(H727="var",0,IF(M727&lt;=0.005,M727,0))</f>
        <v>0</v>
      </c>
      <c r="O727" s="28" t="str">
        <f>IF(M727&lt;=0.005,"E","H")</f>
        <v>H</v>
      </c>
      <c r="P727" s="27">
        <f>IF(O727="E",SUM($N$5:N727),0)</f>
        <v>0</v>
      </c>
      <c r="Q727" s="25">
        <f>IF(P727&lt;=0.1, K727, IF(N727&gt;$F$2, N727*K727, $F$2*K727))</f>
        <v>0</v>
      </c>
    </row>
    <row r="728" spans="1:17" x14ac:dyDescent="0.25">
      <c r="A728" s="8">
        <v>8.28000000000001</v>
      </c>
      <c r="B728" s="40" t="s">
        <v>16</v>
      </c>
      <c r="D728" s="106">
        <v>853222000000</v>
      </c>
      <c r="E728" s="4">
        <v>0.6</v>
      </c>
      <c r="G728" s="4">
        <f>G727+1</f>
        <v>268</v>
      </c>
      <c r="H728" s="131" t="str">
        <f>IF(TRIM('Ek.3-A'!E728)&lt;&gt;"","var","yok")</f>
        <v>yok</v>
      </c>
      <c r="I728" s="7" t="str">
        <f>IF('Ek.3-A'!E728="", "", IF(VLOOKUP('Ek.3-A'!E728, Veriler!D:E, 2, 0)=0, "", VLOOKUP('Ek.3-A'!E728, Veriler!D:E, 2, 0)))</f>
        <v/>
      </c>
      <c r="J728" s="7" t="str">
        <f>IF('Ek.3-A'!O728="", "", 'Ek.3-A'!O728)</f>
        <v/>
      </c>
      <c r="K728" s="35">
        <f>'Ek.3-A'!R728</f>
        <v>0</v>
      </c>
      <c r="L728" s="25" t="str">
        <f>'Ek.3-A'!K728</f>
        <v/>
      </c>
      <c r="M728" s="27" t="str">
        <f>'Ek.3-A'!L728</f>
        <v/>
      </c>
      <c r="N728" s="27">
        <f t="shared" ref="N728:N740" si="150">IF(H728="var",0,IF(M728&lt;=0.005,M728,0))</f>
        <v>0</v>
      </c>
      <c r="O728" s="28" t="str">
        <f t="shared" ref="O728:O740" si="151">IF(M728&lt;=0.005,"E","H")</f>
        <v>H</v>
      </c>
      <c r="P728" s="27">
        <f>IF(O728="E",SUM($N$5:N728),0)</f>
        <v>0</v>
      </c>
      <c r="Q728" s="25">
        <f t="shared" ref="Q728:Q740" si="152">IF(P728&lt;=0.1, K728, IF(N728&gt;$F$2, N728*K728, $F$2*K728))</f>
        <v>0</v>
      </c>
    </row>
    <row r="729" spans="1:17" x14ac:dyDescent="0.25">
      <c r="A729" s="8">
        <v>8.2900000000000098</v>
      </c>
      <c r="B729" s="40" t="s">
        <v>16</v>
      </c>
      <c r="D729" s="108">
        <v>282612000000</v>
      </c>
      <c r="E729" s="4">
        <v>0.6</v>
      </c>
      <c r="G729" s="4">
        <f>G728+1</f>
        <v>269</v>
      </c>
      <c r="H729" s="131" t="str">
        <f>IF(TRIM('Ek.3-A'!E729)&lt;&gt;"","var","yok")</f>
        <v>yok</v>
      </c>
      <c r="I729" s="7" t="str">
        <f>IF('Ek.3-A'!E729="", "", IF(VLOOKUP('Ek.3-A'!E729, Veriler!D:E, 2, 0)=0, "", VLOOKUP('Ek.3-A'!E729, Veriler!D:E, 2, 0)))</f>
        <v/>
      </c>
      <c r="J729" s="7" t="str">
        <f>IF('Ek.3-A'!O729="", "", 'Ek.3-A'!O729)</f>
        <v/>
      </c>
      <c r="K729" s="35">
        <f>'Ek.3-A'!R729</f>
        <v>0</v>
      </c>
      <c r="L729" s="25" t="str">
        <f>'Ek.3-A'!K729</f>
        <v/>
      </c>
      <c r="M729" s="27" t="str">
        <f>'Ek.3-A'!L729</f>
        <v/>
      </c>
      <c r="N729" s="27">
        <f t="shared" si="150"/>
        <v>0</v>
      </c>
      <c r="O729" s="28" t="str">
        <f t="shared" si="151"/>
        <v>H</v>
      </c>
      <c r="P729" s="27">
        <f>IF(O729="E",SUM($N$5:N729),0)</f>
        <v>0</v>
      </c>
      <c r="Q729" s="25">
        <f t="shared" si="152"/>
        <v>0</v>
      </c>
    </row>
    <row r="730" spans="1:17" x14ac:dyDescent="0.25">
      <c r="A730" s="8">
        <v>8.3000000000000096</v>
      </c>
      <c r="B730" s="40" t="s">
        <v>16</v>
      </c>
      <c r="D730" s="106">
        <v>290519001013</v>
      </c>
      <c r="E730" s="4">
        <v>0.6</v>
      </c>
      <c r="G730" s="4">
        <f t="shared" ref="G730:G740" si="153">G729+1</f>
        <v>270</v>
      </c>
      <c r="H730" s="131" t="str">
        <f>IF(TRIM('Ek.3-A'!E730)&lt;&gt;"","var","yok")</f>
        <v>yok</v>
      </c>
      <c r="I730" s="7" t="str">
        <f>IF('Ek.3-A'!E730="", "", IF(VLOOKUP('Ek.3-A'!E730, Veriler!D:E, 2, 0)=0, "", VLOOKUP('Ek.3-A'!E730, Veriler!D:E, 2, 0)))</f>
        <v/>
      </c>
      <c r="J730" s="7" t="str">
        <f>IF('Ek.3-A'!O730="", "", 'Ek.3-A'!O730)</f>
        <v/>
      </c>
      <c r="K730" s="35">
        <f>'Ek.3-A'!R730</f>
        <v>0</v>
      </c>
      <c r="L730" s="25" t="str">
        <f>'Ek.3-A'!K730</f>
        <v/>
      </c>
      <c r="M730" s="27" t="str">
        <f>'Ek.3-A'!L730</f>
        <v/>
      </c>
      <c r="N730" s="27">
        <f t="shared" si="150"/>
        <v>0</v>
      </c>
      <c r="O730" s="28" t="str">
        <f t="shared" si="151"/>
        <v>H</v>
      </c>
      <c r="P730" s="27">
        <f>IF(O730="E",SUM($N$5:N730),0)</f>
        <v>0</v>
      </c>
      <c r="Q730" s="25">
        <f t="shared" si="152"/>
        <v>0</v>
      </c>
    </row>
    <row r="731" spans="1:17" x14ac:dyDescent="0.25">
      <c r="A731" s="8">
        <v>8.3100000000000094</v>
      </c>
      <c r="B731" s="40" t="s">
        <v>16</v>
      </c>
      <c r="D731" s="108">
        <v>282732000000</v>
      </c>
      <c r="E731" s="4">
        <v>0.6</v>
      </c>
      <c r="G731" s="4">
        <f t="shared" si="153"/>
        <v>271</v>
      </c>
      <c r="H731" s="131" t="str">
        <f>IF(TRIM('Ek.3-A'!E731)&lt;&gt;"","var","yok")</f>
        <v>yok</v>
      </c>
      <c r="I731" s="7" t="str">
        <f>IF('Ek.3-A'!E731="", "", IF(VLOOKUP('Ek.3-A'!E731, Veriler!D:E, 2, 0)=0, "", VLOOKUP('Ek.3-A'!E731, Veriler!D:E, 2, 0)))</f>
        <v/>
      </c>
      <c r="J731" s="7" t="str">
        <f>IF('Ek.3-A'!O731="", "", 'Ek.3-A'!O731)</f>
        <v/>
      </c>
      <c r="K731" s="35">
        <f>'Ek.3-A'!R731</f>
        <v>0</v>
      </c>
      <c r="L731" s="25" t="str">
        <f>'Ek.3-A'!K731</f>
        <v/>
      </c>
      <c r="M731" s="27" t="str">
        <f>'Ek.3-A'!L731</f>
        <v/>
      </c>
      <c r="N731" s="27">
        <f t="shared" si="150"/>
        <v>0</v>
      </c>
      <c r="O731" s="28" t="str">
        <f t="shared" si="151"/>
        <v>H</v>
      </c>
      <c r="P731" s="27">
        <f>IF(O731="E",SUM($N$5:N731),0)</f>
        <v>0</v>
      </c>
      <c r="Q731" s="25">
        <f t="shared" si="152"/>
        <v>0</v>
      </c>
    </row>
    <row r="732" spans="1:17" x14ac:dyDescent="0.25">
      <c r="A732" s="8">
        <v>8.3200000000000092</v>
      </c>
      <c r="B732" s="40" t="s">
        <v>16</v>
      </c>
      <c r="D732" s="106">
        <v>283329800012</v>
      </c>
      <c r="E732" s="4">
        <v>0.6</v>
      </c>
      <c r="G732" s="4">
        <f t="shared" si="153"/>
        <v>272</v>
      </c>
      <c r="H732" s="131" t="str">
        <f>IF(TRIM('Ek.3-A'!E732)&lt;&gt;"","var","yok")</f>
        <v>yok</v>
      </c>
      <c r="I732" s="7" t="str">
        <f>IF('Ek.3-A'!E732="", "", IF(VLOOKUP('Ek.3-A'!E732, Veriler!D:E, 2, 0)=0, "", VLOOKUP('Ek.3-A'!E732, Veriler!D:E, 2, 0)))</f>
        <v/>
      </c>
      <c r="J732" s="7" t="str">
        <f>IF('Ek.3-A'!O732="", "", 'Ek.3-A'!O732)</f>
        <v/>
      </c>
      <c r="K732" s="35">
        <f>'Ek.3-A'!R732</f>
        <v>0</v>
      </c>
      <c r="L732" s="25" t="str">
        <f>'Ek.3-A'!K732</f>
        <v/>
      </c>
      <c r="M732" s="27" t="str">
        <f>'Ek.3-A'!L732</f>
        <v/>
      </c>
      <c r="N732" s="27">
        <f t="shared" si="150"/>
        <v>0</v>
      </c>
      <c r="O732" s="28" t="str">
        <f t="shared" si="151"/>
        <v>H</v>
      </c>
      <c r="P732" s="27">
        <f>IF(O732="E",SUM($N$5:N732),0)</f>
        <v>0</v>
      </c>
      <c r="Q732" s="25">
        <f t="shared" si="152"/>
        <v>0</v>
      </c>
    </row>
    <row r="733" spans="1:17" x14ac:dyDescent="0.25">
      <c r="A733" s="8">
        <v>8.3300000000000107</v>
      </c>
      <c r="B733" s="40" t="s">
        <v>16</v>
      </c>
      <c r="D733" s="108">
        <v>283330002000</v>
      </c>
      <c r="E733" s="4">
        <v>0.6</v>
      </c>
      <c r="G733" s="4">
        <f t="shared" si="153"/>
        <v>273</v>
      </c>
      <c r="H733" s="131" t="str">
        <f>IF(TRIM('Ek.3-A'!E733)&lt;&gt;"","var","yok")</f>
        <v>yok</v>
      </c>
      <c r="I733" s="7" t="str">
        <f>IF('Ek.3-A'!E733="", "", IF(VLOOKUP('Ek.3-A'!E733, Veriler!D:E, 2, 0)=0, "", VLOOKUP('Ek.3-A'!E733, Veriler!D:E, 2, 0)))</f>
        <v/>
      </c>
      <c r="J733" s="7" t="str">
        <f>IF('Ek.3-A'!O733="", "", 'Ek.3-A'!O733)</f>
        <v/>
      </c>
      <c r="K733" s="35">
        <f>'Ek.3-A'!R733</f>
        <v>0</v>
      </c>
      <c r="L733" s="25" t="str">
        <f>'Ek.3-A'!K733</f>
        <v/>
      </c>
      <c r="M733" s="27" t="str">
        <f>'Ek.3-A'!L733</f>
        <v/>
      </c>
      <c r="N733" s="27">
        <f t="shared" si="150"/>
        <v>0</v>
      </c>
      <c r="O733" s="28" t="str">
        <f t="shared" si="151"/>
        <v>H</v>
      </c>
      <c r="P733" s="27">
        <f>IF(O733="E",SUM($N$5:N733),0)</f>
        <v>0</v>
      </c>
      <c r="Q733" s="25">
        <f t="shared" si="152"/>
        <v>0</v>
      </c>
    </row>
    <row r="734" spans="1:17" x14ac:dyDescent="0.25">
      <c r="A734" s="8">
        <v>8.3400000000000105</v>
      </c>
      <c r="B734" s="40" t="s">
        <v>16</v>
      </c>
      <c r="D734" s="106">
        <v>291570503016</v>
      </c>
      <c r="E734" s="4">
        <v>0.6</v>
      </c>
      <c r="G734" s="4">
        <f t="shared" si="153"/>
        <v>274</v>
      </c>
      <c r="H734" s="131" t="str">
        <f>IF(TRIM('Ek.3-A'!E734)&lt;&gt;"","var","yok")</f>
        <v>yok</v>
      </c>
      <c r="I734" s="7" t="str">
        <f>IF('Ek.3-A'!E734="", "", IF(VLOOKUP('Ek.3-A'!E734, Veriler!D:E, 2, 0)=0, "", VLOOKUP('Ek.3-A'!E734, Veriler!D:E, 2, 0)))</f>
        <v/>
      </c>
      <c r="J734" s="7" t="str">
        <f>IF('Ek.3-A'!O734="", "", 'Ek.3-A'!O734)</f>
        <v/>
      </c>
      <c r="K734" s="35">
        <f>'Ek.3-A'!R734</f>
        <v>0</v>
      </c>
      <c r="L734" s="25" t="str">
        <f>'Ek.3-A'!K734</f>
        <v/>
      </c>
      <c r="M734" s="27" t="str">
        <f>'Ek.3-A'!L734</f>
        <v/>
      </c>
      <c r="N734" s="27">
        <f t="shared" si="150"/>
        <v>0</v>
      </c>
      <c r="O734" s="28" t="str">
        <f t="shared" si="151"/>
        <v>H</v>
      </c>
      <c r="P734" s="27">
        <f>IF(O734="E",SUM($N$5:N734),0)</f>
        <v>0</v>
      </c>
      <c r="Q734" s="25">
        <f t="shared" si="152"/>
        <v>0</v>
      </c>
    </row>
    <row r="735" spans="1:17" x14ac:dyDescent="0.25">
      <c r="A735" s="8">
        <v>8.3500000000000103</v>
      </c>
      <c r="B735" s="40" t="s">
        <v>16</v>
      </c>
      <c r="D735" s="108">
        <v>283322000000</v>
      </c>
      <c r="E735" s="4">
        <v>0.6</v>
      </c>
      <c r="G735" s="4">
        <f t="shared" si="153"/>
        <v>275</v>
      </c>
      <c r="H735" s="131" t="str">
        <f>IF(TRIM('Ek.3-A'!E735)&lt;&gt;"","var","yok")</f>
        <v>yok</v>
      </c>
      <c r="I735" s="7" t="str">
        <f>IF('Ek.3-A'!E735="", "", IF(VLOOKUP('Ek.3-A'!E735, Veriler!D:E, 2, 0)=0, "", VLOOKUP('Ek.3-A'!E735, Veriler!D:E, 2, 0)))</f>
        <v/>
      </c>
      <c r="J735" s="7" t="str">
        <f>IF('Ek.3-A'!O735="", "", 'Ek.3-A'!O735)</f>
        <v/>
      </c>
      <c r="K735" s="35">
        <f>'Ek.3-A'!R735</f>
        <v>0</v>
      </c>
      <c r="L735" s="25" t="str">
        <f>'Ek.3-A'!K735</f>
        <v/>
      </c>
      <c r="M735" s="27" t="str">
        <f>'Ek.3-A'!L735</f>
        <v/>
      </c>
      <c r="N735" s="27">
        <f t="shared" si="150"/>
        <v>0</v>
      </c>
      <c r="O735" s="28" t="str">
        <f t="shared" si="151"/>
        <v>H</v>
      </c>
      <c r="P735" s="27">
        <f>IF(O735="E",SUM($N$5:N735),0)</f>
        <v>0</v>
      </c>
      <c r="Q735" s="25">
        <f t="shared" si="152"/>
        <v>0</v>
      </c>
    </row>
    <row r="736" spans="1:17" x14ac:dyDescent="0.25">
      <c r="A736" s="8">
        <v>8.3600000000000101</v>
      </c>
      <c r="B736" s="40" t="s">
        <v>16</v>
      </c>
      <c r="D736" s="106">
        <v>761290200000</v>
      </c>
      <c r="E736" s="4">
        <v>0.6</v>
      </c>
      <c r="G736" s="4">
        <f t="shared" si="153"/>
        <v>276</v>
      </c>
      <c r="H736" s="131" t="str">
        <f>IF(TRIM('Ek.3-A'!E736)&lt;&gt;"","var","yok")</f>
        <v>yok</v>
      </c>
      <c r="I736" s="7" t="str">
        <f>IF('Ek.3-A'!E736="", "", IF(VLOOKUP('Ek.3-A'!E736, Veriler!D:E, 2, 0)=0, "", VLOOKUP('Ek.3-A'!E736, Veriler!D:E, 2, 0)))</f>
        <v/>
      </c>
      <c r="J736" s="7" t="str">
        <f>IF('Ek.3-A'!O736="", "", 'Ek.3-A'!O736)</f>
        <v/>
      </c>
      <c r="K736" s="35">
        <f>'Ek.3-A'!R736</f>
        <v>0</v>
      </c>
      <c r="L736" s="25" t="str">
        <f>'Ek.3-A'!K736</f>
        <v/>
      </c>
      <c r="M736" s="27" t="str">
        <f>'Ek.3-A'!L736</f>
        <v/>
      </c>
      <c r="N736" s="27">
        <f t="shared" si="150"/>
        <v>0</v>
      </c>
      <c r="O736" s="28" t="str">
        <f t="shared" si="151"/>
        <v>H</v>
      </c>
      <c r="P736" s="27">
        <f>IF(O736="E",SUM($N$5:N736),0)</f>
        <v>0</v>
      </c>
      <c r="Q736" s="25">
        <f t="shared" si="152"/>
        <v>0</v>
      </c>
    </row>
    <row r="737" spans="1:17" x14ac:dyDescent="0.25">
      <c r="A737" s="8">
        <v>8.3700000000000099</v>
      </c>
      <c r="B737" s="40" t="s">
        <v>16</v>
      </c>
      <c r="D737" s="108">
        <v>761410000000</v>
      </c>
      <c r="E737" s="4">
        <v>0.6</v>
      </c>
      <c r="G737" s="4">
        <f t="shared" si="153"/>
        <v>277</v>
      </c>
      <c r="H737" s="131" t="str">
        <f>IF(TRIM('Ek.3-A'!E737)&lt;&gt;"","var","yok")</f>
        <v>yok</v>
      </c>
      <c r="I737" s="7" t="str">
        <f>IF('Ek.3-A'!E737="", "", IF(VLOOKUP('Ek.3-A'!E737, Veriler!D:E, 2, 0)=0, "", VLOOKUP('Ek.3-A'!E737, Veriler!D:E, 2, 0)))</f>
        <v/>
      </c>
      <c r="J737" s="7" t="str">
        <f>IF('Ek.3-A'!O737="", "", 'Ek.3-A'!O737)</f>
        <v/>
      </c>
      <c r="K737" s="35">
        <f>'Ek.3-A'!R737</f>
        <v>0</v>
      </c>
      <c r="L737" s="25" t="str">
        <f>'Ek.3-A'!K737</f>
        <v/>
      </c>
      <c r="M737" s="27" t="str">
        <f>'Ek.3-A'!L737</f>
        <v/>
      </c>
      <c r="N737" s="27">
        <f t="shared" si="150"/>
        <v>0</v>
      </c>
      <c r="O737" s="28" t="str">
        <f t="shared" si="151"/>
        <v>H</v>
      </c>
      <c r="P737" s="27">
        <f>IF(O737="E",SUM($N$5:N737),0)</f>
        <v>0</v>
      </c>
      <c r="Q737" s="25">
        <f t="shared" si="152"/>
        <v>0</v>
      </c>
    </row>
    <row r="738" spans="1:17" x14ac:dyDescent="0.25">
      <c r="A738" s="8">
        <v>8.3800000000000097</v>
      </c>
      <c r="B738" s="40" t="s">
        <v>16</v>
      </c>
      <c r="D738" s="106">
        <v>761490000000</v>
      </c>
      <c r="E738" s="4">
        <v>0.6</v>
      </c>
      <c r="G738" s="4">
        <f t="shared" si="153"/>
        <v>278</v>
      </c>
      <c r="H738" s="131" t="str">
        <f>IF(TRIM('Ek.3-A'!E738)&lt;&gt;"","var","yok")</f>
        <v>yok</v>
      </c>
      <c r="I738" s="7" t="str">
        <f>IF('Ek.3-A'!E738="", "", IF(VLOOKUP('Ek.3-A'!E738, Veriler!D:E, 2, 0)=0, "", VLOOKUP('Ek.3-A'!E738, Veriler!D:E, 2, 0)))</f>
        <v/>
      </c>
      <c r="J738" s="7" t="str">
        <f>IF('Ek.3-A'!O738="", "", 'Ek.3-A'!O738)</f>
        <v/>
      </c>
      <c r="K738" s="35">
        <f>'Ek.3-A'!R738</f>
        <v>0</v>
      </c>
      <c r="L738" s="25" t="str">
        <f>'Ek.3-A'!K738</f>
        <v/>
      </c>
      <c r="M738" s="27" t="str">
        <f>'Ek.3-A'!L738</f>
        <v/>
      </c>
      <c r="N738" s="27">
        <f t="shared" si="150"/>
        <v>0</v>
      </c>
      <c r="O738" s="28" t="str">
        <f t="shared" si="151"/>
        <v>H</v>
      </c>
      <c r="P738" s="27">
        <f>IF(O738="E",SUM($N$5:N738),0)</f>
        <v>0</v>
      </c>
      <c r="Q738" s="25">
        <f t="shared" si="152"/>
        <v>0</v>
      </c>
    </row>
    <row r="739" spans="1:17" x14ac:dyDescent="0.25">
      <c r="A739" s="8">
        <v>8.3900000000000095</v>
      </c>
      <c r="B739" s="40" t="s">
        <v>16</v>
      </c>
      <c r="D739" s="108">
        <v>761290800000</v>
      </c>
      <c r="E739" s="4">
        <v>0.6</v>
      </c>
      <c r="G739" s="4">
        <f t="shared" si="153"/>
        <v>279</v>
      </c>
      <c r="H739" s="131" t="str">
        <f>IF(TRIM('Ek.3-A'!E739)&lt;&gt;"","var","yok")</f>
        <v>yok</v>
      </c>
      <c r="I739" s="7" t="str">
        <f>IF('Ek.3-A'!E739="", "", IF(VLOOKUP('Ek.3-A'!E739, Veriler!D:E, 2, 0)=0, "", VLOOKUP('Ek.3-A'!E739, Veriler!D:E, 2, 0)))</f>
        <v/>
      </c>
      <c r="J739" s="7" t="str">
        <f>IF('Ek.3-A'!O739="", "", 'Ek.3-A'!O739)</f>
        <v/>
      </c>
      <c r="K739" s="35">
        <f>'Ek.3-A'!R739</f>
        <v>0</v>
      </c>
      <c r="L739" s="25" t="str">
        <f>'Ek.3-A'!K739</f>
        <v/>
      </c>
      <c r="M739" s="27" t="str">
        <f>'Ek.3-A'!L739</f>
        <v/>
      </c>
      <c r="N739" s="27">
        <f t="shared" si="150"/>
        <v>0</v>
      </c>
      <c r="O739" s="28" t="str">
        <f t="shared" si="151"/>
        <v>H</v>
      </c>
      <c r="P739" s="27">
        <f>IF(O739="E",SUM($N$5:N739),0)</f>
        <v>0</v>
      </c>
      <c r="Q739" s="25">
        <f t="shared" si="152"/>
        <v>0</v>
      </c>
    </row>
    <row r="740" spans="1:17" x14ac:dyDescent="0.25">
      <c r="A740" s="8">
        <v>8.4000000000000092</v>
      </c>
      <c r="B740" s="40" t="s">
        <v>16</v>
      </c>
      <c r="D740" s="106">
        <v>760200190000</v>
      </c>
      <c r="E740" s="4">
        <v>0.6</v>
      </c>
      <c r="G740" s="4">
        <f t="shared" si="153"/>
        <v>280</v>
      </c>
      <c r="H740" s="131" t="str">
        <f>IF(TRIM('Ek.3-A'!E740)&lt;&gt;"","var","yok")</f>
        <v>yok</v>
      </c>
      <c r="I740" s="7" t="str">
        <f>IF('Ek.3-A'!E740="", "", IF(VLOOKUP('Ek.3-A'!E740, Veriler!D:E, 2, 0)=0, "", VLOOKUP('Ek.3-A'!E740, Veriler!D:E, 2, 0)))</f>
        <v/>
      </c>
      <c r="J740" s="7" t="str">
        <f>IF('Ek.3-A'!O740="", "", 'Ek.3-A'!O740)</f>
        <v/>
      </c>
      <c r="K740" s="35">
        <f>'Ek.3-A'!R740</f>
        <v>0</v>
      </c>
      <c r="L740" s="25" t="str">
        <f>'Ek.3-A'!K740</f>
        <v/>
      </c>
      <c r="M740" s="27" t="str">
        <f>'Ek.3-A'!L740</f>
        <v/>
      </c>
      <c r="N740" s="27">
        <f t="shared" si="150"/>
        <v>0</v>
      </c>
      <c r="O740" s="28" t="str">
        <f t="shared" si="151"/>
        <v>H</v>
      </c>
      <c r="P740" s="27">
        <f>IF(O740="E",SUM($N$5:N740),0)</f>
        <v>0</v>
      </c>
      <c r="Q740" s="25">
        <f t="shared" si="152"/>
        <v>0</v>
      </c>
    </row>
    <row r="741" spans="1:17" x14ac:dyDescent="0.25">
      <c r="A741" s="8">
        <v>8.4100000000000108</v>
      </c>
      <c r="B741" s="40" t="s">
        <v>16</v>
      </c>
      <c r="D741" s="108">
        <v>761520000015</v>
      </c>
      <c r="E741" s="4">
        <v>0.6</v>
      </c>
      <c r="H741" s="131"/>
      <c r="I741" s="7" t="s">
        <v>69</v>
      </c>
      <c r="J741" s="7"/>
      <c r="K741" s="7"/>
      <c r="M741" s="26"/>
      <c r="P741" s="27"/>
      <c r="Q741" s="30"/>
    </row>
    <row r="742" spans="1:17" x14ac:dyDescent="0.25">
      <c r="A742" s="8">
        <v>8.4200000000000106</v>
      </c>
      <c r="B742" s="40" t="s">
        <v>16</v>
      </c>
      <c r="D742" s="106">
        <v>283330001000</v>
      </c>
      <c r="E742" s="4">
        <v>0.6</v>
      </c>
      <c r="G742" s="4">
        <f>G717+1</f>
        <v>267</v>
      </c>
      <c r="H742" s="131" t="str">
        <f>IF(TRIM('Ek.3-A'!E742)&lt;&gt;"","var","yok")</f>
        <v>yok</v>
      </c>
      <c r="I742" s="7" t="str">
        <f>IF('Ek.3-A'!E742="", "", IF(VLOOKUP('Ek.3-A'!E742, Veriler!D:E, 2, 0)=0, "", VLOOKUP('Ek.3-A'!E742, Veriler!D:E, 2, 0)))</f>
        <v/>
      </c>
      <c r="J742" s="7" t="str">
        <f>IF('Ek.3-A'!O742="", "", 'Ek.3-A'!O742)</f>
        <v/>
      </c>
      <c r="K742" s="35">
        <f>'Ek.3-A'!R742</f>
        <v>0</v>
      </c>
      <c r="L742" s="25" t="str">
        <f>'Ek.3-A'!K742</f>
        <v/>
      </c>
      <c r="M742" s="27" t="str">
        <f>'Ek.3-A'!L742</f>
        <v/>
      </c>
      <c r="N742" s="27">
        <f>IF(H742="var",0,IF(M742&lt;=0.005,M742,0))</f>
        <v>0</v>
      </c>
      <c r="O742" s="28" t="str">
        <f>IF(M742&lt;=0.005,"E","H")</f>
        <v>H</v>
      </c>
      <c r="P742" s="27">
        <f>IF(O742="E",SUM($N$5:N742),0)</f>
        <v>0</v>
      </c>
      <c r="Q742" s="25">
        <f>IF(P742&lt;=0.1, K742, IF(N742&gt;$F$2, N742*K742, $F$2*K742))</f>
        <v>0</v>
      </c>
    </row>
    <row r="743" spans="1:17" x14ac:dyDescent="0.25">
      <c r="A743" s="8">
        <v>8.4300000000000104</v>
      </c>
      <c r="B743" s="40" t="s">
        <v>16</v>
      </c>
      <c r="D743" s="108">
        <v>284390100000</v>
      </c>
      <c r="E743" s="4">
        <v>0.6</v>
      </c>
      <c r="G743" s="4">
        <f>G742+1</f>
        <v>268</v>
      </c>
      <c r="H743" s="131" t="str">
        <f>IF(TRIM('Ek.3-A'!E743)&lt;&gt;"","var","yok")</f>
        <v>yok</v>
      </c>
      <c r="I743" s="7" t="str">
        <f>IF('Ek.3-A'!E743="", "", IF(VLOOKUP('Ek.3-A'!E743, Veriler!D:E, 2, 0)=0, "", VLOOKUP('Ek.3-A'!E743, Veriler!D:E, 2, 0)))</f>
        <v/>
      </c>
      <c r="J743" s="7" t="str">
        <f>IF('Ek.3-A'!O743="", "", 'Ek.3-A'!O743)</f>
        <v/>
      </c>
      <c r="K743" s="35">
        <f>'Ek.3-A'!R743</f>
        <v>0</v>
      </c>
      <c r="L743" s="25" t="str">
        <f>'Ek.3-A'!K743</f>
        <v/>
      </c>
      <c r="M743" s="27" t="str">
        <f>'Ek.3-A'!L743</f>
        <v/>
      </c>
      <c r="N743" s="27">
        <f t="shared" ref="N743:N755" si="154">IF(H743="var",0,IF(M743&lt;=0.005,M743,0))</f>
        <v>0</v>
      </c>
      <c r="O743" s="28" t="str">
        <f t="shared" ref="O743:O755" si="155">IF(M743&lt;=0.005,"E","H")</f>
        <v>H</v>
      </c>
      <c r="P743" s="27">
        <f>IF(O743="E",SUM($N$5:N743),0)</f>
        <v>0</v>
      </c>
      <c r="Q743" s="25">
        <f t="shared" ref="Q743:Q755" si="156">IF(P743&lt;=0.1, K743, IF(N743&gt;$F$2, N743*K743, $F$2*K743))</f>
        <v>0</v>
      </c>
    </row>
    <row r="744" spans="1:17" x14ac:dyDescent="0.25">
      <c r="A744" s="8">
        <v>8.4400000000000102</v>
      </c>
      <c r="B744" s="40" t="s">
        <v>16</v>
      </c>
      <c r="D744" s="106">
        <v>293220909013</v>
      </c>
      <c r="E744" s="4">
        <v>0.6</v>
      </c>
      <c r="G744" s="4">
        <f t="shared" ref="G744:G755" si="157">G743+1</f>
        <v>269</v>
      </c>
      <c r="H744" s="131" t="str">
        <f>IF(TRIM('Ek.3-A'!E744)&lt;&gt;"","var","yok")</f>
        <v>yok</v>
      </c>
      <c r="I744" s="7" t="str">
        <f>IF('Ek.3-A'!E744="", "", IF(VLOOKUP('Ek.3-A'!E744, Veriler!D:E, 2, 0)=0, "", VLOOKUP('Ek.3-A'!E744, Veriler!D:E, 2, 0)))</f>
        <v/>
      </c>
      <c r="J744" s="7" t="str">
        <f>IF('Ek.3-A'!O744="", "", 'Ek.3-A'!O744)</f>
        <v/>
      </c>
      <c r="K744" s="35">
        <f>'Ek.3-A'!R744</f>
        <v>0</v>
      </c>
      <c r="L744" s="25" t="str">
        <f>'Ek.3-A'!K744</f>
        <v/>
      </c>
      <c r="M744" s="27" t="str">
        <f>'Ek.3-A'!L744</f>
        <v/>
      </c>
      <c r="N744" s="27">
        <f t="shared" si="154"/>
        <v>0</v>
      </c>
      <c r="O744" s="28" t="str">
        <f t="shared" si="155"/>
        <v>H</v>
      </c>
      <c r="P744" s="27">
        <f>IF(O744="E",SUM($N$5:N744),0)</f>
        <v>0</v>
      </c>
      <c r="Q744" s="25">
        <f t="shared" si="156"/>
        <v>0</v>
      </c>
    </row>
    <row r="745" spans="1:17" x14ac:dyDescent="0.25">
      <c r="A745" s="8">
        <v>8.4500000000000099</v>
      </c>
      <c r="B745" s="40" t="s">
        <v>16</v>
      </c>
      <c r="D745" s="108">
        <v>292090709000</v>
      </c>
      <c r="E745" s="4">
        <v>0.6</v>
      </c>
      <c r="G745" s="4">
        <f t="shared" si="157"/>
        <v>270</v>
      </c>
      <c r="H745" s="131" t="str">
        <f>IF(TRIM('Ek.3-A'!E745)&lt;&gt;"","var","yok")</f>
        <v>yok</v>
      </c>
      <c r="I745" s="7" t="str">
        <f>IF('Ek.3-A'!E745="", "", IF(VLOOKUP('Ek.3-A'!E745, Veriler!D:E, 2, 0)=0, "", VLOOKUP('Ek.3-A'!E745, Veriler!D:E, 2, 0)))</f>
        <v/>
      </c>
      <c r="J745" s="7" t="str">
        <f>IF('Ek.3-A'!O745="", "", 'Ek.3-A'!O745)</f>
        <v/>
      </c>
      <c r="K745" s="35">
        <f>'Ek.3-A'!R745</f>
        <v>0</v>
      </c>
      <c r="L745" s="25" t="str">
        <f>'Ek.3-A'!K745</f>
        <v/>
      </c>
      <c r="M745" s="27" t="str">
        <f>'Ek.3-A'!L745</f>
        <v/>
      </c>
      <c r="N745" s="27">
        <f t="shared" si="154"/>
        <v>0</v>
      </c>
      <c r="O745" s="28" t="str">
        <f t="shared" si="155"/>
        <v>H</v>
      </c>
      <c r="P745" s="27">
        <f>IF(O745="E",SUM($N$5:N745),0)</f>
        <v>0</v>
      </c>
      <c r="Q745" s="25">
        <f t="shared" si="156"/>
        <v>0</v>
      </c>
    </row>
    <row r="746" spans="1:17" x14ac:dyDescent="0.25">
      <c r="A746" s="8">
        <v>8.4600000000000097</v>
      </c>
      <c r="B746" s="40" t="s">
        <v>16</v>
      </c>
      <c r="D746" s="106">
        <v>281129909000</v>
      </c>
      <c r="E746" s="4">
        <v>0.6</v>
      </c>
      <c r="G746" s="4">
        <f t="shared" si="157"/>
        <v>271</v>
      </c>
      <c r="H746" s="131" t="str">
        <f>IF(TRIM('Ek.3-A'!E746)&lt;&gt;"","var","yok")</f>
        <v>yok</v>
      </c>
      <c r="I746" s="7" t="str">
        <f>IF('Ek.3-A'!E746="", "", IF(VLOOKUP('Ek.3-A'!E746, Veriler!D:E, 2, 0)=0, "", VLOOKUP('Ek.3-A'!E746, Veriler!D:E, 2, 0)))</f>
        <v/>
      </c>
      <c r="J746" s="7" t="str">
        <f>IF('Ek.3-A'!O746="", "", 'Ek.3-A'!O746)</f>
        <v/>
      </c>
      <c r="K746" s="35">
        <f>'Ek.3-A'!R746</f>
        <v>0</v>
      </c>
      <c r="L746" s="25" t="str">
        <f>'Ek.3-A'!K746</f>
        <v/>
      </c>
      <c r="M746" s="27" t="str">
        <f>'Ek.3-A'!L746</f>
        <v/>
      </c>
      <c r="N746" s="27">
        <f t="shared" si="154"/>
        <v>0</v>
      </c>
      <c r="O746" s="28" t="str">
        <f t="shared" si="155"/>
        <v>H</v>
      </c>
      <c r="P746" s="27">
        <f>IF(O746="E",SUM($N$5:N746),0)</f>
        <v>0</v>
      </c>
      <c r="Q746" s="25">
        <f t="shared" si="156"/>
        <v>0</v>
      </c>
    </row>
    <row r="747" spans="1:17" x14ac:dyDescent="0.25">
      <c r="A747" s="8">
        <v>8.4700000000000095</v>
      </c>
      <c r="B747" s="40" t="s">
        <v>16</v>
      </c>
      <c r="D747" s="108">
        <v>281290000018</v>
      </c>
      <c r="E747" s="4">
        <v>0.6</v>
      </c>
      <c r="G747" s="4">
        <f t="shared" si="157"/>
        <v>272</v>
      </c>
      <c r="H747" s="131" t="str">
        <f>IF(TRIM('Ek.3-A'!E747)&lt;&gt;"","var","yok")</f>
        <v>yok</v>
      </c>
      <c r="I747" s="7" t="str">
        <f>IF('Ek.3-A'!E747="", "", IF(VLOOKUP('Ek.3-A'!E747, Veriler!D:E, 2, 0)=0, "", VLOOKUP('Ek.3-A'!E747, Veriler!D:E, 2, 0)))</f>
        <v/>
      </c>
      <c r="J747" s="7" t="str">
        <f>IF('Ek.3-A'!O747="", "", 'Ek.3-A'!O747)</f>
        <v/>
      </c>
      <c r="K747" s="35">
        <f>'Ek.3-A'!R747</f>
        <v>0</v>
      </c>
      <c r="L747" s="25" t="str">
        <f>'Ek.3-A'!K747</f>
        <v/>
      </c>
      <c r="M747" s="27" t="str">
        <f>'Ek.3-A'!L747</f>
        <v/>
      </c>
      <c r="N747" s="27">
        <f t="shared" si="154"/>
        <v>0</v>
      </c>
      <c r="O747" s="28" t="str">
        <f t="shared" si="155"/>
        <v>H</v>
      </c>
      <c r="P747" s="27">
        <f>IF(O747="E",SUM($N$5:N747),0)</f>
        <v>0</v>
      </c>
      <c r="Q747" s="25">
        <f t="shared" si="156"/>
        <v>0</v>
      </c>
    </row>
    <row r="748" spans="1:17" x14ac:dyDescent="0.25">
      <c r="A748" s="8">
        <v>8.4800000000000093</v>
      </c>
      <c r="B748" s="40" t="s">
        <v>16</v>
      </c>
      <c r="D748" s="106">
        <v>292146000029</v>
      </c>
      <c r="E748" s="4">
        <v>0.6</v>
      </c>
      <c r="G748" s="4">
        <f t="shared" si="157"/>
        <v>273</v>
      </c>
      <c r="H748" s="131" t="str">
        <f>IF(TRIM('Ek.3-A'!E748)&lt;&gt;"","var","yok")</f>
        <v>yok</v>
      </c>
      <c r="I748" s="7" t="str">
        <f>IF('Ek.3-A'!E748="", "", IF(VLOOKUP('Ek.3-A'!E748, Veriler!D:E, 2, 0)=0, "", VLOOKUP('Ek.3-A'!E748, Veriler!D:E, 2, 0)))</f>
        <v/>
      </c>
      <c r="J748" s="7" t="str">
        <f>IF('Ek.3-A'!O748="", "", 'Ek.3-A'!O748)</f>
        <v/>
      </c>
      <c r="K748" s="35">
        <f>'Ek.3-A'!R748</f>
        <v>0</v>
      </c>
      <c r="L748" s="25" t="str">
        <f>'Ek.3-A'!K748</f>
        <v/>
      </c>
      <c r="M748" s="27" t="str">
        <f>'Ek.3-A'!L748</f>
        <v/>
      </c>
      <c r="N748" s="27">
        <f t="shared" si="154"/>
        <v>0</v>
      </c>
      <c r="O748" s="28" t="str">
        <f t="shared" si="155"/>
        <v>H</v>
      </c>
      <c r="P748" s="27">
        <f>IF(O748="E",SUM($N$5:N748),0)</f>
        <v>0</v>
      </c>
      <c r="Q748" s="25">
        <f t="shared" si="156"/>
        <v>0</v>
      </c>
    </row>
    <row r="749" spans="1:17" x14ac:dyDescent="0.25">
      <c r="A749" s="8">
        <v>8.4900000000000109</v>
      </c>
      <c r="B749" s="40" t="s">
        <v>16</v>
      </c>
      <c r="D749" s="108">
        <v>293890909013</v>
      </c>
      <c r="E749" s="4">
        <v>0.6</v>
      </c>
      <c r="G749" s="4">
        <f t="shared" si="157"/>
        <v>274</v>
      </c>
      <c r="H749" s="131" t="str">
        <f>IF(TRIM('Ek.3-A'!E749)&lt;&gt;"","var","yok")</f>
        <v>yok</v>
      </c>
      <c r="I749" s="7" t="str">
        <f>IF('Ek.3-A'!E749="", "", IF(VLOOKUP('Ek.3-A'!E749, Veriler!D:E, 2, 0)=0, "", VLOOKUP('Ek.3-A'!E749, Veriler!D:E, 2, 0)))</f>
        <v/>
      </c>
      <c r="J749" s="7" t="str">
        <f>IF('Ek.3-A'!O749="", "", 'Ek.3-A'!O749)</f>
        <v/>
      </c>
      <c r="K749" s="35">
        <f>'Ek.3-A'!R749</f>
        <v>0</v>
      </c>
      <c r="L749" s="25" t="str">
        <f>'Ek.3-A'!K749</f>
        <v/>
      </c>
      <c r="M749" s="27" t="str">
        <f>'Ek.3-A'!L749</f>
        <v/>
      </c>
      <c r="N749" s="27">
        <f t="shared" si="154"/>
        <v>0</v>
      </c>
      <c r="O749" s="28" t="str">
        <f t="shared" si="155"/>
        <v>H</v>
      </c>
      <c r="P749" s="27">
        <f>IF(O749="E",SUM($N$5:N749),0)</f>
        <v>0</v>
      </c>
      <c r="Q749" s="25">
        <f t="shared" si="156"/>
        <v>0</v>
      </c>
    </row>
    <row r="750" spans="1:17" x14ac:dyDescent="0.25">
      <c r="A750" s="8">
        <v>8.5000000000000107</v>
      </c>
      <c r="B750" s="40" t="s">
        <v>16</v>
      </c>
      <c r="D750" s="106">
        <v>291560190015</v>
      </c>
      <c r="E750" s="4">
        <v>0.6</v>
      </c>
      <c r="G750" s="4">
        <f t="shared" si="157"/>
        <v>275</v>
      </c>
      <c r="H750" s="131" t="str">
        <f>IF(TRIM('Ek.3-A'!E750)&lt;&gt;"","var","yok")</f>
        <v>yok</v>
      </c>
      <c r="I750" s="7" t="str">
        <f>IF('Ek.3-A'!E750="", "", IF(VLOOKUP('Ek.3-A'!E750, Veriler!D:E, 2, 0)=0, "", VLOOKUP('Ek.3-A'!E750, Veriler!D:E, 2, 0)))</f>
        <v/>
      </c>
      <c r="J750" s="7" t="str">
        <f>IF('Ek.3-A'!O750="", "", 'Ek.3-A'!O750)</f>
        <v/>
      </c>
      <c r="K750" s="35">
        <f>'Ek.3-A'!R750</f>
        <v>0</v>
      </c>
      <c r="L750" s="25" t="str">
        <f>'Ek.3-A'!K750</f>
        <v/>
      </c>
      <c r="M750" s="27" t="str">
        <f>'Ek.3-A'!L750</f>
        <v/>
      </c>
      <c r="N750" s="27">
        <f t="shared" si="154"/>
        <v>0</v>
      </c>
      <c r="O750" s="28" t="str">
        <f t="shared" si="155"/>
        <v>H</v>
      </c>
      <c r="P750" s="27">
        <f>IF(O750="E",SUM($N$5:N750),0)</f>
        <v>0</v>
      </c>
      <c r="Q750" s="25">
        <f t="shared" si="156"/>
        <v>0</v>
      </c>
    </row>
    <row r="751" spans="1:17" x14ac:dyDescent="0.25">
      <c r="A751" s="8">
        <v>8.5100000000000104</v>
      </c>
      <c r="B751" s="40" t="s">
        <v>16</v>
      </c>
      <c r="D751" s="108">
        <v>291560901000</v>
      </c>
      <c r="E751" s="4">
        <v>0.6</v>
      </c>
      <c r="G751" s="4">
        <f t="shared" si="157"/>
        <v>276</v>
      </c>
      <c r="H751" s="131" t="str">
        <f>IF(TRIM('Ek.3-A'!E751)&lt;&gt;"","var","yok")</f>
        <v>yok</v>
      </c>
      <c r="I751" s="7" t="str">
        <f>IF('Ek.3-A'!E751="", "", IF(VLOOKUP('Ek.3-A'!E751, Veriler!D:E, 2, 0)=0, "", VLOOKUP('Ek.3-A'!E751, Veriler!D:E, 2, 0)))</f>
        <v/>
      </c>
      <c r="J751" s="7" t="str">
        <f>IF('Ek.3-A'!O751="", "", 'Ek.3-A'!O751)</f>
        <v/>
      </c>
      <c r="K751" s="35">
        <f>'Ek.3-A'!R751</f>
        <v>0</v>
      </c>
      <c r="L751" s="25" t="str">
        <f>'Ek.3-A'!K751</f>
        <v/>
      </c>
      <c r="M751" s="27" t="str">
        <f>'Ek.3-A'!L751</f>
        <v/>
      </c>
      <c r="N751" s="27">
        <f t="shared" si="154"/>
        <v>0</v>
      </c>
      <c r="O751" s="28" t="str">
        <f t="shared" si="155"/>
        <v>H</v>
      </c>
      <c r="P751" s="27">
        <f>IF(O751="E",SUM($N$5:N751),0)</f>
        <v>0</v>
      </c>
      <c r="Q751" s="25">
        <f t="shared" si="156"/>
        <v>0</v>
      </c>
    </row>
    <row r="752" spans="1:17" x14ac:dyDescent="0.25">
      <c r="A752" s="8">
        <v>8.5200000000000102</v>
      </c>
      <c r="B752" s="40" t="s">
        <v>16</v>
      </c>
      <c r="D752" s="106">
        <v>292239000018</v>
      </c>
      <c r="E752" s="4">
        <v>0.6</v>
      </c>
      <c r="G752" s="4">
        <f t="shared" si="157"/>
        <v>277</v>
      </c>
      <c r="H752" s="131" t="str">
        <f>IF(TRIM('Ek.3-A'!E752)&lt;&gt;"","var","yok")</f>
        <v>yok</v>
      </c>
      <c r="I752" s="7" t="str">
        <f>IF('Ek.3-A'!E752="", "", IF(VLOOKUP('Ek.3-A'!E752, Veriler!D:E, 2, 0)=0, "", VLOOKUP('Ek.3-A'!E752, Veriler!D:E, 2, 0)))</f>
        <v/>
      </c>
      <c r="J752" s="7" t="str">
        <f>IF('Ek.3-A'!O752="", "", 'Ek.3-A'!O752)</f>
        <v/>
      </c>
      <c r="K752" s="35">
        <f>'Ek.3-A'!R752</f>
        <v>0</v>
      </c>
      <c r="L752" s="25" t="str">
        <f>'Ek.3-A'!K752</f>
        <v/>
      </c>
      <c r="M752" s="27" t="str">
        <f>'Ek.3-A'!L752</f>
        <v/>
      </c>
      <c r="N752" s="27">
        <f t="shared" si="154"/>
        <v>0</v>
      </c>
      <c r="O752" s="28" t="str">
        <f t="shared" si="155"/>
        <v>H</v>
      </c>
      <c r="P752" s="27">
        <f>IF(O752="E",SUM($N$5:N752),0)</f>
        <v>0</v>
      </c>
      <c r="Q752" s="25">
        <f t="shared" si="156"/>
        <v>0</v>
      </c>
    </row>
    <row r="753" spans="1:17" x14ac:dyDescent="0.25">
      <c r="A753" s="8">
        <v>8.53000000000001</v>
      </c>
      <c r="B753" s="40" t="s">
        <v>16</v>
      </c>
      <c r="D753" s="108">
        <v>292229009012</v>
      </c>
      <c r="E753" s="4">
        <v>0.6</v>
      </c>
      <c r="G753" s="4">
        <f t="shared" si="157"/>
        <v>278</v>
      </c>
      <c r="H753" s="131" t="str">
        <f>IF(TRIM('Ek.3-A'!E753)&lt;&gt;"","var","yok")</f>
        <v>yok</v>
      </c>
      <c r="I753" s="7" t="str">
        <f>IF('Ek.3-A'!E753="", "", IF(VLOOKUP('Ek.3-A'!E753, Veriler!D:E, 2, 0)=0, "", VLOOKUP('Ek.3-A'!E753, Veriler!D:E, 2, 0)))</f>
        <v/>
      </c>
      <c r="J753" s="7" t="str">
        <f>IF('Ek.3-A'!O753="", "", 'Ek.3-A'!O753)</f>
        <v/>
      </c>
      <c r="K753" s="35">
        <f>'Ek.3-A'!R753</f>
        <v>0</v>
      </c>
      <c r="L753" s="25" t="str">
        <f>'Ek.3-A'!K753</f>
        <v/>
      </c>
      <c r="M753" s="27" t="str">
        <f>'Ek.3-A'!L753</f>
        <v/>
      </c>
      <c r="N753" s="27">
        <f t="shared" si="154"/>
        <v>0</v>
      </c>
      <c r="O753" s="28" t="str">
        <f t="shared" si="155"/>
        <v>H</v>
      </c>
      <c r="P753" s="27">
        <f>IF(O753="E",SUM($N$5:N753),0)</f>
        <v>0</v>
      </c>
      <c r="Q753" s="25">
        <f t="shared" si="156"/>
        <v>0</v>
      </c>
    </row>
    <row r="754" spans="1:17" x14ac:dyDescent="0.25">
      <c r="A754" s="8">
        <v>8.5400000000000098</v>
      </c>
      <c r="B754" s="40" t="s">
        <v>16</v>
      </c>
      <c r="D754" s="106">
        <v>392190410000</v>
      </c>
      <c r="E754" s="4">
        <v>0.6</v>
      </c>
      <c r="G754" s="4">
        <f t="shared" si="157"/>
        <v>279</v>
      </c>
      <c r="H754" s="131" t="str">
        <f>IF(TRIM('Ek.3-A'!E754)&lt;&gt;"","var","yok")</f>
        <v>yok</v>
      </c>
      <c r="I754" s="7" t="str">
        <f>IF('Ek.3-A'!E754="", "", IF(VLOOKUP('Ek.3-A'!E754, Veriler!D:E, 2, 0)=0, "", VLOOKUP('Ek.3-A'!E754, Veriler!D:E, 2, 0)))</f>
        <v/>
      </c>
      <c r="J754" s="7" t="str">
        <f>IF('Ek.3-A'!O754="", "", 'Ek.3-A'!O754)</f>
        <v/>
      </c>
      <c r="K754" s="35">
        <f>'Ek.3-A'!R754</f>
        <v>0</v>
      </c>
      <c r="L754" s="25" t="str">
        <f>'Ek.3-A'!K754</f>
        <v/>
      </c>
      <c r="M754" s="27" t="str">
        <f>'Ek.3-A'!L754</f>
        <v/>
      </c>
      <c r="N754" s="27">
        <f t="shared" si="154"/>
        <v>0</v>
      </c>
      <c r="O754" s="28" t="str">
        <f t="shared" si="155"/>
        <v>H</v>
      </c>
      <c r="P754" s="27">
        <f>IF(O754="E",SUM($N$5:N754),0)</f>
        <v>0</v>
      </c>
      <c r="Q754" s="25">
        <f t="shared" si="156"/>
        <v>0</v>
      </c>
    </row>
    <row r="755" spans="1:17" x14ac:dyDescent="0.25">
      <c r="A755" s="8">
        <v>8.5500000000000096</v>
      </c>
      <c r="B755" s="40" t="s">
        <v>16</v>
      </c>
      <c r="D755" s="108">
        <v>392093000000</v>
      </c>
      <c r="E755" s="4">
        <v>0.6</v>
      </c>
      <c r="G755" s="4">
        <f t="shared" si="157"/>
        <v>280</v>
      </c>
      <c r="H755" s="131" t="str">
        <f>IF(TRIM('Ek.3-A'!E755)&lt;&gt;"","var","yok")</f>
        <v>yok</v>
      </c>
      <c r="I755" s="7" t="str">
        <f>IF('Ek.3-A'!E755="", "", IF(VLOOKUP('Ek.3-A'!E755, Veriler!D:E, 2, 0)=0, "", VLOOKUP('Ek.3-A'!E755, Veriler!D:E, 2, 0)))</f>
        <v/>
      </c>
      <c r="J755" s="7" t="str">
        <f>IF('Ek.3-A'!O755="", "", 'Ek.3-A'!O755)</f>
        <v/>
      </c>
      <c r="K755" s="35">
        <f>'Ek.3-A'!R755</f>
        <v>0</v>
      </c>
      <c r="L755" s="25" t="str">
        <f>'Ek.3-A'!K755</f>
        <v/>
      </c>
      <c r="M755" s="27" t="str">
        <f>'Ek.3-A'!L755</f>
        <v/>
      </c>
      <c r="N755" s="27">
        <f t="shared" si="154"/>
        <v>0</v>
      </c>
      <c r="O755" s="28" t="str">
        <f t="shared" si="155"/>
        <v>H</v>
      </c>
      <c r="P755" s="27">
        <f>IF(O755="E",SUM($N$5:N755),0)</f>
        <v>0</v>
      </c>
      <c r="Q755" s="25">
        <f t="shared" si="156"/>
        <v>0</v>
      </c>
    </row>
    <row r="756" spans="1:17" x14ac:dyDescent="0.25">
      <c r="A756" s="8">
        <v>8.5600000000000094</v>
      </c>
      <c r="B756" s="40" t="s">
        <v>16</v>
      </c>
      <c r="D756" s="106">
        <v>292700000024</v>
      </c>
      <c r="E756" s="4">
        <v>0.6</v>
      </c>
      <c r="P756" s="27"/>
      <c r="Q756" s="30"/>
    </row>
    <row r="757" spans="1:17" x14ac:dyDescent="0.25">
      <c r="A757" s="8">
        <v>8.5700000000000092</v>
      </c>
      <c r="B757" s="40" t="s">
        <v>16</v>
      </c>
      <c r="D757" s="108">
        <v>292239000011</v>
      </c>
      <c r="E757" s="4">
        <v>0.6</v>
      </c>
      <c r="P757" s="27"/>
      <c r="Q757" s="30"/>
    </row>
    <row r="758" spans="1:17" x14ac:dyDescent="0.25">
      <c r="A758" s="8">
        <v>8.5800000000000107</v>
      </c>
      <c r="B758" s="40" t="s">
        <v>16</v>
      </c>
      <c r="D758" s="106">
        <v>292229009011</v>
      </c>
      <c r="E758" s="4">
        <v>0.6</v>
      </c>
      <c r="P758" s="27"/>
      <c r="Q758" s="30"/>
    </row>
    <row r="759" spans="1:17" x14ac:dyDescent="0.25">
      <c r="A759" s="8">
        <v>8.5900000000000105</v>
      </c>
      <c r="B759" s="40" t="s">
        <v>16</v>
      </c>
      <c r="D759" s="108">
        <v>292221000021</v>
      </c>
      <c r="E759" s="4">
        <v>0.6</v>
      </c>
      <c r="P759" s="27"/>
      <c r="Q759" s="30"/>
    </row>
    <row r="760" spans="1:17" x14ac:dyDescent="0.25">
      <c r="A760" s="8">
        <v>8.6000000000000103</v>
      </c>
      <c r="B760" s="40" t="s">
        <v>16</v>
      </c>
      <c r="D760" s="106">
        <v>293491000029</v>
      </c>
      <c r="E760" s="4">
        <v>0.6</v>
      </c>
      <c r="P760" s="27"/>
      <c r="Q760" s="30"/>
    </row>
    <row r="761" spans="1:17" x14ac:dyDescent="0.25">
      <c r="A761" s="8">
        <v>8.6100000000000101</v>
      </c>
      <c r="B761" s="40" t="s">
        <v>16</v>
      </c>
      <c r="D761" s="108">
        <v>294110000013</v>
      </c>
      <c r="E761" s="4">
        <v>0.6</v>
      </c>
      <c r="P761" s="27"/>
      <c r="Q761" s="30"/>
    </row>
    <row r="762" spans="1:17" x14ac:dyDescent="0.25">
      <c r="A762" s="8">
        <v>8.6200000000000099</v>
      </c>
      <c r="B762" s="40" t="s">
        <v>16</v>
      </c>
      <c r="D762" s="106">
        <v>294110000019</v>
      </c>
      <c r="E762" s="4">
        <v>0.6</v>
      </c>
      <c r="P762" s="27"/>
      <c r="Q762" s="30"/>
    </row>
    <row r="763" spans="1:17" x14ac:dyDescent="0.25">
      <c r="A763" s="8">
        <v>8.6300000000000097</v>
      </c>
      <c r="B763" s="40" t="s">
        <v>16</v>
      </c>
      <c r="D763" s="108">
        <v>281420000000</v>
      </c>
      <c r="E763" s="4">
        <v>0.6</v>
      </c>
      <c r="P763" s="27"/>
      <c r="Q763" s="30"/>
    </row>
    <row r="764" spans="1:17" x14ac:dyDescent="0.25">
      <c r="A764" s="8">
        <v>8.6400000000000095</v>
      </c>
      <c r="B764" s="40" t="s">
        <v>16</v>
      </c>
      <c r="D764" s="106">
        <v>283699174000</v>
      </c>
      <c r="E764" s="4">
        <v>0.6</v>
      </c>
      <c r="P764" s="27"/>
      <c r="Q764" s="30"/>
    </row>
    <row r="765" spans="1:17" x14ac:dyDescent="0.25">
      <c r="A765" s="8">
        <v>8.6500000000000092</v>
      </c>
      <c r="B765" s="40" t="s">
        <v>16</v>
      </c>
      <c r="D765" s="108">
        <v>284020901000</v>
      </c>
      <c r="E765" s="4">
        <v>0.6</v>
      </c>
      <c r="G765" s="4">
        <f>G740+1</f>
        <v>281</v>
      </c>
      <c r="H765" s="131" t="str">
        <f>IF(TRIM('Ek.3-A'!E765)&lt;&gt;"","var","yok")</f>
        <v>yok</v>
      </c>
      <c r="I765" s="7" t="str">
        <f>IF('Ek.3-A'!E765="", "", IF(VLOOKUP('Ek.3-A'!E765, Veriler!D:E, 2, 0)=0, "", VLOOKUP('Ek.3-A'!E765, Veriler!D:E, 2, 0)))</f>
        <v/>
      </c>
      <c r="J765" s="7" t="str">
        <f>IF('Ek.3-A'!O765="", "", 'Ek.3-A'!O765)</f>
        <v/>
      </c>
      <c r="K765" s="35">
        <f>'Ek.3-A'!R765</f>
        <v>0</v>
      </c>
      <c r="L765" s="25" t="str">
        <f>'Ek.3-A'!K765</f>
        <v/>
      </c>
      <c r="M765" s="27" t="str">
        <f>'Ek.3-A'!L765</f>
        <v/>
      </c>
      <c r="N765" s="27">
        <f>IF(H765="var",0,IF(M765&lt;=0.005,M765,0))</f>
        <v>0</v>
      </c>
      <c r="O765" s="28" t="str">
        <f>IF(M765&lt;=0.005,"E","H")</f>
        <v>H</v>
      </c>
      <c r="P765" s="27">
        <f>IF(O765="E",SUM($N$5:N765),0)</f>
        <v>0</v>
      </c>
      <c r="Q765" s="25">
        <f>IF(P765&lt;=0.1, K765, IF(N765&gt;$F$2, N765*K765, $F$2*K765))</f>
        <v>0</v>
      </c>
    </row>
    <row r="766" spans="1:17" x14ac:dyDescent="0.25">
      <c r="A766" s="8">
        <v>8.6600000000000108</v>
      </c>
      <c r="B766" s="40" t="s">
        <v>16</v>
      </c>
      <c r="D766" s="106">
        <v>283330009014</v>
      </c>
      <c r="E766" s="4">
        <v>0.6</v>
      </c>
      <c r="G766" s="4">
        <f>G765+1</f>
        <v>282</v>
      </c>
      <c r="H766" s="131" t="str">
        <f>IF(TRIM('Ek.3-A'!E766)&lt;&gt;"","var","yok")</f>
        <v>yok</v>
      </c>
      <c r="I766" s="7" t="str">
        <f>IF('Ek.3-A'!E766="", "", IF(VLOOKUP('Ek.3-A'!E766, Veriler!D:E, 2, 0)=0, "", VLOOKUP('Ek.3-A'!E766, Veriler!D:E, 2, 0)))</f>
        <v/>
      </c>
      <c r="J766" s="7" t="str">
        <f>IF('Ek.3-A'!O766="", "", 'Ek.3-A'!O766)</f>
        <v/>
      </c>
      <c r="K766" s="35">
        <f>'Ek.3-A'!R766</f>
        <v>0</v>
      </c>
      <c r="L766" s="25" t="str">
        <f>'Ek.3-A'!K766</f>
        <v/>
      </c>
      <c r="M766" s="27" t="str">
        <f>'Ek.3-A'!L766</f>
        <v/>
      </c>
      <c r="N766" s="27">
        <f t="shared" ref="N766:N778" si="158">IF(H766="var",0,IF(M766&lt;=0.005,M766,0))</f>
        <v>0</v>
      </c>
      <c r="O766" s="28" t="str">
        <f t="shared" ref="O766:O778" si="159">IF(M766&lt;=0.005,"E","H")</f>
        <v>H</v>
      </c>
      <c r="P766" s="27">
        <f>IF(O766="E",SUM($N$5:N766),0)</f>
        <v>0</v>
      </c>
      <c r="Q766" s="25">
        <f t="shared" ref="Q766:Q778" si="160">IF(P766&lt;=0.1, K766, IF(N766&gt;$F$2, N766*K766, $F$2*K766))</f>
        <v>0</v>
      </c>
    </row>
    <row r="767" spans="1:17" x14ac:dyDescent="0.25">
      <c r="A767" s="8">
        <v>8.6700000000000106</v>
      </c>
      <c r="B767" s="40" t="s">
        <v>16</v>
      </c>
      <c r="D767" s="108">
        <v>310540000012</v>
      </c>
      <c r="E767" s="4">
        <v>0.6</v>
      </c>
      <c r="G767" s="4">
        <f>G766+1</f>
        <v>283</v>
      </c>
      <c r="H767" s="131" t="str">
        <f>IF(TRIM('Ek.3-A'!E767)&lt;&gt;"","var","yok")</f>
        <v>yok</v>
      </c>
      <c r="I767" s="7" t="str">
        <f>IF('Ek.3-A'!E767="", "", IF(VLOOKUP('Ek.3-A'!E767, Veriler!D:E, 2, 0)=0, "", VLOOKUP('Ek.3-A'!E767, Veriler!D:E, 2, 0)))</f>
        <v/>
      </c>
      <c r="J767" s="7" t="str">
        <f>IF('Ek.3-A'!O767="", "", 'Ek.3-A'!O767)</f>
        <v/>
      </c>
      <c r="K767" s="35">
        <f>'Ek.3-A'!R767</f>
        <v>0</v>
      </c>
      <c r="L767" s="25" t="str">
        <f>'Ek.3-A'!K767</f>
        <v/>
      </c>
      <c r="M767" s="27" t="str">
        <f>'Ek.3-A'!L767</f>
        <v/>
      </c>
      <c r="N767" s="27">
        <f t="shared" si="158"/>
        <v>0</v>
      </c>
      <c r="O767" s="28" t="str">
        <f t="shared" si="159"/>
        <v>H</v>
      </c>
      <c r="P767" s="27">
        <f>IF(O767="E",SUM($N$5:N767),0)</f>
        <v>0</v>
      </c>
      <c r="Q767" s="25">
        <f t="shared" si="160"/>
        <v>0</v>
      </c>
    </row>
    <row r="768" spans="1:17" x14ac:dyDescent="0.25">
      <c r="A768" s="8">
        <v>8.6800000000000104</v>
      </c>
      <c r="B768" s="40" t="s">
        <v>16</v>
      </c>
      <c r="D768" s="106">
        <v>282690802000</v>
      </c>
      <c r="E768" s="4">
        <v>0.6</v>
      </c>
      <c r="G768" s="4">
        <f t="shared" ref="G768:G778" si="161">G767+1</f>
        <v>284</v>
      </c>
      <c r="H768" s="131" t="str">
        <f>IF(TRIM('Ek.3-A'!E768)&lt;&gt;"","var","yok")</f>
        <v>yok</v>
      </c>
      <c r="I768" s="7" t="str">
        <f>IF('Ek.3-A'!E768="", "", IF(VLOOKUP('Ek.3-A'!E768, Veriler!D:E, 2, 0)=0, "", VLOOKUP('Ek.3-A'!E768, Veriler!D:E, 2, 0)))</f>
        <v/>
      </c>
      <c r="J768" s="7" t="str">
        <f>IF('Ek.3-A'!O768="", "", 'Ek.3-A'!O768)</f>
        <v/>
      </c>
      <c r="K768" s="35">
        <f>'Ek.3-A'!R768</f>
        <v>0</v>
      </c>
      <c r="L768" s="25" t="str">
        <f>'Ek.3-A'!K768</f>
        <v/>
      </c>
      <c r="M768" s="27" t="str">
        <f>'Ek.3-A'!L768</f>
        <v/>
      </c>
      <c r="N768" s="27">
        <f t="shared" si="158"/>
        <v>0</v>
      </c>
      <c r="O768" s="28" t="str">
        <f t="shared" si="159"/>
        <v>H</v>
      </c>
      <c r="P768" s="27">
        <f>IF(O768="E",SUM($N$5:N768),0)</f>
        <v>0</v>
      </c>
      <c r="Q768" s="25">
        <f t="shared" si="160"/>
        <v>0</v>
      </c>
    </row>
    <row r="769" spans="1:17" x14ac:dyDescent="0.25">
      <c r="A769" s="8">
        <v>8.6900000000000102</v>
      </c>
      <c r="B769" s="40" t="s">
        <v>16</v>
      </c>
      <c r="D769" s="108">
        <v>282619101000</v>
      </c>
      <c r="E769" s="4">
        <v>0.6</v>
      </c>
      <c r="G769" s="4">
        <f t="shared" si="161"/>
        <v>285</v>
      </c>
      <c r="H769" s="131" t="str">
        <f>IF(TRIM('Ek.3-A'!E769)&lt;&gt;"","var","yok")</f>
        <v>yok</v>
      </c>
      <c r="I769" s="7" t="str">
        <f>IF('Ek.3-A'!E769="", "", IF(VLOOKUP('Ek.3-A'!E769, Veriler!D:E, 2, 0)=0, "", VLOOKUP('Ek.3-A'!E769, Veriler!D:E, 2, 0)))</f>
        <v/>
      </c>
      <c r="J769" s="7" t="str">
        <f>IF('Ek.3-A'!O769="", "", 'Ek.3-A'!O769)</f>
        <v/>
      </c>
      <c r="K769" s="35">
        <f>'Ek.3-A'!R769</f>
        <v>0</v>
      </c>
      <c r="L769" s="25" t="str">
        <f>'Ek.3-A'!K769</f>
        <v/>
      </c>
      <c r="M769" s="27" t="str">
        <f>'Ek.3-A'!L769</f>
        <v/>
      </c>
      <c r="N769" s="27">
        <f t="shared" si="158"/>
        <v>0</v>
      </c>
      <c r="O769" s="28" t="str">
        <f t="shared" si="159"/>
        <v>H</v>
      </c>
      <c r="P769" s="27">
        <f>IF(O769="E",SUM($N$5:N769),0)</f>
        <v>0</v>
      </c>
      <c r="Q769" s="25">
        <f t="shared" si="160"/>
        <v>0</v>
      </c>
    </row>
    <row r="770" spans="1:17" x14ac:dyDescent="0.25">
      <c r="A770" s="8">
        <v>8.7000000000000099</v>
      </c>
      <c r="B770" s="40" t="s">
        <v>16</v>
      </c>
      <c r="D770" s="106">
        <v>291512000011</v>
      </c>
      <c r="E770" s="4">
        <v>0.6</v>
      </c>
      <c r="G770" s="4">
        <f t="shared" si="161"/>
        <v>286</v>
      </c>
      <c r="H770" s="131" t="str">
        <f>IF(TRIM('Ek.3-A'!E770)&lt;&gt;"","var","yok")</f>
        <v>yok</v>
      </c>
      <c r="I770" s="7" t="str">
        <f>IF('Ek.3-A'!E770="", "", IF(VLOOKUP('Ek.3-A'!E770, Veriler!D:E, 2, 0)=0, "", VLOOKUP('Ek.3-A'!E770, Veriler!D:E, 2, 0)))</f>
        <v/>
      </c>
      <c r="J770" s="7" t="str">
        <f>IF('Ek.3-A'!O770="", "", 'Ek.3-A'!O770)</f>
        <v/>
      </c>
      <c r="K770" s="35">
        <f>'Ek.3-A'!R770</f>
        <v>0</v>
      </c>
      <c r="L770" s="25" t="str">
        <f>'Ek.3-A'!K770</f>
        <v/>
      </c>
      <c r="M770" s="27" t="str">
        <f>'Ek.3-A'!L770</f>
        <v/>
      </c>
      <c r="N770" s="27">
        <f t="shared" si="158"/>
        <v>0</v>
      </c>
      <c r="O770" s="28" t="str">
        <f t="shared" si="159"/>
        <v>H</v>
      </c>
      <c r="P770" s="27">
        <f>IF(O770="E",SUM($N$5:N770),0)</f>
        <v>0</v>
      </c>
      <c r="Q770" s="25">
        <f t="shared" si="160"/>
        <v>0</v>
      </c>
    </row>
    <row r="771" spans="1:17" x14ac:dyDescent="0.25">
      <c r="A771" s="8">
        <v>8.7100000000000097</v>
      </c>
      <c r="B771" s="40" t="s">
        <v>16</v>
      </c>
      <c r="D771" s="108">
        <v>283090859013</v>
      </c>
      <c r="E771" s="4">
        <v>0.6</v>
      </c>
      <c r="G771" s="4">
        <f t="shared" si="161"/>
        <v>287</v>
      </c>
      <c r="H771" s="131" t="str">
        <f>IF(TRIM('Ek.3-A'!E771)&lt;&gt;"","var","yok")</f>
        <v>yok</v>
      </c>
      <c r="I771" s="7" t="str">
        <f>IF('Ek.3-A'!E771="", "", IF(VLOOKUP('Ek.3-A'!E771, Veriler!D:E, 2, 0)=0, "", VLOOKUP('Ek.3-A'!E771, Veriler!D:E, 2, 0)))</f>
        <v/>
      </c>
      <c r="J771" s="7" t="str">
        <f>IF('Ek.3-A'!O771="", "", 'Ek.3-A'!O771)</f>
        <v/>
      </c>
      <c r="K771" s="35">
        <f>'Ek.3-A'!R771</f>
        <v>0</v>
      </c>
      <c r="L771" s="25" t="str">
        <f>'Ek.3-A'!K771</f>
        <v/>
      </c>
      <c r="M771" s="27" t="str">
        <f>'Ek.3-A'!L771</f>
        <v/>
      </c>
      <c r="N771" s="27">
        <f t="shared" si="158"/>
        <v>0</v>
      </c>
      <c r="O771" s="28" t="str">
        <f t="shared" si="159"/>
        <v>H</v>
      </c>
      <c r="P771" s="27">
        <f>IF(O771="E",SUM($N$5:N771),0)</f>
        <v>0</v>
      </c>
      <c r="Q771" s="25">
        <f t="shared" si="160"/>
        <v>0</v>
      </c>
    </row>
    <row r="772" spans="1:17" x14ac:dyDescent="0.25">
      <c r="A772" s="8">
        <v>8.7200000000000095</v>
      </c>
      <c r="B772" s="40" t="s">
        <v>16</v>
      </c>
      <c r="D772" s="106">
        <v>282710000000</v>
      </c>
      <c r="E772" s="4">
        <v>0.6</v>
      </c>
      <c r="G772" s="4">
        <f t="shared" si="161"/>
        <v>288</v>
      </c>
      <c r="H772" s="131" t="str">
        <f>IF(TRIM('Ek.3-A'!E772)&lt;&gt;"","var","yok")</f>
        <v>yok</v>
      </c>
      <c r="I772" s="7" t="str">
        <f>IF('Ek.3-A'!E772="", "", IF(VLOOKUP('Ek.3-A'!E772, Veriler!D:E, 2, 0)=0, "", VLOOKUP('Ek.3-A'!E772, Veriler!D:E, 2, 0)))</f>
        <v/>
      </c>
      <c r="J772" s="7" t="str">
        <f>IF('Ek.3-A'!O772="", "", 'Ek.3-A'!O772)</f>
        <v/>
      </c>
      <c r="K772" s="35">
        <f>'Ek.3-A'!R772</f>
        <v>0</v>
      </c>
      <c r="L772" s="25" t="str">
        <f>'Ek.3-A'!K772</f>
        <v/>
      </c>
      <c r="M772" s="27" t="str">
        <f>'Ek.3-A'!L772</f>
        <v/>
      </c>
      <c r="N772" s="27">
        <f t="shared" si="158"/>
        <v>0</v>
      </c>
      <c r="O772" s="28" t="str">
        <f t="shared" si="159"/>
        <v>H</v>
      </c>
      <c r="P772" s="27">
        <f>IF(O772="E",SUM($N$5:N772),0)</f>
        <v>0</v>
      </c>
      <c r="Q772" s="25">
        <f t="shared" si="160"/>
        <v>0</v>
      </c>
    </row>
    <row r="773" spans="1:17" x14ac:dyDescent="0.25">
      <c r="A773" s="8">
        <v>8.7300000000000093</v>
      </c>
      <c r="B773" s="40" t="s">
        <v>16</v>
      </c>
      <c r="D773" s="108">
        <v>283330009013</v>
      </c>
      <c r="E773" s="4">
        <v>0.6</v>
      </c>
      <c r="G773" s="4">
        <f t="shared" si="161"/>
        <v>289</v>
      </c>
      <c r="H773" s="131" t="str">
        <f>IF(TRIM('Ek.3-A'!E773)&lt;&gt;"","var","yok")</f>
        <v>yok</v>
      </c>
      <c r="I773" s="7" t="str">
        <f>IF('Ek.3-A'!E773="", "", IF(VLOOKUP('Ek.3-A'!E773, Veriler!D:E, 2, 0)=0, "", VLOOKUP('Ek.3-A'!E773, Veriler!D:E, 2, 0)))</f>
        <v/>
      </c>
      <c r="J773" s="7" t="str">
        <f>IF('Ek.3-A'!O773="", "", 'Ek.3-A'!O773)</f>
        <v/>
      </c>
      <c r="K773" s="35">
        <f>'Ek.3-A'!R773</f>
        <v>0</v>
      </c>
      <c r="L773" s="25" t="str">
        <f>'Ek.3-A'!K773</f>
        <v/>
      </c>
      <c r="M773" s="27" t="str">
        <f>'Ek.3-A'!L773</f>
        <v/>
      </c>
      <c r="N773" s="27">
        <f t="shared" si="158"/>
        <v>0</v>
      </c>
      <c r="O773" s="28" t="str">
        <f t="shared" si="159"/>
        <v>H</v>
      </c>
      <c r="P773" s="27">
        <f>IF(O773="E",SUM($N$5:N773),0)</f>
        <v>0</v>
      </c>
      <c r="Q773" s="25">
        <f t="shared" si="160"/>
        <v>0</v>
      </c>
    </row>
    <row r="774" spans="1:17" x14ac:dyDescent="0.25">
      <c r="A774" s="8">
        <v>8.7400000000000109</v>
      </c>
      <c r="B774" s="40" t="s">
        <v>16</v>
      </c>
      <c r="D774" s="106">
        <v>284170001000</v>
      </c>
      <c r="E774" s="4">
        <v>0.6</v>
      </c>
      <c r="G774" s="4">
        <f t="shared" si="161"/>
        <v>290</v>
      </c>
      <c r="H774" s="131" t="str">
        <f>IF(TRIM('Ek.3-A'!E774)&lt;&gt;"","var","yok")</f>
        <v>yok</v>
      </c>
      <c r="I774" s="7" t="str">
        <f>IF('Ek.3-A'!E774="", "", IF(VLOOKUP('Ek.3-A'!E774, Veriler!D:E, 2, 0)=0, "", VLOOKUP('Ek.3-A'!E774, Veriler!D:E, 2, 0)))</f>
        <v/>
      </c>
      <c r="J774" s="7" t="str">
        <f>IF('Ek.3-A'!O774="", "", 'Ek.3-A'!O774)</f>
        <v/>
      </c>
      <c r="K774" s="35">
        <f>'Ek.3-A'!R774</f>
        <v>0</v>
      </c>
      <c r="L774" s="25" t="str">
        <f>'Ek.3-A'!K774</f>
        <v/>
      </c>
      <c r="M774" s="27" t="str">
        <f>'Ek.3-A'!L774</f>
        <v/>
      </c>
      <c r="N774" s="27">
        <f t="shared" si="158"/>
        <v>0</v>
      </c>
      <c r="O774" s="28" t="str">
        <f t="shared" si="159"/>
        <v>H</v>
      </c>
      <c r="P774" s="27">
        <f>IF(O774="E",SUM($N$5:N774),0)</f>
        <v>0</v>
      </c>
      <c r="Q774" s="25">
        <f t="shared" si="160"/>
        <v>0</v>
      </c>
    </row>
    <row r="775" spans="1:17" x14ac:dyDescent="0.25">
      <c r="A775" s="8">
        <v>8.7500000000000107</v>
      </c>
      <c r="B775" s="40" t="s">
        <v>16</v>
      </c>
      <c r="D775" s="108">
        <v>310230100000</v>
      </c>
      <c r="E775" s="4">
        <v>0.6</v>
      </c>
      <c r="G775" s="4">
        <f t="shared" si="161"/>
        <v>291</v>
      </c>
      <c r="H775" s="131" t="str">
        <f>IF(TRIM('Ek.3-A'!E775)&lt;&gt;"","var","yok")</f>
        <v>yok</v>
      </c>
      <c r="I775" s="7" t="str">
        <f>IF('Ek.3-A'!E775="", "", IF(VLOOKUP('Ek.3-A'!E775, Veriler!D:E, 2, 0)=0, "", VLOOKUP('Ek.3-A'!E775, Veriler!D:E, 2, 0)))</f>
        <v/>
      </c>
      <c r="J775" s="7" t="str">
        <f>IF('Ek.3-A'!O775="", "", 'Ek.3-A'!O775)</f>
        <v/>
      </c>
      <c r="K775" s="35">
        <f>'Ek.3-A'!R775</f>
        <v>0</v>
      </c>
      <c r="L775" s="25" t="str">
        <f>'Ek.3-A'!K775</f>
        <v/>
      </c>
      <c r="M775" s="27" t="str">
        <f>'Ek.3-A'!L775</f>
        <v/>
      </c>
      <c r="N775" s="27">
        <f t="shared" si="158"/>
        <v>0</v>
      </c>
      <c r="O775" s="28" t="str">
        <f t="shared" si="159"/>
        <v>H</v>
      </c>
      <c r="P775" s="27">
        <f>IF(O775="E",SUM($N$5:N775),0)</f>
        <v>0</v>
      </c>
      <c r="Q775" s="25">
        <f t="shared" si="160"/>
        <v>0</v>
      </c>
    </row>
    <row r="776" spans="1:17" x14ac:dyDescent="0.25">
      <c r="A776" s="8">
        <v>8.7600000000000104</v>
      </c>
      <c r="B776" s="40" t="s">
        <v>16</v>
      </c>
      <c r="D776" s="106">
        <v>310230900000</v>
      </c>
      <c r="E776" s="4">
        <v>0.6</v>
      </c>
      <c r="G776" s="4">
        <f t="shared" si="161"/>
        <v>292</v>
      </c>
      <c r="H776" s="131" t="str">
        <f>IF(TRIM('Ek.3-A'!E776)&lt;&gt;"","var","yok")</f>
        <v>yok</v>
      </c>
      <c r="I776" s="7" t="str">
        <f>IF('Ek.3-A'!E776="", "", IF(VLOOKUP('Ek.3-A'!E776, Veriler!D:E, 2, 0)=0, "", VLOOKUP('Ek.3-A'!E776, Veriler!D:E, 2, 0)))</f>
        <v/>
      </c>
      <c r="J776" s="7" t="str">
        <f>IF('Ek.3-A'!O776="", "", 'Ek.3-A'!O776)</f>
        <v/>
      </c>
      <c r="K776" s="35">
        <f>'Ek.3-A'!R776</f>
        <v>0</v>
      </c>
      <c r="L776" s="25" t="str">
        <f>'Ek.3-A'!K776</f>
        <v/>
      </c>
      <c r="M776" s="27" t="str">
        <f>'Ek.3-A'!L776</f>
        <v/>
      </c>
      <c r="N776" s="27">
        <f t="shared" si="158"/>
        <v>0</v>
      </c>
      <c r="O776" s="28" t="str">
        <f t="shared" si="159"/>
        <v>H</v>
      </c>
      <c r="P776" s="27">
        <f>IF(O776="E",SUM($N$5:N776),0)</f>
        <v>0</v>
      </c>
      <c r="Q776" s="25">
        <f t="shared" si="160"/>
        <v>0</v>
      </c>
    </row>
    <row r="777" spans="1:17" x14ac:dyDescent="0.25">
      <c r="A777" s="8">
        <v>8.7700000000000102</v>
      </c>
      <c r="B777" s="40" t="s">
        <v>16</v>
      </c>
      <c r="D777" s="108">
        <v>310240100019</v>
      </c>
      <c r="E777" s="4">
        <v>0.6</v>
      </c>
      <c r="G777" s="4">
        <f t="shared" si="161"/>
        <v>293</v>
      </c>
      <c r="H777" s="131" t="str">
        <f>IF(TRIM('Ek.3-A'!E777)&lt;&gt;"","var","yok")</f>
        <v>yok</v>
      </c>
      <c r="I777" s="7" t="str">
        <f>IF('Ek.3-A'!E777="", "", IF(VLOOKUP('Ek.3-A'!E777, Veriler!D:E, 2, 0)=0, "", VLOOKUP('Ek.3-A'!E777, Veriler!D:E, 2, 0)))</f>
        <v/>
      </c>
      <c r="J777" s="7" t="str">
        <f>IF('Ek.3-A'!O777="", "", 'Ek.3-A'!O777)</f>
        <v/>
      </c>
      <c r="K777" s="35">
        <f>'Ek.3-A'!R777</f>
        <v>0</v>
      </c>
      <c r="L777" s="25" t="str">
        <f>'Ek.3-A'!K777</f>
        <v/>
      </c>
      <c r="M777" s="27" t="str">
        <f>'Ek.3-A'!L777</f>
        <v/>
      </c>
      <c r="N777" s="27">
        <f t="shared" si="158"/>
        <v>0</v>
      </c>
      <c r="O777" s="28" t="str">
        <f t="shared" si="159"/>
        <v>H</v>
      </c>
      <c r="P777" s="27">
        <f>IF(O777="E",SUM($N$5:N777),0)</f>
        <v>0</v>
      </c>
      <c r="Q777" s="25">
        <f t="shared" si="160"/>
        <v>0</v>
      </c>
    </row>
    <row r="778" spans="1:17" x14ac:dyDescent="0.25">
      <c r="A778" s="8">
        <v>8.78000000000001</v>
      </c>
      <c r="B778" s="40" t="s">
        <v>16</v>
      </c>
      <c r="D778" s="106">
        <v>291711009011</v>
      </c>
      <c r="E778" s="4">
        <v>0.6</v>
      </c>
      <c r="G778" s="4">
        <f t="shared" si="161"/>
        <v>294</v>
      </c>
      <c r="H778" s="131" t="str">
        <f>IF(TRIM('Ek.3-A'!E778)&lt;&gt;"","var","yok")</f>
        <v>yok</v>
      </c>
      <c r="I778" s="7" t="str">
        <f>IF('Ek.3-A'!E778="", "", IF(VLOOKUP('Ek.3-A'!E778, Veriler!D:E, 2, 0)=0, "", VLOOKUP('Ek.3-A'!E778, Veriler!D:E, 2, 0)))</f>
        <v/>
      </c>
      <c r="J778" s="7" t="str">
        <f>IF('Ek.3-A'!O778="", "", 'Ek.3-A'!O778)</f>
        <v/>
      </c>
      <c r="K778" s="35">
        <f>'Ek.3-A'!R778</f>
        <v>0</v>
      </c>
      <c r="L778" s="25" t="str">
        <f>'Ek.3-A'!K778</f>
        <v/>
      </c>
      <c r="M778" s="27" t="str">
        <f>'Ek.3-A'!L778</f>
        <v/>
      </c>
      <c r="N778" s="27">
        <f t="shared" si="158"/>
        <v>0</v>
      </c>
      <c r="O778" s="28" t="str">
        <f t="shared" si="159"/>
        <v>H</v>
      </c>
      <c r="P778" s="27">
        <f>IF(O778="E",SUM($N$5:N778),0)</f>
        <v>0</v>
      </c>
      <c r="Q778" s="25">
        <f t="shared" si="160"/>
        <v>0</v>
      </c>
    </row>
    <row r="779" spans="1:17" x14ac:dyDescent="0.25">
      <c r="A779" s="8">
        <v>8.7900000000000098</v>
      </c>
      <c r="B779" s="40" t="s">
        <v>16</v>
      </c>
      <c r="D779" s="108">
        <v>282990101000</v>
      </c>
      <c r="E779" s="4">
        <v>0.6</v>
      </c>
      <c r="H779" s="131"/>
      <c r="I779" s="7" t="s">
        <v>69</v>
      </c>
      <c r="J779" s="7"/>
      <c r="K779" s="7"/>
      <c r="M779" s="26"/>
      <c r="P779" s="27"/>
      <c r="Q779" s="30"/>
    </row>
    <row r="780" spans="1:17" x14ac:dyDescent="0.25">
      <c r="A780" s="8">
        <v>8.8000000000000096</v>
      </c>
      <c r="B780" s="40" t="s">
        <v>16</v>
      </c>
      <c r="D780" s="106">
        <v>283340002000</v>
      </c>
      <c r="E780" s="4">
        <v>0.6</v>
      </c>
      <c r="G780" s="4">
        <f>G755+1</f>
        <v>281</v>
      </c>
      <c r="H780" s="131" t="str">
        <f>IF(TRIM('Ek.3-A'!E780)&lt;&gt;"","var","yok")</f>
        <v>yok</v>
      </c>
      <c r="I780" s="7" t="str">
        <f>IF('Ek.3-A'!E780="", "", IF(VLOOKUP('Ek.3-A'!E780, Veriler!D:E, 2, 0)=0, "", VLOOKUP('Ek.3-A'!E780, Veriler!D:E, 2, 0)))</f>
        <v/>
      </c>
      <c r="J780" s="7" t="str">
        <f>IF('Ek.3-A'!O780="", "", 'Ek.3-A'!O780)</f>
        <v/>
      </c>
      <c r="K780" s="35">
        <f>'Ek.3-A'!R780</f>
        <v>0</v>
      </c>
      <c r="L780" s="25" t="str">
        <f>'Ek.3-A'!K780</f>
        <v/>
      </c>
      <c r="M780" s="27" t="str">
        <f>'Ek.3-A'!L780</f>
        <v/>
      </c>
      <c r="N780" s="27">
        <f>IF(H780="var",0,IF(M780&lt;=0.005,M780,0))</f>
        <v>0</v>
      </c>
      <c r="O780" s="28" t="str">
        <f>IF(M780&lt;=0.005,"E","H")</f>
        <v>H</v>
      </c>
      <c r="P780" s="27">
        <f>IF(O780="E",SUM($N$5:N780),0)</f>
        <v>0</v>
      </c>
      <c r="Q780" s="25">
        <f>IF(P780&lt;=0.1, K780, IF(N780&gt;$F$2, N780*K780, $F$2*K780))</f>
        <v>0</v>
      </c>
    </row>
    <row r="781" spans="1:17" x14ac:dyDescent="0.25">
      <c r="A781" s="8">
        <v>8.8100000000000094</v>
      </c>
      <c r="B781" s="40" t="s">
        <v>16</v>
      </c>
      <c r="D781" s="108">
        <v>310229000019</v>
      </c>
      <c r="E781" s="4">
        <v>0.6</v>
      </c>
      <c r="G781" s="4">
        <f>G780+1</f>
        <v>282</v>
      </c>
      <c r="H781" s="131" t="str">
        <f>IF(TRIM('Ek.3-A'!E781)&lt;&gt;"","var","yok")</f>
        <v>yok</v>
      </c>
      <c r="I781" s="7" t="str">
        <f>IF('Ek.3-A'!E781="", "", IF(VLOOKUP('Ek.3-A'!E781, Veriler!D:E, 2, 0)=0, "", VLOOKUP('Ek.3-A'!E781, Veriler!D:E, 2, 0)))</f>
        <v/>
      </c>
      <c r="J781" s="7" t="str">
        <f>IF('Ek.3-A'!O781="", "", 'Ek.3-A'!O781)</f>
        <v/>
      </c>
      <c r="K781" s="35">
        <f>'Ek.3-A'!R781</f>
        <v>0</v>
      </c>
      <c r="L781" s="25" t="str">
        <f>'Ek.3-A'!K781</f>
        <v/>
      </c>
      <c r="M781" s="27" t="str">
        <f>'Ek.3-A'!L781</f>
        <v/>
      </c>
      <c r="N781" s="27">
        <f t="shared" ref="N781:N793" si="162">IF(H781="var",0,IF(M781&lt;=0.005,M781,0))</f>
        <v>0</v>
      </c>
      <c r="O781" s="28" t="str">
        <f t="shared" ref="O781:O793" si="163">IF(M781&lt;=0.005,"E","H")</f>
        <v>H</v>
      </c>
      <c r="P781" s="27">
        <f>IF(O781="E",SUM($N$5:N781),0)</f>
        <v>0</v>
      </c>
      <c r="Q781" s="25">
        <f t="shared" ref="Q781:Q793" si="164">IF(P781&lt;=0.1, K781, IF(N781&gt;$F$2, N781*K781, $F$2*K781))</f>
        <v>0</v>
      </c>
    </row>
    <row r="782" spans="1:17" x14ac:dyDescent="0.25">
      <c r="A782" s="8">
        <v>8.8200000000000092</v>
      </c>
      <c r="B782" s="40" t="s">
        <v>16</v>
      </c>
      <c r="D782" s="106">
        <v>283220001000</v>
      </c>
      <c r="E782" s="4">
        <v>0.6</v>
      </c>
      <c r="G782" s="4">
        <f t="shared" ref="G782:G793" si="165">G781+1</f>
        <v>283</v>
      </c>
      <c r="H782" s="131" t="str">
        <f>IF(TRIM('Ek.3-A'!E782)&lt;&gt;"","var","yok")</f>
        <v>yok</v>
      </c>
      <c r="I782" s="7" t="str">
        <f>IF('Ek.3-A'!E782="", "", IF(VLOOKUP('Ek.3-A'!E782, Veriler!D:E, 2, 0)=0, "", VLOOKUP('Ek.3-A'!E782, Veriler!D:E, 2, 0)))</f>
        <v/>
      </c>
      <c r="J782" s="7" t="str">
        <f>IF('Ek.3-A'!O782="", "", 'Ek.3-A'!O782)</f>
        <v/>
      </c>
      <c r="K782" s="35">
        <f>'Ek.3-A'!R782</f>
        <v>0</v>
      </c>
      <c r="L782" s="25" t="str">
        <f>'Ek.3-A'!K782</f>
        <v/>
      </c>
      <c r="M782" s="27" t="str">
        <f>'Ek.3-A'!L782</f>
        <v/>
      </c>
      <c r="N782" s="27">
        <f t="shared" si="162"/>
        <v>0</v>
      </c>
      <c r="O782" s="28" t="str">
        <f t="shared" si="163"/>
        <v>H</v>
      </c>
      <c r="P782" s="27">
        <f>IF(O782="E",SUM($N$5:N782),0)</f>
        <v>0</v>
      </c>
      <c r="Q782" s="25">
        <f t="shared" si="164"/>
        <v>0</v>
      </c>
    </row>
    <row r="783" spans="1:17" x14ac:dyDescent="0.25">
      <c r="A783" s="8">
        <v>8.8300000000000107</v>
      </c>
      <c r="B783" s="40" t="s">
        <v>16</v>
      </c>
      <c r="D783" s="108">
        <v>310229000011</v>
      </c>
      <c r="E783" s="4">
        <v>0.6</v>
      </c>
      <c r="G783" s="4">
        <f t="shared" si="165"/>
        <v>284</v>
      </c>
      <c r="H783" s="131" t="str">
        <f>IF(TRIM('Ek.3-A'!E783)&lt;&gt;"","var","yok")</f>
        <v>yok</v>
      </c>
      <c r="I783" s="7" t="str">
        <f>IF('Ek.3-A'!E783="", "", IF(VLOOKUP('Ek.3-A'!E783, Veriler!D:E, 2, 0)=0, "", VLOOKUP('Ek.3-A'!E783, Veriler!D:E, 2, 0)))</f>
        <v/>
      </c>
      <c r="J783" s="7" t="str">
        <f>IF('Ek.3-A'!O783="", "", 'Ek.3-A'!O783)</f>
        <v/>
      </c>
      <c r="K783" s="35">
        <f>'Ek.3-A'!R783</f>
        <v>0</v>
      </c>
      <c r="L783" s="25" t="str">
        <f>'Ek.3-A'!K783</f>
        <v/>
      </c>
      <c r="M783" s="27" t="str">
        <f>'Ek.3-A'!L783</f>
        <v/>
      </c>
      <c r="N783" s="27">
        <f t="shared" si="162"/>
        <v>0</v>
      </c>
      <c r="O783" s="28" t="str">
        <f t="shared" si="163"/>
        <v>H</v>
      </c>
      <c r="P783" s="27">
        <f>IF(O783="E",SUM($N$5:N783),0)</f>
        <v>0</v>
      </c>
      <c r="Q783" s="25">
        <f t="shared" si="164"/>
        <v>0</v>
      </c>
    </row>
    <row r="784" spans="1:17" x14ac:dyDescent="0.25">
      <c r="A784" s="8">
        <v>8.8400000000000105</v>
      </c>
      <c r="B784" s="40" t="s">
        <v>16</v>
      </c>
      <c r="D784" s="106">
        <v>283090859014</v>
      </c>
      <c r="E784" s="4">
        <v>0.6</v>
      </c>
      <c r="G784" s="4">
        <f t="shared" si="165"/>
        <v>285</v>
      </c>
      <c r="H784" s="131" t="str">
        <f>IF(TRIM('Ek.3-A'!E784)&lt;&gt;"","var","yok")</f>
        <v>yok</v>
      </c>
      <c r="I784" s="7" t="str">
        <f>IF('Ek.3-A'!E784="", "", IF(VLOOKUP('Ek.3-A'!E784, Veriler!D:E, 2, 0)=0, "", VLOOKUP('Ek.3-A'!E784, Veriler!D:E, 2, 0)))</f>
        <v/>
      </c>
      <c r="J784" s="7" t="str">
        <f>IF('Ek.3-A'!O784="", "", 'Ek.3-A'!O784)</f>
        <v/>
      </c>
      <c r="K784" s="35">
        <f>'Ek.3-A'!R784</f>
        <v>0</v>
      </c>
      <c r="L784" s="25" t="str">
        <f>'Ek.3-A'!K784</f>
        <v/>
      </c>
      <c r="M784" s="27" t="str">
        <f>'Ek.3-A'!L784</f>
        <v/>
      </c>
      <c r="N784" s="27">
        <f t="shared" si="162"/>
        <v>0</v>
      </c>
      <c r="O784" s="28" t="str">
        <f t="shared" si="163"/>
        <v>H</v>
      </c>
      <c r="P784" s="27">
        <f>IF(O784="E",SUM($N$5:N784),0)</f>
        <v>0</v>
      </c>
      <c r="Q784" s="25">
        <f t="shared" si="164"/>
        <v>0</v>
      </c>
    </row>
    <row r="785" spans="1:17" x14ac:dyDescent="0.25">
      <c r="A785" s="8">
        <v>8.8500000000000103</v>
      </c>
      <c r="B785" s="40" t="s">
        <v>16</v>
      </c>
      <c r="D785" s="108">
        <v>283230002000</v>
      </c>
      <c r="E785" s="4">
        <v>0.6</v>
      </c>
      <c r="G785" s="4">
        <f t="shared" si="165"/>
        <v>286</v>
      </c>
      <c r="H785" s="131" t="str">
        <f>IF(TRIM('Ek.3-A'!E785)&lt;&gt;"","var","yok")</f>
        <v>yok</v>
      </c>
      <c r="I785" s="7" t="str">
        <f>IF('Ek.3-A'!E785="", "", IF(VLOOKUP('Ek.3-A'!E785, Veriler!D:E, 2, 0)=0, "", VLOOKUP('Ek.3-A'!E785, Veriler!D:E, 2, 0)))</f>
        <v/>
      </c>
      <c r="J785" s="7" t="str">
        <f>IF('Ek.3-A'!O785="", "", 'Ek.3-A'!O785)</f>
        <v/>
      </c>
      <c r="K785" s="35">
        <f>'Ek.3-A'!R785</f>
        <v>0</v>
      </c>
      <c r="L785" s="25" t="str">
        <f>'Ek.3-A'!K785</f>
        <v/>
      </c>
      <c r="M785" s="27" t="str">
        <f>'Ek.3-A'!L785</f>
        <v/>
      </c>
      <c r="N785" s="27">
        <f t="shared" si="162"/>
        <v>0</v>
      </c>
      <c r="O785" s="28" t="str">
        <f t="shared" si="163"/>
        <v>H</v>
      </c>
      <c r="P785" s="27">
        <f>IF(O785="E",SUM($N$5:N785),0)</f>
        <v>0</v>
      </c>
      <c r="Q785" s="25">
        <f t="shared" si="164"/>
        <v>0</v>
      </c>
    </row>
    <row r="786" spans="1:17" x14ac:dyDescent="0.25">
      <c r="A786" s="8">
        <v>8.8600000000000101</v>
      </c>
      <c r="B786" s="40" t="s">
        <v>16</v>
      </c>
      <c r="D786" s="106">
        <v>283410002019</v>
      </c>
      <c r="E786" s="4">
        <v>0.6</v>
      </c>
      <c r="G786" s="4">
        <f t="shared" si="165"/>
        <v>287</v>
      </c>
      <c r="H786" s="131" t="str">
        <f>IF(TRIM('Ek.3-A'!E786)&lt;&gt;"","var","yok")</f>
        <v>yok</v>
      </c>
      <c r="I786" s="7" t="str">
        <f>IF('Ek.3-A'!E786="", "", IF(VLOOKUP('Ek.3-A'!E786, Veriler!D:E, 2, 0)=0, "", VLOOKUP('Ek.3-A'!E786, Veriler!D:E, 2, 0)))</f>
        <v/>
      </c>
      <c r="J786" s="7" t="str">
        <f>IF('Ek.3-A'!O786="", "", 'Ek.3-A'!O786)</f>
        <v/>
      </c>
      <c r="K786" s="35">
        <f>'Ek.3-A'!R786</f>
        <v>0</v>
      </c>
      <c r="L786" s="25" t="str">
        <f>'Ek.3-A'!K786</f>
        <v/>
      </c>
      <c r="M786" s="27" t="str">
        <f>'Ek.3-A'!L786</f>
        <v/>
      </c>
      <c r="N786" s="27">
        <f t="shared" si="162"/>
        <v>0</v>
      </c>
      <c r="O786" s="28" t="str">
        <f t="shared" si="163"/>
        <v>H</v>
      </c>
      <c r="P786" s="27">
        <f>IF(O786="E",SUM($N$5:N786),0)</f>
        <v>0</v>
      </c>
      <c r="Q786" s="25">
        <f t="shared" si="164"/>
        <v>0</v>
      </c>
    </row>
    <row r="787" spans="1:17" x14ac:dyDescent="0.25">
      <c r="A787" s="8">
        <v>8.8700000000000099</v>
      </c>
      <c r="B787" s="40" t="s">
        <v>16</v>
      </c>
      <c r="D787" s="108">
        <v>294110000022</v>
      </c>
      <c r="E787" s="4">
        <v>0.6</v>
      </c>
      <c r="G787" s="4">
        <f t="shared" si="165"/>
        <v>288</v>
      </c>
      <c r="H787" s="131" t="str">
        <f>IF(TRIM('Ek.3-A'!E787)&lt;&gt;"","var","yok")</f>
        <v>yok</v>
      </c>
      <c r="I787" s="7" t="str">
        <f>IF('Ek.3-A'!E787="", "", IF(VLOOKUP('Ek.3-A'!E787, Veriler!D:E, 2, 0)=0, "", VLOOKUP('Ek.3-A'!E787, Veriler!D:E, 2, 0)))</f>
        <v/>
      </c>
      <c r="J787" s="7" t="str">
        <f>IF('Ek.3-A'!O787="", "", 'Ek.3-A'!O787)</f>
        <v/>
      </c>
      <c r="K787" s="35">
        <f>'Ek.3-A'!R787</f>
        <v>0</v>
      </c>
      <c r="L787" s="25" t="str">
        <f>'Ek.3-A'!K787</f>
        <v/>
      </c>
      <c r="M787" s="27" t="str">
        <f>'Ek.3-A'!L787</f>
        <v/>
      </c>
      <c r="N787" s="27">
        <f t="shared" si="162"/>
        <v>0</v>
      </c>
      <c r="O787" s="28" t="str">
        <f t="shared" si="163"/>
        <v>H</v>
      </c>
      <c r="P787" s="27">
        <f>IF(O787="E",SUM($N$5:N787),0)</f>
        <v>0</v>
      </c>
      <c r="Q787" s="25">
        <f t="shared" si="164"/>
        <v>0</v>
      </c>
    </row>
    <row r="788" spans="1:17" x14ac:dyDescent="0.25">
      <c r="A788" s="8">
        <v>8.8800000000000097</v>
      </c>
      <c r="B788" s="40" t="s">
        <v>16</v>
      </c>
      <c r="D788" s="106">
        <v>294110000023</v>
      </c>
      <c r="E788" s="4">
        <v>0.6</v>
      </c>
      <c r="G788" s="4">
        <f t="shared" si="165"/>
        <v>289</v>
      </c>
      <c r="H788" s="131" t="str">
        <f>IF(TRIM('Ek.3-A'!E788)&lt;&gt;"","var","yok")</f>
        <v>yok</v>
      </c>
      <c r="I788" s="7" t="str">
        <f>IF('Ek.3-A'!E788="", "", IF(VLOOKUP('Ek.3-A'!E788, Veriler!D:E, 2, 0)=0, "", VLOOKUP('Ek.3-A'!E788, Veriler!D:E, 2, 0)))</f>
        <v/>
      </c>
      <c r="J788" s="7" t="str">
        <f>IF('Ek.3-A'!O788="", "", 'Ek.3-A'!O788)</f>
        <v/>
      </c>
      <c r="K788" s="35">
        <f>'Ek.3-A'!R788</f>
        <v>0</v>
      </c>
      <c r="L788" s="25" t="str">
        <f>'Ek.3-A'!K788</f>
        <v/>
      </c>
      <c r="M788" s="27" t="str">
        <f>'Ek.3-A'!L788</f>
        <v/>
      </c>
      <c r="N788" s="27">
        <f t="shared" si="162"/>
        <v>0</v>
      </c>
      <c r="O788" s="28" t="str">
        <f t="shared" si="163"/>
        <v>H</v>
      </c>
      <c r="P788" s="27">
        <f>IF(O788="E",SUM($N$5:N788),0)</f>
        <v>0</v>
      </c>
      <c r="Q788" s="25">
        <f t="shared" si="164"/>
        <v>0</v>
      </c>
    </row>
    <row r="789" spans="1:17" x14ac:dyDescent="0.25">
      <c r="A789" s="8">
        <v>8.8900000000000095</v>
      </c>
      <c r="B789" s="40" t="s">
        <v>16</v>
      </c>
      <c r="D789" s="108">
        <v>294110000021</v>
      </c>
      <c r="E789" s="4">
        <v>0.6</v>
      </c>
      <c r="G789" s="4">
        <f t="shared" si="165"/>
        <v>290</v>
      </c>
      <c r="H789" s="131" t="str">
        <f>IF(TRIM('Ek.3-A'!E789)&lt;&gt;"","var","yok")</f>
        <v>yok</v>
      </c>
      <c r="I789" s="7" t="str">
        <f>IF('Ek.3-A'!E789="", "", IF(VLOOKUP('Ek.3-A'!E789, Veriler!D:E, 2, 0)=0, "", VLOOKUP('Ek.3-A'!E789, Veriler!D:E, 2, 0)))</f>
        <v/>
      </c>
      <c r="J789" s="7" t="str">
        <f>IF('Ek.3-A'!O789="", "", 'Ek.3-A'!O789)</f>
        <v/>
      </c>
      <c r="K789" s="35">
        <f>'Ek.3-A'!R789</f>
        <v>0</v>
      </c>
      <c r="L789" s="25" t="str">
        <f>'Ek.3-A'!K789</f>
        <v/>
      </c>
      <c r="M789" s="27" t="str">
        <f>'Ek.3-A'!L789</f>
        <v/>
      </c>
      <c r="N789" s="27">
        <f t="shared" si="162"/>
        <v>0</v>
      </c>
      <c r="O789" s="28" t="str">
        <f t="shared" si="163"/>
        <v>H</v>
      </c>
      <c r="P789" s="27">
        <f>IF(O789="E",SUM($N$5:N789),0)</f>
        <v>0</v>
      </c>
      <c r="Q789" s="25">
        <f t="shared" si="164"/>
        <v>0</v>
      </c>
    </row>
    <row r="790" spans="1:17" x14ac:dyDescent="0.25">
      <c r="A790" s="8">
        <v>8.9000000000000092</v>
      </c>
      <c r="B790" s="40" t="s">
        <v>16</v>
      </c>
      <c r="D790" s="106">
        <v>294110000025</v>
      </c>
      <c r="E790" s="4">
        <v>0.6</v>
      </c>
      <c r="G790" s="4">
        <f t="shared" si="165"/>
        <v>291</v>
      </c>
      <c r="H790" s="131" t="str">
        <f>IF(TRIM('Ek.3-A'!E790)&lt;&gt;"","var","yok")</f>
        <v>yok</v>
      </c>
      <c r="I790" s="7" t="str">
        <f>IF('Ek.3-A'!E790="", "", IF(VLOOKUP('Ek.3-A'!E790, Veriler!D:E, 2, 0)=0, "", VLOOKUP('Ek.3-A'!E790, Veriler!D:E, 2, 0)))</f>
        <v/>
      </c>
      <c r="J790" s="7" t="str">
        <f>IF('Ek.3-A'!O790="", "", 'Ek.3-A'!O790)</f>
        <v/>
      </c>
      <c r="K790" s="35">
        <f>'Ek.3-A'!R790</f>
        <v>0</v>
      </c>
      <c r="L790" s="25" t="str">
        <f>'Ek.3-A'!K790</f>
        <v/>
      </c>
      <c r="M790" s="27" t="str">
        <f>'Ek.3-A'!L790</f>
        <v/>
      </c>
      <c r="N790" s="27">
        <f t="shared" si="162"/>
        <v>0</v>
      </c>
      <c r="O790" s="28" t="str">
        <f t="shared" si="163"/>
        <v>H</v>
      </c>
      <c r="P790" s="27">
        <f>IF(O790="E",SUM($N$5:N790),0)</f>
        <v>0</v>
      </c>
      <c r="Q790" s="25">
        <f t="shared" si="164"/>
        <v>0</v>
      </c>
    </row>
    <row r="791" spans="1:17" x14ac:dyDescent="0.25">
      <c r="A791" s="8">
        <v>8.9100000000000108</v>
      </c>
      <c r="B791" s="40" t="s">
        <v>16</v>
      </c>
      <c r="D791" s="108">
        <v>853990100000</v>
      </c>
      <c r="E791" s="4">
        <v>0.6</v>
      </c>
      <c r="G791" s="4">
        <f t="shared" si="165"/>
        <v>292</v>
      </c>
      <c r="H791" s="131" t="str">
        <f>IF(TRIM('Ek.3-A'!E791)&lt;&gt;"","var","yok")</f>
        <v>yok</v>
      </c>
      <c r="I791" s="7" t="str">
        <f>IF('Ek.3-A'!E791="", "", IF(VLOOKUP('Ek.3-A'!E791, Veriler!D:E, 2, 0)=0, "", VLOOKUP('Ek.3-A'!E791, Veriler!D:E, 2, 0)))</f>
        <v/>
      </c>
      <c r="J791" s="7" t="str">
        <f>IF('Ek.3-A'!O791="", "", 'Ek.3-A'!O791)</f>
        <v/>
      </c>
      <c r="K791" s="35">
        <f>'Ek.3-A'!R791</f>
        <v>0</v>
      </c>
      <c r="L791" s="25" t="str">
        <f>'Ek.3-A'!K791</f>
        <v/>
      </c>
      <c r="M791" s="27" t="str">
        <f>'Ek.3-A'!L791</f>
        <v/>
      </c>
      <c r="N791" s="27">
        <f t="shared" si="162"/>
        <v>0</v>
      </c>
      <c r="O791" s="28" t="str">
        <f t="shared" si="163"/>
        <v>H</v>
      </c>
      <c r="P791" s="27">
        <f>IF(O791="E",SUM($N$5:N791),0)</f>
        <v>0</v>
      </c>
      <c r="Q791" s="25">
        <f t="shared" si="164"/>
        <v>0</v>
      </c>
    </row>
    <row r="792" spans="1:17" x14ac:dyDescent="0.25">
      <c r="A792" s="8">
        <v>8.9200000000000106</v>
      </c>
      <c r="B792" s="40" t="s">
        <v>16</v>
      </c>
      <c r="D792" s="106">
        <v>853661900000</v>
      </c>
      <c r="E792" s="4">
        <v>0.6</v>
      </c>
      <c r="G792" s="4">
        <f t="shared" si="165"/>
        <v>293</v>
      </c>
      <c r="H792" s="131" t="str">
        <f>IF(TRIM('Ek.3-A'!E792)&lt;&gt;"","var","yok")</f>
        <v>yok</v>
      </c>
      <c r="I792" s="7" t="str">
        <f>IF('Ek.3-A'!E792="", "", IF(VLOOKUP('Ek.3-A'!E792, Veriler!D:E, 2, 0)=0, "", VLOOKUP('Ek.3-A'!E792, Veriler!D:E, 2, 0)))</f>
        <v/>
      </c>
      <c r="J792" s="7" t="str">
        <f>IF('Ek.3-A'!O792="", "", 'Ek.3-A'!O792)</f>
        <v/>
      </c>
      <c r="K792" s="35">
        <f>'Ek.3-A'!R792</f>
        <v>0</v>
      </c>
      <c r="L792" s="25" t="str">
        <f>'Ek.3-A'!K792</f>
        <v/>
      </c>
      <c r="M792" s="27" t="str">
        <f>'Ek.3-A'!L792</f>
        <v/>
      </c>
      <c r="N792" s="27">
        <f t="shared" si="162"/>
        <v>0</v>
      </c>
      <c r="O792" s="28" t="str">
        <f t="shared" si="163"/>
        <v>H</v>
      </c>
      <c r="P792" s="27">
        <f>IF(O792="E",SUM($N$5:N792),0)</f>
        <v>0</v>
      </c>
      <c r="Q792" s="25">
        <f t="shared" si="164"/>
        <v>0</v>
      </c>
    </row>
    <row r="793" spans="1:17" x14ac:dyDescent="0.25">
      <c r="A793" s="8">
        <v>8.9300000000000104</v>
      </c>
      <c r="B793" s="40" t="s">
        <v>16</v>
      </c>
      <c r="D793" s="108">
        <v>853990909011</v>
      </c>
      <c r="E793" s="4">
        <v>0.6</v>
      </c>
      <c r="G793" s="4">
        <f t="shared" si="165"/>
        <v>294</v>
      </c>
      <c r="H793" s="131" t="str">
        <f>IF(TRIM('Ek.3-A'!E793)&lt;&gt;"","var","yok")</f>
        <v>yok</v>
      </c>
      <c r="I793" s="7" t="str">
        <f>IF('Ek.3-A'!E793="", "", IF(VLOOKUP('Ek.3-A'!E793, Veriler!D:E, 2, 0)=0, "", VLOOKUP('Ek.3-A'!E793, Veriler!D:E, 2, 0)))</f>
        <v/>
      </c>
      <c r="J793" s="7" t="str">
        <f>IF('Ek.3-A'!O793="", "", 'Ek.3-A'!O793)</f>
        <v/>
      </c>
      <c r="K793" s="35">
        <f>'Ek.3-A'!R793</f>
        <v>0</v>
      </c>
      <c r="L793" s="25" t="str">
        <f>'Ek.3-A'!K793</f>
        <v/>
      </c>
      <c r="M793" s="27" t="str">
        <f>'Ek.3-A'!L793</f>
        <v/>
      </c>
      <c r="N793" s="27">
        <f t="shared" si="162"/>
        <v>0</v>
      </c>
      <c r="O793" s="28" t="str">
        <f t="shared" si="163"/>
        <v>H</v>
      </c>
      <c r="P793" s="27">
        <f>IF(O793="E",SUM($N$5:N793),0)</f>
        <v>0</v>
      </c>
      <c r="Q793" s="25">
        <f t="shared" si="164"/>
        <v>0</v>
      </c>
    </row>
    <row r="794" spans="1:17" x14ac:dyDescent="0.25">
      <c r="A794" s="8">
        <v>8.9400000000000102</v>
      </c>
      <c r="B794" s="40" t="s">
        <v>16</v>
      </c>
      <c r="D794" s="106">
        <v>681140000000</v>
      </c>
      <c r="E794" s="4">
        <v>0.6</v>
      </c>
      <c r="P794" s="27"/>
      <c r="Q794" s="30"/>
    </row>
    <row r="795" spans="1:17" x14ac:dyDescent="0.25">
      <c r="A795" s="8">
        <v>8.9500000000000099</v>
      </c>
      <c r="B795" s="40" t="s">
        <v>16</v>
      </c>
      <c r="D795" s="108">
        <v>681189000000</v>
      </c>
      <c r="E795" s="4">
        <v>0.6</v>
      </c>
      <c r="P795" s="27"/>
      <c r="Q795" s="30"/>
    </row>
    <row r="796" spans="1:17" x14ac:dyDescent="0.25">
      <c r="A796" s="8">
        <v>8.9600000000000097</v>
      </c>
      <c r="B796" s="40" t="s">
        <v>16</v>
      </c>
      <c r="D796" s="106">
        <v>681182000000</v>
      </c>
      <c r="E796" s="4">
        <v>0.6</v>
      </c>
      <c r="P796" s="27"/>
      <c r="Q796" s="30"/>
    </row>
    <row r="797" spans="1:17" x14ac:dyDescent="0.25">
      <c r="A797" s="8">
        <v>8.9700000000000095</v>
      </c>
      <c r="B797" s="40" t="s">
        <v>16</v>
      </c>
      <c r="D797" s="108">
        <v>681181000000</v>
      </c>
      <c r="E797" s="4">
        <v>0.6</v>
      </c>
      <c r="P797" s="27"/>
      <c r="Q797" s="30"/>
    </row>
    <row r="798" spans="1:17" x14ac:dyDescent="0.25">
      <c r="A798" s="8">
        <v>8.9800000000000093</v>
      </c>
      <c r="B798" s="40" t="s">
        <v>16</v>
      </c>
      <c r="D798" s="106">
        <v>290930901000</v>
      </c>
      <c r="E798" s="4">
        <v>0.6</v>
      </c>
      <c r="P798" s="27"/>
      <c r="Q798" s="30"/>
    </row>
    <row r="799" spans="1:17" x14ac:dyDescent="0.25">
      <c r="A799" s="8">
        <v>8.9900000000000109</v>
      </c>
      <c r="B799" s="40" t="s">
        <v>16</v>
      </c>
      <c r="D799" s="108">
        <v>291899900011</v>
      </c>
      <c r="E799" s="4">
        <v>0.6</v>
      </c>
      <c r="P799" s="27"/>
      <c r="Q799" s="30"/>
    </row>
    <row r="800" spans="1:17" x14ac:dyDescent="0.25">
      <c r="A800" s="8">
        <v>9.0000000000000107</v>
      </c>
      <c r="B800" s="40" t="s">
        <v>16</v>
      </c>
      <c r="D800" s="106">
        <v>292146000011</v>
      </c>
      <c r="E800" s="4">
        <v>0.6</v>
      </c>
      <c r="P800" s="27"/>
      <c r="Q800" s="30"/>
    </row>
    <row r="801" spans="1:17" x14ac:dyDescent="0.25">
      <c r="A801" s="8">
        <v>9.0100000000000104</v>
      </c>
      <c r="B801" s="40" t="s">
        <v>16</v>
      </c>
      <c r="D801" s="108">
        <v>284011000000</v>
      </c>
      <c r="E801" s="4">
        <v>0.6</v>
      </c>
      <c r="P801" s="27"/>
      <c r="Q801" s="30"/>
    </row>
    <row r="802" spans="1:17" x14ac:dyDescent="0.25">
      <c r="A802" s="8">
        <v>9.0200000000000102</v>
      </c>
      <c r="B802" s="40" t="s">
        <v>16</v>
      </c>
      <c r="D802" s="106">
        <v>370120000000</v>
      </c>
      <c r="E802" s="4">
        <v>0.6</v>
      </c>
      <c r="P802" s="27"/>
      <c r="Q802" s="30"/>
    </row>
    <row r="803" spans="1:17" x14ac:dyDescent="0.25">
      <c r="A803" s="8">
        <v>9.03000000000001</v>
      </c>
      <c r="B803" s="40" t="s">
        <v>16</v>
      </c>
      <c r="D803" s="108">
        <v>292141000011</v>
      </c>
      <c r="E803" s="4">
        <v>0.6</v>
      </c>
      <c r="G803" s="4">
        <f>G778+1</f>
        <v>295</v>
      </c>
      <c r="H803" s="131" t="str">
        <f>IF(TRIM('Ek.3-A'!E803)&lt;&gt;"","var","yok")</f>
        <v>yok</v>
      </c>
      <c r="I803" s="7" t="str">
        <f>IF('Ek.3-A'!E803="", "", IF(VLOOKUP('Ek.3-A'!E803, Veriler!D:E, 2, 0)=0, "", VLOOKUP('Ek.3-A'!E803, Veriler!D:E, 2, 0)))</f>
        <v/>
      </c>
      <c r="J803" s="7" t="str">
        <f>IF('Ek.3-A'!O803="", "", 'Ek.3-A'!O803)</f>
        <v/>
      </c>
      <c r="K803" s="35">
        <f>'Ek.3-A'!R803</f>
        <v>0</v>
      </c>
      <c r="L803" s="25" t="str">
        <f>'Ek.3-A'!K803</f>
        <v/>
      </c>
      <c r="M803" s="27" t="str">
        <f>'Ek.3-A'!L803</f>
        <v/>
      </c>
      <c r="N803" s="27">
        <f>IF(H803="var",0,IF(M803&lt;=0.005,M803,0))</f>
        <v>0</v>
      </c>
      <c r="O803" s="28" t="str">
        <f>IF(M803&lt;=0.005,"E","H")</f>
        <v>H</v>
      </c>
      <c r="P803" s="27">
        <f>IF(O803="E",SUM($N$5:N803),0)</f>
        <v>0</v>
      </c>
      <c r="Q803" s="25">
        <f>IF(P803&lt;=0.1, K803, IF(N803&gt;$F$2, N803*K803, $F$2*K803))</f>
        <v>0</v>
      </c>
    </row>
    <row r="804" spans="1:17" x14ac:dyDescent="0.25">
      <c r="A804" s="8">
        <v>9.0400000000000098</v>
      </c>
      <c r="B804" s="40" t="s">
        <v>16</v>
      </c>
      <c r="D804" s="106">
        <v>292142000029</v>
      </c>
      <c r="E804" s="4">
        <v>0.6</v>
      </c>
      <c r="G804" s="4">
        <f>G803+1</f>
        <v>296</v>
      </c>
      <c r="H804" s="131" t="str">
        <f>IF(TRIM('Ek.3-A'!E804)&lt;&gt;"","var","yok")</f>
        <v>yok</v>
      </c>
      <c r="I804" s="7" t="str">
        <f>IF('Ek.3-A'!E804="", "", IF(VLOOKUP('Ek.3-A'!E804, Veriler!D:E, 2, 0)=0, "", VLOOKUP('Ek.3-A'!E804, Veriler!D:E, 2, 0)))</f>
        <v/>
      </c>
      <c r="J804" s="7" t="str">
        <f>IF('Ek.3-A'!O804="", "", 'Ek.3-A'!O804)</f>
        <v/>
      </c>
      <c r="K804" s="35">
        <f>'Ek.3-A'!R804</f>
        <v>0</v>
      </c>
      <c r="L804" s="25" t="str">
        <f>'Ek.3-A'!K804</f>
        <v/>
      </c>
      <c r="M804" s="27" t="str">
        <f>'Ek.3-A'!L804</f>
        <v/>
      </c>
      <c r="N804" s="27">
        <f t="shared" ref="N804:N816" si="166">IF(H804="var",0,IF(M804&lt;=0.005,M804,0))</f>
        <v>0</v>
      </c>
      <c r="O804" s="28" t="str">
        <f t="shared" ref="O804:O816" si="167">IF(M804&lt;=0.005,"E","H")</f>
        <v>H</v>
      </c>
      <c r="P804" s="27">
        <f>IF(O804="E",SUM($N$5:N804),0)</f>
        <v>0</v>
      </c>
      <c r="Q804" s="25">
        <f t="shared" ref="Q804:Q816" si="168">IF(P804&lt;=0.1, K804, IF(N804&gt;$F$2, N804*K804, $F$2*K804))</f>
        <v>0</v>
      </c>
    </row>
    <row r="805" spans="1:17" x14ac:dyDescent="0.25">
      <c r="A805" s="8">
        <v>9.0500000000000096</v>
      </c>
      <c r="B805" s="40" t="s">
        <v>16</v>
      </c>
      <c r="D805" s="108">
        <v>292141000012</v>
      </c>
      <c r="E805" s="4">
        <v>0.6</v>
      </c>
      <c r="G805" s="4">
        <f>G804+1</f>
        <v>297</v>
      </c>
      <c r="H805" s="131" t="str">
        <f>IF(TRIM('Ek.3-A'!E805)&lt;&gt;"","var","yok")</f>
        <v>yok</v>
      </c>
      <c r="I805" s="7" t="str">
        <f>IF('Ek.3-A'!E805="", "", IF(VLOOKUP('Ek.3-A'!E805, Veriler!D:E, 2, 0)=0, "", VLOOKUP('Ek.3-A'!E805, Veriler!D:E, 2, 0)))</f>
        <v/>
      </c>
      <c r="J805" s="7" t="str">
        <f>IF('Ek.3-A'!O805="", "", 'Ek.3-A'!O805)</f>
        <v/>
      </c>
      <c r="K805" s="35">
        <f>'Ek.3-A'!R805</f>
        <v>0</v>
      </c>
      <c r="L805" s="25" t="str">
        <f>'Ek.3-A'!K805</f>
        <v/>
      </c>
      <c r="M805" s="27" t="str">
        <f>'Ek.3-A'!L805</f>
        <v/>
      </c>
      <c r="N805" s="27">
        <f t="shared" si="166"/>
        <v>0</v>
      </c>
      <c r="O805" s="28" t="str">
        <f t="shared" si="167"/>
        <v>H</v>
      </c>
      <c r="P805" s="27">
        <f>IF(O805="E",SUM($N$5:N805),0)</f>
        <v>0</v>
      </c>
      <c r="Q805" s="25">
        <f t="shared" si="168"/>
        <v>0</v>
      </c>
    </row>
    <row r="806" spans="1:17" x14ac:dyDescent="0.25">
      <c r="A806" s="8">
        <v>9.0600000000000094</v>
      </c>
      <c r="B806" s="40" t="s">
        <v>16</v>
      </c>
      <c r="D806" s="106">
        <v>292141000019</v>
      </c>
      <c r="E806" s="4">
        <v>0.6</v>
      </c>
      <c r="G806" s="4">
        <f t="shared" ref="G806:G816" si="169">G805+1</f>
        <v>298</v>
      </c>
      <c r="H806" s="131" t="str">
        <f>IF(TRIM('Ek.3-A'!E806)&lt;&gt;"","var","yok")</f>
        <v>yok</v>
      </c>
      <c r="I806" s="7" t="str">
        <f>IF('Ek.3-A'!E806="", "", IF(VLOOKUP('Ek.3-A'!E806, Veriler!D:E, 2, 0)=0, "", VLOOKUP('Ek.3-A'!E806, Veriler!D:E, 2, 0)))</f>
        <v/>
      </c>
      <c r="J806" s="7" t="str">
        <f>IF('Ek.3-A'!O806="", "", 'Ek.3-A'!O806)</f>
        <v/>
      </c>
      <c r="K806" s="35">
        <f>'Ek.3-A'!R806</f>
        <v>0</v>
      </c>
      <c r="L806" s="25" t="str">
        <f>'Ek.3-A'!K806</f>
        <v/>
      </c>
      <c r="M806" s="27" t="str">
        <f>'Ek.3-A'!L806</f>
        <v/>
      </c>
      <c r="N806" s="27">
        <f t="shared" si="166"/>
        <v>0</v>
      </c>
      <c r="O806" s="28" t="str">
        <f t="shared" si="167"/>
        <v>H</v>
      </c>
      <c r="P806" s="27">
        <f>IF(O806="E",SUM($N$5:N806),0)</f>
        <v>0</v>
      </c>
      <c r="Q806" s="25">
        <f t="shared" si="168"/>
        <v>0</v>
      </c>
    </row>
    <row r="807" spans="1:17" x14ac:dyDescent="0.25">
      <c r="A807" s="8">
        <v>9.0700000000000092</v>
      </c>
      <c r="B807" s="40" t="s">
        <v>16</v>
      </c>
      <c r="D807" s="108">
        <v>292142000019</v>
      </c>
      <c r="E807" s="4">
        <v>0.6</v>
      </c>
      <c r="G807" s="4">
        <f t="shared" si="169"/>
        <v>299</v>
      </c>
      <c r="H807" s="131" t="str">
        <f>IF(TRIM('Ek.3-A'!E807)&lt;&gt;"","var","yok")</f>
        <v>yok</v>
      </c>
      <c r="I807" s="7" t="str">
        <f>IF('Ek.3-A'!E807="", "", IF(VLOOKUP('Ek.3-A'!E807, Veriler!D:E, 2, 0)=0, "", VLOOKUP('Ek.3-A'!E807, Veriler!D:E, 2, 0)))</f>
        <v/>
      </c>
      <c r="J807" s="7" t="str">
        <f>IF('Ek.3-A'!O807="", "", 'Ek.3-A'!O807)</f>
        <v/>
      </c>
      <c r="K807" s="35">
        <f>'Ek.3-A'!R807</f>
        <v>0</v>
      </c>
      <c r="L807" s="25" t="str">
        <f>'Ek.3-A'!K807</f>
        <v/>
      </c>
      <c r="M807" s="27" t="str">
        <f>'Ek.3-A'!L807</f>
        <v/>
      </c>
      <c r="N807" s="27">
        <f t="shared" si="166"/>
        <v>0</v>
      </c>
      <c r="O807" s="28" t="str">
        <f t="shared" si="167"/>
        <v>H</v>
      </c>
      <c r="P807" s="27">
        <f>IF(O807="E",SUM($N$5:N807),0)</f>
        <v>0</v>
      </c>
      <c r="Q807" s="25">
        <f t="shared" si="168"/>
        <v>0</v>
      </c>
    </row>
    <row r="808" spans="1:17" x14ac:dyDescent="0.25">
      <c r="A808" s="8">
        <v>9.0800000000000107</v>
      </c>
      <c r="B808" s="40" t="s">
        <v>16</v>
      </c>
      <c r="D808" s="106">
        <v>291249001012</v>
      </c>
      <c r="E808" s="4">
        <v>0.6</v>
      </c>
      <c r="G808" s="4">
        <f t="shared" si="169"/>
        <v>300</v>
      </c>
      <c r="H808" s="131" t="str">
        <f>IF(TRIM('Ek.3-A'!E808)&lt;&gt;"","var","yok")</f>
        <v>yok</v>
      </c>
      <c r="I808" s="7" t="str">
        <f>IF('Ek.3-A'!E808="", "", IF(VLOOKUP('Ek.3-A'!E808, Veriler!D:E, 2, 0)=0, "", VLOOKUP('Ek.3-A'!E808, Veriler!D:E, 2, 0)))</f>
        <v/>
      </c>
      <c r="J808" s="7" t="str">
        <f>IF('Ek.3-A'!O808="", "", 'Ek.3-A'!O808)</f>
        <v/>
      </c>
      <c r="K808" s="35">
        <f>'Ek.3-A'!R808</f>
        <v>0</v>
      </c>
      <c r="L808" s="25" t="str">
        <f>'Ek.3-A'!K808</f>
        <v/>
      </c>
      <c r="M808" s="27" t="str">
        <f>'Ek.3-A'!L808</f>
        <v/>
      </c>
      <c r="N808" s="27">
        <f t="shared" si="166"/>
        <v>0</v>
      </c>
      <c r="O808" s="28" t="str">
        <f t="shared" si="167"/>
        <v>H</v>
      </c>
      <c r="P808" s="27">
        <f>IF(O808="E",SUM($N$5:N808),0)</f>
        <v>0</v>
      </c>
      <c r="Q808" s="25">
        <f t="shared" si="168"/>
        <v>0</v>
      </c>
    </row>
    <row r="809" spans="1:17" x14ac:dyDescent="0.25">
      <c r="A809" s="8">
        <v>9.0900000000000105</v>
      </c>
      <c r="B809" s="40" t="s">
        <v>16</v>
      </c>
      <c r="D809" s="108">
        <v>290949801000</v>
      </c>
      <c r="E809" s="4">
        <v>0.6</v>
      </c>
      <c r="G809" s="4">
        <f t="shared" si="169"/>
        <v>301</v>
      </c>
      <c r="H809" s="131" t="str">
        <f>IF(TRIM('Ek.3-A'!E809)&lt;&gt;"","var","yok")</f>
        <v>yok</v>
      </c>
      <c r="I809" s="7" t="str">
        <f>IF('Ek.3-A'!E809="", "", IF(VLOOKUP('Ek.3-A'!E809, Veriler!D:E, 2, 0)=0, "", VLOOKUP('Ek.3-A'!E809, Veriler!D:E, 2, 0)))</f>
        <v/>
      </c>
      <c r="J809" s="7" t="str">
        <f>IF('Ek.3-A'!O809="", "", 'Ek.3-A'!O809)</f>
        <v/>
      </c>
      <c r="K809" s="35">
        <f>'Ek.3-A'!R809</f>
        <v>0</v>
      </c>
      <c r="L809" s="25" t="str">
        <f>'Ek.3-A'!K809</f>
        <v/>
      </c>
      <c r="M809" s="27" t="str">
        <f>'Ek.3-A'!L809</f>
        <v/>
      </c>
      <c r="N809" s="27">
        <f t="shared" si="166"/>
        <v>0</v>
      </c>
      <c r="O809" s="28" t="str">
        <f t="shared" si="167"/>
        <v>H</v>
      </c>
      <c r="P809" s="27">
        <f>IF(O809="E",SUM($N$5:N809),0)</f>
        <v>0</v>
      </c>
      <c r="Q809" s="25">
        <f t="shared" si="168"/>
        <v>0</v>
      </c>
    </row>
    <row r="810" spans="1:17" x14ac:dyDescent="0.25">
      <c r="A810" s="8">
        <v>9.1000000000000103</v>
      </c>
      <c r="B810" s="40" t="s">
        <v>16</v>
      </c>
      <c r="D810" s="106">
        <v>290930909012</v>
      </c>
      <c r="E810" s="4">
        <v>0.6</v>
      </c>
      <c r="G810" s="4">
        <f t="shared" si="169"/>
        <v>302</v>
      </c>
      <c r="H810" s="131" t="str">
        <f>IF(TRIM('Ek.3-A'!E810)&lt;&gt;"","var","yok")</f>
        <v>yok</v>
      </c>
      <c r="I810" s="7" t="str">
        <f>IF('Ek.3-A'!E810="", "", IF(VLOOKUP('Ek.3-A'!E810, Veriler!D:E, 2, 0)=0, "", VLOOKUP('Ek.3-A'!E810, Veriler!D:E, 2, 0)))</f>
        <v/>
      </c>
      <c r="J810" s="7" t="str">
        <f>IF('Ek.3-A'!O810="", "", 'Ek.3-A'!O810)</f>
        <v/>
      </c>
      <c r="K810" s="35">
        <f>'Ek.3-A'!R810</f>
        <v>0</v>
      </c>
      <c r="L810" s="25" t="str">
        <f>'Ek.3-A'!K810</f>
        <v/>
      </c>
      <c r="M810" s="27" t="str">
        <f>'Ek.3-A'!L810</f>
        <v/>
      </c>
      <c r="N810" s="27">
        <f t="shared" si="166"/>
        <v>0</v>
      </c>
      <c r="O810" s="28" t="str">
        <f t="shared" si="167"/>
        <v>H</v>
      </c>
      <c r="P810" s="27">
        <f>IF(O810="E",SUM($N$5:N810),0)</f>
        <v>0</v>
      </c>
      <c r="Q810" s="25">
        <f t="shared" si="168"/>
        <v>0</v>
      </c>
    </row>
    <row r="811" spans="1:17" x14ac:dyDescent="0.25">
      <c r="A811" s="8">
        <v>9.1100000000000101</v>
      </c>
      <c r="B811" s="40" t="s">
        <v>16</v>
      </c>
      <c r="D811" s="108">
        <v>292229001014</v>
      </c>
      <c r="E811" s="4">
        <v>0.6</v>
      </c>
      <c r="G811" s="4">
        <f t="shared" si="169"/>
        <v>303</v>
      </c>
      <c r="H811" s="131" t="str">
        <f>IF(TRIM('Ek.3-A'!E811)&lt;&gt;"","var","yok")</f>
        <v>yok</v>
      </c>
      <c r="I811" s="7" t="str">
        <f>IF('Ek.3-A'!E811="", "", IF(VLOOKUP('Ek.3-A'!E811, Veriler!D:E, 2, 0)=0, "", VLOOKUP('Ek.3-A'!E811, Veriler!D:E, 2, 0)))</f>
        <v/>
      </c>
      <c r="J811" s="7" t="str">
        <f>IF('Ek.3-A'!O811="", "", 'Ek.3-A'!O811)</f>
        <v/>
      </c>
      <c r="K811" s="35">
        <f>'Ek.3-A'!R811</f>
        <v>0</v>
      </c>
      <c r="L811" s="25" t="str">
        <f>'Ek.3-A'!K811</f>
        <v/>
      </c>
      <c r="M811" s="27" t="str">
        <f>'Ek.3-A'!L811</f>
        <v/>
      </c>
      <c r="N811" s="27">
        <f t="shared" si="166"/>
        <v>0</v>
      </c>
      <c r="O811" s="28" t="str">
        <f t="shared" si="167"/>
        <v>H</v>
      </c>
      <c r="P811" s="27">
        <f>IF(O811="E",SUM($N$5:N811),0)</f>
        <v>0</v>
      </c>
      <c r="Q811" s="25">
        <f t="shared" si="168"/>
        <v>0</v>
      </c>
    </row>
    <row r="812" spans="1:17" x14ac:dyDescent="0.25">
      <c r="A812" s="8">
        <v>9.1200000000000099</v>
      </c>
      <c r="B812" s="40" t="s">
        <v>16</v>
      </c>
      <c r="D812" s="106">
        <v>292229001011</v>
      </c>
      <c r="E812" s="4">
        <v>0.6</v>
      </c>
      <c r="G812" s="4">
        <f t="shared" si="169"/>
        <v>304</v>
      </c>
      <c r="H812" s="131" t="str">
        <f>IF(TRIM('Ek.3-A'!E812)&lt;&gt;"","var","yok")</f>
        <v>yok</v>
      </c>
      <c r="I812" s="7" t="str">
        <f>IF('Ek.3-A'!E812="", "", IF(VLOOKUP('Ek.3-A'!E812, Veriler!D:E, 2, 0)=0, "", VLOOKUP('Ek.3-A'!E812, Veriler!D:E, 2, 0)))</f>
        <v/>
      </c>
      <c r="J812" s="7" t="str">
        <f>IF('Ek.3-A'!O812="", "", 'Ek.3-A'!O812)</f>
        <v/>
      </c>
      <c r="K812" s="35">
        <f>'Ek.3-A'!R812</f>
        <v>0</v>
      </c>
      <c r="L812" s="25" t="str">
        <f>'Ek.3-A'!K812</f>
        <v/>
      </c>
      <c r="M812" s="27" t="str">
        <f>'Ek.3-A'!L812</f>
        <v/>
      </c>
      <c r="N812" s="27">
        <f t="shared" si="166"/>
        <v>0</v>
      </c>
      <c r="O812" s="28" t="str">
        <f t="shared" si="167"/>
        <v>H</v>
      </c>
      <c r="P812" s="27">
        <f>IF(O812="E",SUM($N$5:N812),0)</f>
        <v>0</v>
      </c>
      <c r="Q812" s="25">
        <f t="shared" si="168"/>
        <v>0</v>
      </c>
    </row>
    <row r="813" spans="1:17" x14ac:dyDescent="0.25">
      <c r="A813" s="8">
        <v>9.1300000000000097</v>
      </c>
      <c r="B813" s="40" t="s">
        <v>16</v>
      </c>
      <c r="D813" s="108">
        <v>811020000000</v>
      </c>
      <c r="E813" s="4">
        <v>0.6</v>
      </c>
      <c r="G813" s="4">
        <f t="shared" si="169"/>
        <v>305</v>
      </c>
      <c r="H813" s="131" t="str">
        <f>IF(TRIM('Ek.3-A'!E813)&lt;&gt;"","var","yok")</f>
        <v>yok</v>
      </c>
      <c r="I813" s="7" t="str">
        <f>IF('Ek.3-A'!E813="", "", IF(VLOOKUP('Ek.3-A'!E813, Veriler!D:E, 2, 0)=0, "", VLOOKUP('Ek.3-A'!E813, Veriler!D:E, 2, 0)))</f>
        <v/>
      </c>
      <c r="J813" s="7" t="str">
        <f>IF('Ek.3-A'!O813="", "", 'Ek.3-A'!O813)</f>
        <v/>
      </c>
      <c r="K813" s="35">
        <f>'Ek.3-A'!R813</f>
        <v>0</v>
      </c>
      <c r="L813" s="25" t="str">
        <f>'Ek.3-A'!K813</f>
        <v/>
      </c>
      <c r="M813" s="27" t="str">
        <f>'Ek.3-A'!L813</f>
        <v/>
      </c>
      <c r="N813" s="27">
        <f t="shared" si="166"/>
        <v>0</v>
      </c>
      <c r="O813" s="28" t="str">
        <f t="shared" si="167"/>
        <v>H</v>
      </c>
      <c r="P813" s="27">
        <f>IF(O813="E",SUM($N$5:N813),0)</f>
        <v>0</v>
      </c>
      <c r="Q813" s="25">
        <f t="shared" si="168"/>
        <v>0</v>
      </c>
    </row>
    <row r="814" spans="1:17" x14ac:dyDescent="0.25">
      <c r="A814" s="8">
        <v>9.1400000000000095</v>
      </c>
      <c r="B814" s="40" t="s">
        <v>16</v>
      </c>
      <c r="D814" s="106">
        <v>282739853000</v>
      </c>
      <c r="E814" s="4">
        <v>0.6</v>
      </c>
      <c r="G814" s="4">
        <f t="shared" si="169"/>
        <v>306</v>
      </c>
      <c r="H814" s="131" t="str">
        <f>IF(TRIM('Ek.3-A'!E814)&lt;&gt;"","var","yok")</f>
        <v>yok</v>
      </c>
      <c r="I814" s="7" t="str">
        <f>IF('Ek.3-A'!E814="", "", IF(VLOOKUP('Ek.3-A'!E814, Veriler!D:E, 2, 0)=0, "", VLOOKUP('Ek.3-A'!E814, Veriler!D:E, 2, 0)))</f>
        <v/>
      </c>
      <c r="J814" s="7" t="str">
        <f>IF('Ek.3-A'!O814="", "", 'Ek.3-A'!O814)</f>
        <v/>
      </c>
      <c r="K814" s="35">
        <f>'Ek.3-A'!R814</f>
        <v>0</v>
      </c>
      <c r="L814" s="25" t="str">
        <f>'Ek.3-A'!K814</f>
        <v/>
      </c>
      <c r="M814" s="27" t="str">
        <f>'Ek.3-A'!L814</f>
        <v/>
      </c>
      <c r="N814" s="27">
        <f t="shared" si="166"/>
        <v>0</v>
      </c>
      <c r="O814" s="28" t="str">
        <f t="shared" si="167"/>
        <v>H</v>
      </c>
      <c r="P814" s="27">
        <f>IF(O814="E",SUM($N$5:N814),0)</f>
        <v>0</v>
      </c>
      <c r="Q814" s="25">
        <f t="shared" si="168"/>
        <v>0</v>
      </c>
    </row>
    <row r="815" spans="1:17" x14ac:dyDescent="0.25">
      <c r="A815" s="8">
        <v>9.1500000000000092</v>
      </c>
      <c r="B815" s="40" t="s">
        <v>16</v>
      </c>
      <c r="D815" s="108">
        <v>282580000000</v>
      </c>
      <c r="E815" s="4">
        <v>0.6</v>
      </c>
      <c r="G815" s="4">
        <f t="shared" si="169"/>
        <v>307</v>
      </c>
      <c r="H815" s="131" t="str">
        <f>IF(TRIM('Ek.3-A'!E815)&lt;&gt;"","var","yok")</f>
        <v>yok</v>
      </c>
      <c r="I815" s="7" t="str">
        <f>IF('Ek.3-A'!E815="", "", IF(VLOOKUP('Ek.3-A'!E815, Veriler!D:E, 2, 0)=0, "", VLOOKUP('Ek.3-A'!E815, Veriler!D:E, 2, 0)))</f>
        <v/>
      </c>
      <c r="J815" s="7" t="str">
        <f>IF('Ek.3-A'!O815="", "", 'Ek.3-A'!O815)</f>
        <v/>
      </c>
      <c r="K815" s="35">
        <f>'Ek.3-A'!R815</f>
        <v>0</v>
      </c>
      <c r="L815" s="25" t="str">
        <f>'Ek.3-A'!K815</f>
        <v/>
      </c>
      <c r="M815" s="27" t="str">
        <f>'Ek.3-A'!L815</f>
        <v/>
      </c>
      <c r="N815" s="27">
        <f t="shared" si="166"/>
        <v>0</v>
      </c>
      <c r="O815" s="28" t="str">
        <f t="shared" si="167"/>
        <v>H</v>
      </c>
      <c r="P815" s="27">
        <f>IF(O815="E",SUM($N$5:N815),0)</f>
        <v>0</v>
      </c>
      <c r="Q815" s="25">
        <f t="shared" si="168"/>
        <v>0</v>
      </c>
    </row>
    <row r="816" spans="1:17" x14ac:dyDescent="0.25">
      <c r="A816" s="8">
        <v>9.1600000000000108</v>
      </c>
      <c r="B816" s="40" t="s">
        <v>16</v>
      </c>
      <c r="D816" s="106">
        <v>284190851000</v>
      </c>
      <c r="E816" s="4">
        <v>0.6</v>
      </c>
      <c r="G816" s="4">
        <f t="shared" si="169"/>
        <v>308</v>
      </c>
      <c r="H816" s="131" t="str">
        <f>IF(TRIM('Ek.3-A'!E816)&lt;&gt;"","var","yok")</f>
        <v>yok</v>
      </c>
      <c r="I816" s="7" t="str">
        <f>IF('Ek.3-A'!E816="", "", IF(VLOOKUP('Ek.3-A'!E816, Veriler!D:E, 2, 0)=0, "", VLOOKUP('Ek.3-A'!E816, Veriler!D:E, 2, 0)))</f>
        <v/>
      </c>
      <c r="J816" s="7" t="str">
        <f>IF('Ek.3-A'!O816="", "", 'Ek.3-A'!O816)</f>
        <v/>
      </c>
      <c r="K816" s="35">
        <f>'Ek.3-A'!R816</f>
        <v>0</v>
      </c>
      <c r="L816" s="25" t="str">
        <f>'Ek.3-A'!K816</f>
        <v/>
      </c>
      <c r="M816" s="27" t="str">
        <f>'Ek.3-A'!L816</f>
        <v/>
      </c>
      <c r="N816" s="27">
        <f t="shared" si="166"/>
        <v>0</v>
      </c>
      <c r="O816" s="28" t="str">
        <f t="shared" si="167"/>
        <v>H</v>
      </c>
      <c r="P816" s="27">
        <f>IF(O816="E",SUM($N$5:N816),0)</f>
        <v>0</v>
      </c>
      <c r="Q816" s="25">
        <f t="shared" si="168"/>
        <v>0</v>
      </c>
    </row>
    <row r="817" spans="1:17" x14ac:dyDescent="0.25">
      <c r="A817" s="8">
        <v>9.1700000000000106</v>
      </c>
      <c r="B817" s="40" t="s">
        <v>16</v>
      </c>
      <c r="D817" s="108">
        <v>291461000000</v>
      </c>
      <c r="E817" s="4">
        <v>0.6</v>
      </c>
      <c r="H817" s="131"/>
      <c r="I817" s="7" t="s">
        <v>69</v>
      </c>
      <c r="J817" s="7"/>
      <c r="K817" s="7"/>
      <c r="M817" s="26"/>
      <c r="P817" s="27"/>
      <c r="Q817" s="30"/>
    </row>
    <row r="818" spans="1:17" x14ac:dyDescent="0.25">
      <c r="A818" s="8">
        <v>9.1800000000000104</v>
      </c>
      <c r="B818" s="40" t="s">
        <v>16</v>
      </c>
      <c r="D818" s="106">
        <v>292243000000</v>
      </c>
      <c r="E818" s="4">
        <v>0.6</v>
      </c>
      <c r="G818" s="4">
        <f>G793+1</f>
        <v>295</v>
      </c>
      <c r="H818" s="131" t="str">
        <f>IF(TRIM('Ek.3-A'!E818)&lt;&gt;"","var","yok")</f>
        <v>yok</v>
      </c>
      <c r="I818" s="7" t="str">
        <f>IF('Ek.3-A'!E818="", "", IF(VLOOKUP('Ek.3-A'!E818, Veriler!D:E, 2, 0)=0, "", VLOOKUP('Ek.3-A'!E818, Veriler!D:E, 2, 0)))</f>
        <v/>
      </c>
      <c r="J818" s="7" t="str">
        <f>IF('Ek.3-A'!O818="", "", 'Ek.3-A'!O818)</f>
        <v/>
      </c>
      <c r="K818" s="35">
        <f>'Ek.3-A'!R818</f>
        <v>0</v>
      </c>
      <c r="L818" s="25" t="str">
        <f>'Ek.3-A'!K818</f>
        <v/>
      </c>
      <c r="M818" s="27" t="str">
        <f>'Ek.3-A'!L818</f>
        <v/>
      </c>
      <c r="N818" s="27">
        <f>IF(H818="var",0,IF(M818&lt;=0.005,M818,0))</f>
        <v>0</v>
      </c>
      <c r="O818" s="28" t="str">
        <f>IF(M818&lt;=0.005,"E","H")</f>
        <v>H</v>
      </c>
      <c r="P818" s="27">
        <f>IF(O818="E",SUM($N$5:N818),0)</f>
        <v>0</v>
      </c>
      <c r="Q818" s="25">
        <f>IF(P818&lt;=0.1, K818, IF(N818&gt;$F$2, N818*K818, $F$2*K818))</f>
        <v>0</v>
      </c>
    </row>
    <row r="819" spans="1:17" x14ac:dyDescent="0.25">
      <c r="A819" s="8">
        <v>9.1900000000000102</v>
      </c>
      <c r="B819" s="40" t="s">
        <v>16</v>
      </c>
      <c r="D819" s="108">
        <v>290290001200</v>
      </c>
      <c r="E819" s="4">
        <v>0.6</v>
      </c>
      <c r="G819" s="4">
        <f>G818+1</f>
        <v>296</v>
      </c>
      <c r="H819" s="131" t="str">
        <f>IF(TRIM('Ek.3-A'!E819)&lt;&gt;"","var","yok")</f>
        <v>yok</v>
      </c>
      <c r="I819" s="7" t="str">
        <f>IF('Ek.3-A'!E819="", "", IF(VLOOKUP('Ek.3-A'!E819, Veriler!D:E, 2, 0)=0, "", VLOOKUP('Ek.3-A'!E819, Veriler!D:E, 2, 0)))</f>
        <v/>
      </c>
      <c r="J819" s="7" t="str">
        <f>IF('Ek.3-A'!O819="", "", 'Ek.3-A'!O819)</f>
        <v/>
      </c>
      <c r="K819" s="35">
        <f>'Ek.3-A'!R819</f>
        <v>0</v>
      </c>
      <c r="L819" s="25" t="str">
        <f>'Ek.3-A'!K819</f>
        <v/>
      </c>
      <c r="M819" s="27" t="str">
        <f>'Ek.3-A'!L819</f>
        <v/>
      </c>
      <c r="N819" s="27">
        <f t="shared" ref="N819:N831" si="170">IF(H819="var",0,IF(M819&lt;=0.005,M819,0))</f>
        <v>0</v>
      </c>
      <c r="O819" s="28" t="str">
        <f t="shared" ref="O819:O831" si="171">IF(M819&lt;=0.005,"E","H")</f>
        <v>H</v>
      </c>
      <c r="P819" s="27">
        <f>IF(O819="E",SUM($N$5:N819),0)</f>
        <v>0</v>
      </c>
      <c r="Q819" s="25">
        <f t="shared" ref="Q819:Q831" si="172">IF(P819&lt;=0.1, K819, IF(N819&gt;$F$2, N819*K819, $F$2*K819))</f>
        <v>0</v>
      </c>
    </row>
    <row r="820" spans="1:17" x14ac:dyDescent="0.25">
      <c r="A820" s="8">
        <v>9.2000000000000099</v>
      </c>
      <c r="B820" s="40" t="s">
        <v>16</v>
      </c>
      <c r="D820" s="106">
        <v>251010009012</v>
      </c>
      <c r="E820" s="4">
        <v>0.6</v>
      </c>
      <c r="G820" s="4">
        <f t="shared" ref="G820:G831" si="173">G819+1</f>
        <v>297</v>
      </c>
      <c r="H820" s="131" t="str">
        <f>IF(TRIM('Ek.3-A'!E820)&lt;&gt;"","var","yok")</f>
        <v>yok</v>
      </c>
      <c r="I820" s="7" t="str">
        <f>IF('Ek.3-A'!E820="", "", IF(VLOOKUP('Ek.3-A'!E820, Veriler!D:E, 2, 0)=0, "", VLOOKUP('Ek.3-A'!E820, Veriler!D:E, 2, 0)))</f>
        <v/>
      </c>
      <c r="J820" s="7" t="str">
        <f>IF('Ek.3-A'!O820="", "", 'Ek.3-A'!O820)</f>
        <v/>
      </c>
      <c r="K820" s="35">
        <f>'Ek.3-A'!R820</f>
        <v>0</v>
      </c>
      <c r="L820" s="25" t="str">
        <f>'Ek.3-A'!K820</f>
        <v/>
      </c>
      <c r="M820" s="27" t="str">
        <f>'Ek.3-A'!L820</f>
        <v/>
      </c>
      <c r="N820" s="27">
        <f t="shared" si="170"/>
        <v>0</v>
      </c>
      <c r="O820" s="28" t="str">
        <f t="shared" si="171"/>
        <v>H</v>
      </c>
      <c r="P820" s="27">
        <f>IF(O820="E",SUM($N$5:N820),0)</f>
        <v>0</v>
      </c>
      <c r="Q820" s="25">
        <f t="shared" si="172"/>
        <v>0</v>
      </c>
    </row>
    <row r="821" spans="1:17" x14ac:dyDescent="0.25">
      <c r="A821" s="8">
        <v>9.2100000000000097</v>
      </c>
      <c r="B821" s="40" t="s">
        <v>16</v>
      </c>
      <c r="D821" s="108">
        <v>293919000014</v>
      </c>
      <c r="E821" s="4">
        <v>0.6</v>
      </c>
      <c r="G821" s="4">
        <f t="shared" si="173"/>
        <v>298</v>
      </c>
      <c r="H821" s="131" t="str">
        <f>IF(TRIM('Ek.3-A'!E821)&lt;&gt;"","var","yok")</f>
        <v>yok</v>
      </c>
      <c r="I821" s="7" t="str">
        <f>IF('Ek.3-A'!E821="", "", IF(VLOOKUP('Ek.3-A'!E821, Veriler!D:E, 2, 0)=0, "", VLOOKUP('Ek.3-A'!E821, Veriler!D:E, 2, 0)))</f>
        <v/>
      </c>
      <c r="J821" s="7" t="str">
        <f>IF('Ek.3-A'!O821="", "", 'Ek.3-A'!O821)</f>
        <v/>
      </c>
      <c r="K821" s="35">
        <f>'Ek.3-A'!R821</f>
        <v>0</v>
      </c>
      <c r="L821" s="25" t="str">
        <f>'Ek.3-A'!K821</f>
        <v/>
      </c>
      <c r="M821" s="27" t="str">
        <f>'Ek.3-A'!L821</f>
        <v/>
      </c>
      <c r="N821" s="27">
        <f t="shared" si="170"/>
        <v>0</v>
      </c>
      <c r="O821" s="28" t="str">
        <f t="shared" si="171"/>
        <v>H</v>
      </c>
      <c r="P821" s="27">
        <f>IF(O821="E",SUM($N$5:N821),0)</f>
        <v>0</v>
      </c>
      <c r="Q821" s="25">
        <f t="shared" si="172"/>
        <v>0</v>
      </c>
    </row>
    <row r="822" spans="1:17" x14ac:dyDescent="0.25">
      <c r="A822" s="8">
        <v>9.2200000000000095</v>
      </c>
      <c r="B822" s="40" t="s">
        <v>16</v>
      </c>
      <c r="D822" s="106">
        <v>293890909012</v>
      </c>
      <c r="E822" s="4">
        <v>0.6</v>
      </c>
      <c r="G822" s="4">
        <f t="shared" si="173"/>
        <v>299</v>
      </c>
      <c r="H822" s="131" t="str">
        <f>IF(TRIM('Ek.3-A'!E822)&lt;&gt;"","var","yok")</f>
        <v>yok</v>
      </c>
      <c r="I822" s="7" t="str">
        <f>IF('Ek.3-A'!E822="", "", IF(VLOOKUP('Ek.3-A'!E822, Veriler!D:E, 2, 0)=0, "", VLOOKUP('Ek.3-A'!E822, Veriler!D:E, 2, 0)))</f>
        <v/>
      </c>
      <c r="J822" s="7" t="str">
        <f>IF('Ek.3-A'!O822="", "", 'Ek.3-A'!O822)</f>
        <v/>
      </c>
      <c r="K822" s="35">
        <f>'Ek.3-A'!R822</f>
        <v>0</v>
      </c>
      <c r="L822" s="25" t="str">
        <f>'Ek.3-A'!K822</f>
        <v/>
      </c>
      <c r="M822" s="27" t="str">
        <f>'Ek.3-A'!L822</f>
        <v/>
      </c>
      <c r="N822" s="27">
        <f t="shared" si="170"/>
        <v>0</v>
      </c>
      <c r="O822" s="28" t="str">
        <f t="shared" si="171"/>
        <v>H</v>
      </c>
      <c r="P822" s="27">
        <f>IF(O822="E",SUM($N$5:N822),0)</f>
        <v>0</v>
      </c>
      <c r="Q822" s="25">
        <f t="shared" si="172"/>
        <v>0</v>
      </c>
    </row>
    <row r="823" spans="1:17" x14ac:dyDescent="0.25">
      <c r="A823" s="8">
        <v>9.2300000000000093</v>
      </c>
      <c r="B823" s="40" t="s">
        <v>16</v>
      </c>
      <c r="D823" s="108">
        <v>292219000014</v>
      </c>
      <c r="E823" s="4">
        <v>0.6</v>
      </c>
      <c r="G823" s="4">
        <f t="shared" si="173"/>
        <v>300</v>
      </c>
      <c r="H823" s="131" t="str">
        <f>IF(TRIM('Ek.3-A'!E823)&lt;&gt;"","var","yok")</f>
        <v>yok</v>
      </c>
      <c r="I823" s="7" t="str">
        <f>IF('Ek.3-A'!E823="", "", IF(VLOOKUP('Ek.3-A'!E823, Veriler!D:E, 2, 0)=0, "", VLOOKUP('Ek.3-A'!E823, Veriler!D:E, 2, 0)))</f>
        <v/>
      </c>
      <c r="J823" s="7" t="str">
        <f>IF('Ek.3-A'!O823="", "", 'Ek.3-A'!O823)</f>
        <v/>
      </c>
      <c r="K823" s="35">
        <f>'Ek.3-A'!R823</f>
        <v>0</v>
      </c>
      <c r="L823" s="25" t="str">
        <f>'Ek.3-A'!K823</f>
        <v/>
      </c>
      <c r="M823" s="27" t="str">
        <f>'Ek.3-A'!L823</f>
        <v/>
      </c>
      <c r="N823" s="27">
        <f t="shared" si="170"/>
        <v>0</v>
      </c>
      <c r="O823" s="28" t="str">
        <f t="shared" si="171"/>
        <v>H</v>
      </c>
      <c r="P823" s="27">
        <f>IF(O823="E",SUM($N$5:N823),0)</f>
        <v>0</v>
      </c>
      <c r="Q823" s="25">
        <f t="shared" si="172"/>
        <v>0</v>
      </c>
    </row>
    <row r="824" spans="1:17" x14ac:dyDescent="0.25">
      <c r="A824" s="8">
        <v>9.2400000000000109</v>
      </c>
      <c r="B824" s="40" t="s">
        <v>16</v>
      </c>
      <c r="D824" s="106">
        <v>853941000000</v>
      </c>
      <c r="E824" s="4">
        <v>0.6</v>
      </c>
      <c r="G824" s="4">
        <f t="shared" si="173"/>
        <v>301</v>
      </c>
      <c r="H824" s="131" t="str">
        <f>IF(TRIM('Ek.3-A'!E824)&lt;&gt;"","var","yok")</f>
        <v>yok</v>
      </c>
      <c r="I824" s="7" t="str">
        <f>IF('Ek.3-A'!E824="", "", IF(VLOOKUP('Ek.3-A'!E824, Veriler!D:E, 2, 0)=0, "", VLOOKUP('Ek.3-A'!E824, Veriler!D:E, 2, 0)))</f>
        <v/>
      </c>
      <c r="J824" s="7" t="str">
        <f>IF('Ek.3-A'!O824="", "", 'Ek.3-A'!O824)</f>
        <v/>
      </c>
      <c r="K824" s="35">
        <f>'Ek.3-A'!R824</f>
        <v>0</v>
      </c>
      <c r="L824" s="25" t="str">
        <f>'Ek.3-A'!K824</f>
        <v/>
      </c>
      <c r="M824" s="27" t="str">
        <f>'Ek.3-A'!L824</f>
        <v/>
      </c>
      <c r="N824" s="27">
        <f t="shared" si="170"/>
        <v>0</v>
      </c>
      <c r="O824" s="28" t="str">
        <f t="shared" si="171"/>
        <v>H</v>
      </c>
      <c r="P824" s="27">
        <f>IF(O824="E",SUM($N$5:N824),0)</f>
        <v>0</v>
      </c>
      <c r="Q824" s="25">
        <f t="shared" si="172"/>
        <v>0</v>
      </c>
    </row>
    <row r="825" spans="1:17" x14ac:dyDescent="0.25">
      <c r="A825" s="8">
        <v>9.2500000000000107</v>
      </c>
      <c r="B825" s="40" t="s">
        <v>16</v>
      </c>
      <c r="D825" s="108">
        <v>290930909018</v>
      </c>
      <c r="E825" s="4">
        <v>0.6</v>
      </c>
      <c r="G825" s="4">
        <f t="shared" si="173"/>
        <v>302</v>
      </c>
      <c r="H825" s="131" t="str">
        <f>IF(TRIM('Ek.3-A'!E825)&lt;&gt;"","var","yok")</f>
        <v>yok</v>
      </c>
      <c r="I825" s="7" t="str">
        <f>IF('Ek.3-A'!E825="", "", IF(VLOOKUP('Ek.3-A'!E825, Veriler!D:E, 2, 0)=0, "", VLOOKUP('Ek.3-A'!E825, Veriler!D:E, 2, 0)))</f>
        <v/>
      </c>
      <c r="J825" s="7" t="str">
        <f>IF('Ek.3-A'!O825="", "", 'Ek.3-A'!O825)</f>
        <v/>
      </c>
      <c r="K825" s="35">
        <f>'Ek.3-A'!R825</f>
        <v>0</v>
      </c>
      <c r="L825" s="25" t="str">
        <f>'Ek.3-A'!K825</f>
        <v/>
      </c>
      <c r="M825" s="27" t="str">
        <f>'Ek.3-A'!L825</f>
        <v/>
      </c>
      <c r="N825" s="27">
        <f t="shared" si="170"/>
        <v>0</v>
      </c>
      <c r="O825" s="28" t="str">
        <f t="shared" si="171"/>
        <v>H</v>
      </c>
      <c r="P825" s="27">
        <f>IF(O825="E",SUM($N$5:N825),0)</f>
        <v>0</v>
      </c>
      <c r="Q825" s="25">
        <f t="shared" si="172"/>
        <v>0</v>
      </c>
    </row>
    <row r="826" spans="1:17" x14ac:dyDescent="0.25">
      <c r="A826" s="8">
        <v>9.2600000000000104</v>
      </c>
      <c r="B826" s="40" t="s">
        <v>16</v>
      </c>
      <c r="D826" s="106">
        <v>290399800029</v>
      </c>
      <c r="E826" s="4">
        <v>0.6</v>
      </c>
      <c r="G826" s="4">
        <f t="shared" si="173"/>
        <v>303</v>
      </c>
      <c r="H826" s="131" t="str">
        <f>IF(TRIM('Ek.3-A'!E826)&lt;&gt;"","var","yok")</f>
        <v>yok</v>
      </c>
      <c r="I826" s="7" t="str">
        <f>IF('Ek.3-A'!E826="", "", IF(VLOOKUP('Ek.3-A'!E826, Veriler!D:E, 2, 0)=0, "", VLOOKUP('Ek.3-A'!E826, Veriler!D:E, 2, 0)))</f>
        <v/>
      </c>
      <c r="J826" s="7" t="str">
        <f>IF('Ek.3-A'!O826="", "", 'Ek.3-A'!O826)</f>
        <v/>
      </c>
      <c r="K826" s="35">
        <f>'Ek.3-A'!R826</f>
        <v>0</v>
      </c>
      <c r="L826" s="25" t="str">
        <f>'Ek.3-A'!K826</f>
        <v/>
      </c>
      <c r="M826" s="27" t="str">
        <f>'Ek.3-A'!L826</f>
        <v/>
      </c>
      <c r="N826" s="27">
        <f t="shared" si="170"/>
        <v>0</v>
      </c>
      <c r="O826" s="28" t="str">
        <f t="shared" si="171"/>
        <v>H</v>
      </c>
      <c r="P826" s="27">
        <f>IF(O826="E",SUM($N$5:N826),0)</f>
        <v>0</v>
      </c>
      <c r="Q826" s="25">
        <f t="shared" si="172"/>
        <v>0</v>
      </c>
    </row>
    <row r="827" spans="1:17" x14ac:dyDescent="0.25">
      <c r="A827" s="8">
        <v>9.2700000000000102</v>
      </c>
      <c r="B827" s="40" t="s">
        <v>16</v>
      </c>
      <c r="D827" s="108">
        <v>291639909019</v>
      </c>
      <c r="E827" s="4">
        <v>0.6</v>
      </c>
      <c r="G827" s="4">
        <f t="shared" si="173"/>
        <v>304</v>
      </c>
      <c r="H827" s="131" t="str">
        <f>IF(TRIM('Ek.3-A'!E827)&lt;&gt;"","var","yok")</f>
        <v>yok</v>
      </c>
      <c r="I827" s="7" t="str">
        <f>IF('Ek.3-A'!E827="", "", IF(VLOOKUP('Ek.3-A'!E827, Veriler!D:E, 2, 0)=0, "", VLOOKUP('Ek.3-A'!E827, Veriler!D:E, 2, 0)))</f>
        <v/>
      </c>
      <c r="J827" s="7" t="str">
        <f>IF('Ek.3-A'!O827="", "", 'Ek.3-A'!O827)</f>
        <v/>
      </c>
      <c r="K827" s="35">
        <f>'Ek.3-A'!R827</f>
        <v>0</v>
      </c>
      <c r="L827" s="25" t="str">
        <f>'Ek.3-A'!K827</f>
        <v/>
      </c>
      <c r="M827" s="27" t="str">
        <f>'Ek.3-A'!L827</f>
        <v/>
      </c>
      <c r="N827" s="27">
        <f t="shared" si="170"/>
        <v>0</v>
      </c>
      <c r="O827" s="28" t="str">
        <f t="shared" si="171"/>
        <v>H</v>
      </c>
      <c r="P827" s="27">
        <f>IF(O827="E",SUM($N$5:N827),0)</f>
        <v>0</v>
      </c>
      <c r="Q827" s="25">
        <f t="shared" si="172"/>
        <v>0</v>
      </c>
    </row>
    <row r="828" spans="1:17" x14ac:dyDescent="0.25">
      <c r="A828" s="8">
        <v>9.28000000000001</v>
      </c>
      <c r="B828" s="40" t="s">
        <v>16</v>
      </c>
      <c r="D828" s="106">
        <v>280480000000</v>
      </c>
      <c r="E828" s="4">
        <v>0.6</v>
      </c>
      <c r="G828" s="4">
        <f t="shared" si="173"/>
        <v>305</v>
      </c>
      <c r="H828" s="131" t="str">
        <f>IF(TRIM('Ek.3-A'!E828)&lt;&gt;"","var","yok")</f>
        <v>yok</v>
      </c>
      <c r="I828" s="7" t="str">
        <f>IF('Ek.3-A'!E828="", "", IF(VLOOKUP('Ek.3-A'!E828, Veriler!D:E, 2, 0)=0, "", VLOOKUP('Ek.3-A'!E828, Veriler!D:E, 2, 0)))</f>
        <v/>
      </c>
      <c r="J828" s="7" t="str">
        <f>IF('Ek.3-A'!O828="", "", 'Ek.3-A'!O828)</f>
        <v/>
      </c>
      <c r="K828" s="35">
        <f>'Ek.3-A'!R828</f>
        <v>0</v>
      </c>
      <c r="L828" s="25" t="str">
        <f>'Ek.3-A'!K828</f>
        <v/>
      </c>
      <c r="M828" s="27" t="str">
        <f>'Ek.3-A'!L828</f>
        <v/>
      </c>
      <c r="N828" s="27">
        <f t="shared" si="170"/>
        <v>0</v>
      </c>
      <c r="O828" s="28" t="str">
        <f t="shared" si="171"/>
        <v>H</v>
      </c>
      <c r="P828" s="27">
        <f>IF(O828="E",SUM($N$5:N828),0)</f>
        <v>0</v>
      </c>
      <c r="Q828" s="25">
        <f t="shared" si="172"/>
        <v>0</v>
      </c>
    </row>
    <row r="829" spans="1:17" x14ac:dyDescent="0.25">
      <c r="A829" s="8">
        <v>9.2900000000000098</v>
      </c>
      <c r="B829" s="40" t="s">
        <v>16</v>
      </c>
      <c r="D829" s="108">
        <v>281119801000</v>
      </c>
      <c r="E829" s="4">
        <v>0.6</v>
      </c>
      <c r="G829" s="4">
        <f t="shared" si="173"/>
        <v>306</v>
      </c>
      <c r="H829" s="131" t="str">
        <f>IF(TRIM('Ek.3-A'!E829)&lt;&gt;"","var","yok")</f>
        <v>yok</v>
      </c>
      <c r="I829" s="7" t="str">
        <f>IF('Ek.3-A'!E829="", "", IF(VLOOKUP('Ek.3-A'!E829, Veriler!D:E, 2, 0)=0, "", VLOOKUP('Ek.3-A'!E829, Veriler!D:E, 2, 0)))</f>
        <v/>
      </c>
      <c r="J829" s="7" t="str">
        <f>IF('Ek.3-A'!O829="", "", 'Ek.3-A'!O829)</f>
        <v/>
      </c>
      <c r="K829" s="35">
        <f>'Ek.3-A'!R829</f>
        <v>0</v>
      </c>
      <c r="L829" s="25" t="str">
        <f>'Ek.3-A'!K829</f>
        <v/>
      </c>
      <c r="M829" s="27" t="str">
        <f>'Ek.3-A'!L829</f>
        <v/>
      </c>
      <c r="N829" s="27">
        <f t="shared" si="170"/>
        <v>0</v>
      </c>
      <c r="O829" s="28" t="str">
        <f t="shared" si="171"/>
        <v>H</v>
      </c>
      <c r="P829" s="27">
        <f>IF(O829="E",SUM($N$5:N829),0)</f>
        <v>0</v>
      </c>
      <c r="Q829" s="25">
        <f t="shared" si="172"/>
        <v>0</v>
      </c>
    </row>
    <row r="830" spans="1:17" x14ac:dyDescent="0.25">
      <c r="A830" s="8">
        <v>9.3000000000000096</v>
      </c>
      <c r="B830" s="40" t="s">
        <v>16</v>
      </c>
      <c r="D830" s="106">
        <v>281290000014</v>
      </c>
      <c r="E830" s="4">
        <v>0.6</v>
      </c>
      <c r="G830" s="4">
        <f t="shared" si="173"/>
        <v>307</v>
      </c>
      <c r="H830" s="131" t="str">
        <f>IF(TRIM('Ek.3-A'!E830)&lt;&gt;"","var","yok")</f>
        <v>yok</v>
      </c>
      <c r="I830" s="7" t="str">
        <f>IF('Ek.3-A'!E830="", "", IF(VLOOKUP('Ek.3-A'!E830, Veriler!D:E, 2, 0)=0, "", VLOOKUP('Ek.3-A'!E830, Veriler!D:E, 2, 0)))</f>
        <v/>
      </c>
      <c r="J830" s="7" t="str">
        <f>IF('Ek.3-A'!O830="", "", 'Ek.3-A'!O830)</f>
        <v/>
      </c>
      <c r="K830" s="35">
        <f>'Ek.3-A'!R830</f>
        <v>0</v>
      </c>
      <c r="L830" s="25" t="str">
        <f>'Ek.3-A'!K830</f>
        <v/>
      </c>
      <c r="M830" s="27" t="str">
        <f>'Ek.3-A'!L830</f>
        <v/>
      </c>
      <c r="N830" s="27">
        <f t="shared" si="170"/>
        <v>0</v>
      </c>
      <c r="O830" s="28" t="str">
        <f t="shared" si="171"/>
        <v>H</v>
      </c>
      <c r="P830" s="27">
        <f>IF(O830="E",SUM($N$5:N830),0)</f>
        <v>0</v>
      </c>
      <c r="Q830" s="25">
        <f t="shared" si="172"/>
        <v>0</v>
      </c>
    </row>
    <row r="831" spans="1:17" x14ac:dyDescent="0.25">
      <c r="A831" s="8">
        <v>9.3100000000000094</v>
      </c>
      <c r="B831" s="40" t="s">
        <v>16</v>
      </c>
      <c r="D831" s="108">
        <v>281129901000</v>
      </c>
      <c r="E831" s="4">
        <v>0.6</v>
      </c>
      <c r="G831" s="4">
        <f t="shared" si="173"/>
        <v>308</v>
      </c>
      <c r="H831" s="131" t="str">
        <f>IF(TRIM('Ek.3-A'!E831)&lt;&gt;"","var","yok")</f>
        <v>yok</v>
      </c>
      <c r="I831" s="7" t="str">
        <f>IF('Ek.3-A'!E831="", "", IF(VLOOKUP('Ek.3-A'!E831, Veriler!D:E, 2, 0)=0, "", VLOOKUP('Ek.3-A'!E831, Veriler!D:E, 2, 0)))</f>
        <v/>
      </c>
      <c r="J831" s="7" t="str">
        <f>IF('Ek.3-A'!O831="", "", 'Ek.3-A'!O831)</f>
        <v/>
      </c>
      <c r="K831" s="35">
        <f>'Ek.3-A'!R831</f>
        <v>0</v>
      </c>
      <c r="L831" s="25" t="str">
        <f>'Ek.3-A'!K831</f>
        <v/>
      </c>
      <c r="M831" s="27" t="str">
        <f>'Ek.3-A'!L831</f>
        <v/>
      </c>
      <c r="N831" s="27">
        <f t="shared" si="170"/>
        <v>0</v>
      </c>
      <c r="O831" s="28" t="str">
        <f t="shared" si="171"/>
        <v>H</v>
      </c>
      <c r="P831" s="27">
        <f>IF(O831="E",SUM($N$5:N831),0)</f>
        <v>0</v>
      </c>
      <c r="Q831" s="25">
        <f t="shared" si="172"/>
        <v>0</v>
      </c>
    </row>
    <row r="832" spans="1:17" x14ac:dyDescent="0.25">
      <c r="A832" s="8">
        <v>9.3200000000000092</v>
      </c>
      <c r="B832" s="40" t="s">
        <v>16</v>
      </c>
      <c r="D832" s="106">
        <v>293190001000</v>
      </c>
      <c r="E832" s="4">
        <v>0.6</v>
      </c>
      <c r="P832" s="27"/>
      <c r="Q832" s="30"/>
    </row>
    <row r="833" spans="1:17" x14ac:dyDescent="0.25">
      <c r="A833" s="8">
        <v>9.3300000000000107</v>
      </c>
      <c r="B833" s="40" t="s">
        <v>16</v>
      </c>
      <c r="D833" s="108">
        <v>293499909014</v>
      </c>
      <c r="E833" s="4">
        <v>0.6</v>
      </c>
      <c r="P833" s="27"/>
      <c r="Q833" s="30"/>
    </row>
    <row r="834" spans="1:17" x14ac:dyDescent="0.25">
      <c r="A834" s="8">
        <v>9.3400000000000105</v>
      </c>
      <c r="B834" s="40" t="s">
        <v>16</v>
      </c>
      <c r="D834" s="106">
        <v>290960100000</v>
      </c>
      <c r="E834" s="4">
        <v>0.6</v>
      </c>
      <c r="P834" s="27"/>
      <c r="Q834" s="30"/>
    </row>
    <row r="835" spans="1:17" x14ac:dyDescent="0.25">
      <c r="A835" s="8">
        <v>9.3500000000000103</v>
      </c>
      <c r="B835" s="40" t="s">
        <v>16</v>
      </c>
      <c r="D835" s="108">
        <v>292419000011</v>
      </c>
      <c r="E835" s="4">
        <v>0.6</v>
      </c>
      <c r="P835" s="27"/>
      <c r="Q835" s="30"/>
    </row>
    <row r="836" spans="1:17" x14ac:dyDescent="0.25">
      <c r="A836" s="8">
        <v>9.3600000000000101</v>
      </c>
      <c r="B836" s="40" t="s">
        <v>16</v>
      </c>
      <c r="D836" s="106">
        <v>292429700021</v>
      </c>
      <c r="E836" s="4">
        <v>0.6</v>
      </c>
      <c r="P836" s="27"/>
      <c r="Q836" s="30"/>
    </row>
    <row r="837" spans="1:17" x14ac:dyDescent="0.25">
      <c r="A837" s="8">
        <v>9.3700000000000099</v>
      </c>
      <c r="B837" s="40" t="s">
        <v>16</v>
      </c>
      <c r="D837" s="108">
        <v>291524000000</v>
      </c>
      <c r="E837" s="4">
        <v>0.6</v>
      </c>
      <c r="P837" s="27"/>
      <c r="Q837" s="30"/>
    </row>
    <row r="838" spans="1:17" x14ac:dyDescent="0.25">
      <c r="A838" s="8">
        <v>9.3800000000000097</v>
      </c>
      <c r="B838" s="40" t="s">
        <v>16</v>
      </c>
      <c r="D838" s="106">
        <v>291539009919</v>
      </c>
      <c r="E838" s="4">
        <v>0.6</v>
      </c>
      <c r="P838" s="27"/>
      <c r="Q838" s="30"/>
    </row>
    <row r="839" spans="1:17" x14ac:dyDescent="0.25">
      <c r="A839" s="8">
        <v>9.3900000000000095</v>
      </c>
      <c r="B839" s="40" t="s">
        <v>16</v>
      </c>
      <c r="D839" s="108">
        <v>291529009019</v>
      </c>
      <c r="E839" s="4">
        <v>0.6</v>
      </c>
      <c r="P839" s="27"/>
      <c r="Q839" s="30"/>
    </row>
    <row r="840" spans="1:17" x14ac:dyDescent="0.25">
      <c r="A840" s="8">
        <v>9.4000000000000092</v>
      </c>
      <c r="B840" s="40" t="s">
        <v>16</v>
      </c>
      <c r="D840" s="106">
        <v>291590700031</v>
      </c>
      <c r="E840" s="4">
        <v>0.6</v>
      </c>
      <c r="P840" s="27"/>
      <c r="Q840" s="30"/>
    </row>
    <row r="841" spans="1:17" x14ac:dyDescent="0.25">
      <c r="A841" s="8">
        <v>9.4100000000000108</v>
      </c>
      <c r="B841" s="40" t="s">
        <v>16</v>
      </c>
      <c r="D841" s="108">
        <v>291419900012</v>
      </c>
      <c r="E841" s="4">
        <v>0.6</v>
      </c>
      <c r="G841" s="4">
        <f>G816+1</f>
        <v>309</v>
      </c>
      <c r="H841" s="131" t="str">
        <f>IF(TRIM('Ek.3-A'!E841)&lt;&gt;"","var","yok")</f>
        <v>yok</v>
      </c>
      <c r="I841" s="7" t="str">
        <f>IF('Ek.3-A'!E841="", "", IF(VLOOKUP('Ek.3-A'!E841, Veriler!D:E, 2, 0)=0, "", VLOOKUP('Ek.3-A'!E841, Veriler!D:E, 2, 0)))</f>
        <v/>
      </c>
      <c r="J841" s="7" t="str">
        <f>IF('Ek.3-A'!O841="", "", 'Ek.3-A'!O841)</f>
        <v/>
      </c>
      <c r="K841" s="35">
        <f>'Ek.3-A'!R841</f>
        <v>0</v>
      </c>
      <c r="L841" s="25" t="str">
        <f>'Ek.3-A'!K841</f>
        <v/>
      </c>
      <c r="M841" s="27" t="str">
        <f>'Ek.3-A'!L841</f>
        <v/>
      </c>
      <c r="N841" s="27">
        <f>IF(H841="var",0,IF(M841&lt;=0.005,M841,0))</f>
        <v>0</v>
      </c>
      <c r="O841" s="28" t="str">
        <f>IF(M841&lt;=0.005,"E","H")</f>
        <v>H</v>
      </c>
      <c r="P841" s="27">
        <f>IF(O841="E",SUM($N$5:N841),0)</f>
        <v>0</v>
      </c>
      <c r="Q841" s="25">
        <f>IF(P841&lt;=0.1, K841, IF(N841&gt;$F$2, N841*K841, $F$2*K841))</f>
        <v>0</v>
      </c>
    </row>
    <row r="842" spans="1:17" x14ac:dyDescent="0.25">
      <c r="A842" s="8">
        <v>9.4200000000000106</v>
      </c>
      <c r="B842" s="40" t="s">
        <v>16</v>
      </c>
      <c r="D842" s="106">
        <v>290129009012</v>
      </c>
      <c r="E842" s="4">
        <v>0.6</v>
      </c>
      <c r="G842" s="4">
        <f>G841+1</f>
        <v>310</v>
      </c>
      <c r="H842" s="131" t="str">
        <f>IF(TRIM('Ek.3-A'!E842)&lt;&gt;"","var","yok")</f>
        <v>yok</v>
      </c>
      <c r="I842" s="7" t="str">
        <f>IF('Ek.3-A'!E842="", "", IF(VLOOKUP('Ek.3-A'!E842, Veriler!D:E, 2, 0)=0, "", VLOOKUP('Ek.3-A'!E842, Veriler!D:E, 2, 0)))</f>
        <v/>
      </c>
      <c r="J842" s="7" t="str">
        <f>IF('Ek.3-A'!O842="", "", 'Ek.3-A'!O842)</f>
        <v/>
      </c>
      <c r="K842" s="35">
        <f>'Ek.3-A'!R842</f>
        <v>0</v>
      </c>
      <c r="L842" s="25" t="str">
        <f>'Ek.3-A'!K842</f>
        <v/>
      </c>
      <c r="M842" s="27" t="str">
        <f>'Ek.3-A'!L842</f>
        <v/>
      </c>
      <c r="N842" s="27">
        <f t="shared" ref="N842:N854" si="174">IF(H842="var",0,IF(M842&lt;=0.005,M842,0))</f>
        <v>0</v>
      </c>
      <c r="O842" s="28" t="str">
        <f t="shared" ref="O842:O854" si="175">IF(M842&lt;=0.005,"E","H")</f>
        <v>H</v>
      </c>
      <c r="P842" s="27">
        <f>IF(O842="E",SUM($N$5:N842),0)</f>
        <v>0</v>
      </c>
      <c r="Q842" s="25">
        <f t="shared" ref="Q842:Q854" si="176">IF(P842&lt;=0.1, K842, IF(N842&gt;$F$2, N842*K842, $F$2*K842))</f>
        <v>0</v>
      </c>
    </row>
    <row r="843" spans="1:17" x14ac:dyDescent="0.25">
      <c r="A843" s="8">
        <v>9.4300000000000104</v>
      </c>
      <c r="B843" s="40" t="s">
        <v>16</v>
      </c>
      <c r="D843" s="108">
        <v>291822009021</v>
      </c>
      <c r="E843" s="4">
        <v>0.6</v>
      </c>
      <c r="G843" s="4">
        <f>G842+1</f>
        <v>311</v>
      </c>
      <c r="H843" s="131" t="str">
        <f>IF(TRIM('Ek.3-A'!E843)&lt;&gt;"","var","yok")</f>
        <v>yok</v>
      </c>
      <c r="I843" s="7" t="str">
        <f>IF('Ek.3-A'!E843="", "", IF(VLOOKUP('Ek.3-A'!E843, Veriler!D:E, 2, 0)=0, "", VLOOKUP('Ek.3-A'!E843, Veriler!D:E, 2, 0)))</f>
        <v/>
      </c>
      <c r="J843" s="7" t="str">
        <f>IF('Ek.3-A'!O843="", "", 'Ek.3-A'!O843)</f>
        <v/>
      </c>
      <c r="K843" s="35">
        <f>'Ek.3-A'!R843</f>
        <v>0</v>
      </c>
      <c r="L843" s="25" t="str">
        <f>'Ek.3-A'!K843</f>
        <v/>
      </c>
      <c r="M843" s="27" t="str">
        <f>'Ek.3-A'!L843</f>
        <v/>
      </c>
      <c r="N843" s="27">
        <f t="shared" si="174"/>
        <v>0</v>
      </c>
      <c r="O843" s="28" t="str">
        <f t="shared" si="175"/>
        <v>H</v>
      </c>
      <c r="P843" s="27">
        <f>IF(O843="E",SUM($N$5:N843),0)</f>
        <v>0</v>
      </c>
      <c r="Q843" s="25">
        <f t="shared" si="176"/>
        <v>0</v>
      </c>
    </row>
    <row r="844" spans="1:17" x14ac:dyDescent="0.25">
      <c r="A844" s="8">
        <v>9.4400000000000102</v>
      </c>
      <c r="B844" s="40" t="s">
        <v>16</v>
      </c>
      <c r="D844" s="106">
        <v>291822009011</v>
      </c>
      <c r="E844" s="4">
        <v>0.6</v>
      </c>
      <c r="G844" s="4">
        <f t="shared" ref="G844:G854" si="177">G843+1</f>
        <v>312</v>
      </c>
      <c r="H844" s="131" t="str">
        <f>IF(TRIM('Ek.3-A'!E844)&lt;&gt;"","var","yok")</f>
        <v>yok</v>
      </c>
      <c r="I844" s="7" t="str">
        <f>IF('Ek.3-A'!E844="", "", IF(VLOOKUP('Ek.3-A'!E844, Veriler!D:E, 2, 0)=0, "", VLOOKUP('Ek.3-A'!E844, Veriler!D:E, 2, 0)))</f>
        <v/>
      </c>
      <c r="J844" s="7" t="str">
        <f>IF('Ek.3-A'!O844="", "", 'Ek.3-A'!O844)</f>
        <v/>
      </c>
      <c r="K844" s="35">
        <f>'Ek.3-A'!R844</f>
        <v>0</v>
      </c>
      <c r="L844" s="25" t="str">
        <f>'Ek.3-A'!K844</f>
        <v/>
      </c>
      <c r="M844" s="27" t="str">
        <f>'Ek.3-A'!L844</f>
        <v/>
      </c>
      <c r="N844" s="27">
        <f t="shared" si="174"/>
        <v>0</v>
      </c>
      <c r="O844" s="28" t="str">
        <f t="shared" si="175"/>
        <v>H</v>
      </c>
      <c r="P844" s="27">
        <f>IF(O844="E",SUM($N$5:N844),0)</f>
        <v>0</v>
      </c>
      <c r="Q844" s="25">
        <f t="shared" si="176"/>
        <v>0</v>
      </c>
    </row>
    <row r="845" spans="1:17" x14ac:dyDescent="0.25">
      <c r="A845" s="8">
        <v>9.4500000000000099</v>
      </c>
      <c r="B845" s="40" t="s">
        <v>16</v>
      </c>
      <c r="D845" s="108">
        <v>291822009019</v>
      </c>
      <c r="E845" s="4">
        <v>0.6</v>
      </c>
      <c r="G845" s="4">
        <f t="shared" si="177"/>
        <v>313</v>
      </c>
      <c r="H845" s="131" t="str">
        <f>IF(TRIM('Ek.3-A'!E845)&lt;&gt;"","var","yok")</f>
        <v>yok</v>
      </c>
      <c r="I845" s="7" t="str">
        <f>IF('Ek.3-A'!E845="", "", IF(VLOOKUP('Ek.3-A'!E845, Veriler!D:E, 2, 0)=0, "", VLOOKUP('Ek.3-A'!E845, Veriler!D:E, 2, 0)))</f>
        <v/>
      </c>
      <c r="J845" s="7" t="str">
        <f>IF('Ek.3-A'!O845="", "", 'Ek.3-A'!O845)</f>
        <v/>
      </c>
      <c r="K845" s="35">
        <f>'Ek.3-A'!R845</f>
        <v>0</v>
      </c>
      <c r="L845" s="25" t="str">
        <f>'Ek.3-A'!K845</f>
        <v/>
      </c>
      <c r="M845" s="27" t="str">
        <f>'Ek.3-A'!L845</f>
        <v/>
      </c>
      <c r="N845" s="27">
        <f t="shared" si="174"/>
        <v>0</v>
      </c>
      <c r="O845" s="28" t="str">
        <f t="shared" si="175"/>
        <v>H</v>
      </c>
      <c r="P845" s="27">
        <f>IF(O845="E",SUM($N$5:N845),0)</f>
        <v>0</v>
      </c>
      <c r="Q845" s="25">
        <f t="shared" si="176"/>
        <v>0</v>
      </c>
    </row>
    <row r="846" spans="1:17" x14ac:dyDescent="0.25">
      <c r="A846" s="8">
        <v>9.4600000000000097</v>
      </c>
      <c r="B846" s="40" t="s">
        <v>16</v>
      </c>
      <c r="D846" s="106">
        <v>292429700024</v>
      </c>
      <c r="E846" s="4">
        <v>0.6</v>
      </c>
      <c r="G846" s="4">
        <f t="shared" si="177"/>
        <v>314</v>
      </c>
      <c r="H846" s="131" t="str">
        <f>IF(TRIM('Ek.3-A'!E846)&lt;&gt;"","var","yok")</f>
        <v>yok</v>
      </c>
      <c r="I846" s="7" t="str">
        <f>IF('Ek.3-A'!E846="", "", IF(VLOOKUP('Ek.3-A'!E846, Veriler!D:E, 2, 0)=0, "", VLOOKUP('Ek.3-A'!E846, Veriler!D:E, 2, 0)))</f>
        <v/>
      </c>
      <c r="J846" s="7" t="str">
        <f>IF('Ek.3-A'!O846="", "", 'Ek.3-A'!O846)</f>
        <v/>
      </c>
      <c r="K846" s="35">
        <f>'Ek.3-A'!R846</f>
        <v>0</v>
      </c>
      <c r="L846" s="25" t="str">
        <f>'Ek.3-A'!K846</f>
        <v/>
      </c>
      <c r="M846" s="27" t="str">
        <f>'Ek.3-A'!L846</f>
        <v/>
      </c>
      <c r="N846" s="27">
        <f t="shared" si="174"/>
        <v>0</v>
      </c>
      <c r="O846" s="28" t="str">
        <f t="shared" si="175"/>
        <v>H</v>
      </c>
      <c r="P846" s="27">
        <f>IF(O846="E",SUM($N$5:N846),0)</f>
        <v>0</v>
      </c>
      <c r="Q846" s="25">
        <f t="shared" si="176"/>
        <v>0</v>
      </c>
    </row>
    <row r="847" spans="1:17" x14ac:dyDescent="0.25">
      <c r="A847" s="8">
        <v>9.4700000000000095</v>
      </c>
      <c r="B847" s="40" t="s">
        <v>16</v>
      </c>
      <c r="D847" s="108">
        <v>291439000012</v>
      </c>
      <c r="E847" s="4">
        <v>0.6</v>
      </c>
      <c r="G847" s="4">
        <f t="shared" si="177"/>
        <v>315</v>
      </c>
      <c r="H847" s="131" t="str">
        <f>IF(TRIM('Ek.3-A'!E847)&lt;&gt;"","var","yok")</f>
        <v>yok</v>
      </c>
      <c r="I847" s="7" t="str">
        <f>IF('Ek.3-A'!E847="", "", IF(VLOOKUP('Ek.3-A'!E847, Veriler!D:E, 2, 0)=0, "", VLOOKUP('Ek.3-A'!E847, Veriler!D:E, 2, 0)))</f>
        <v/>
      </c>
      <c r="J847" s="7" t="str">
        <f>IF('Ek.3-A'!O847="", "", 'Ek.3-A'!O847)</f>
        <v/>
      </c>
      <c r="K847" s="35">
        <f>'Ek.3-A'!R847</f>
        <v>0</v>
      </c>
      <c r="L847" s="25" t="str">
        <f>'Ek.3-A'!K847</f>
        <v/>
      </c>
      <c r="M847" s="27" t="str">
        <f>'Ek.3-A'!L847</f>
        <v/>
      </c>
      <c r="N847" s="27">
        <f t="shared" si="174"/>
        <v>0</v>
      </c>
      <c r="O847" s="28" t="str">
        <f t="shared" si="175"/>
        <v>H</v>
      </c>
      <c r="P847" s="27">
        <f>IF(O847="E",SUM($N$5:N847),0)</f>
        <v>0</v>
      </c>
      <c r="Q847" s="25">
        <f t="shared" si="176"/>
        <v>0</v>
      </c>
    </row>
    <row r="848" spans="1:17" x14ac:dyDescent="0.25">
      <c r="A848" s="8">
        <v>9.4800000000000093</v>
      </c>
      <c r="B848" s="40" t="s">
        <v>16</v>
      </c>
      <c r="D848" s="106">
        <v>291419900013</v>
      </c>
      <c r="E848" s="4">
        <v>0.6</v>
      </c>
      <c r="G848" s="4">
        <f t="shared" si="177"/>
        <v>316</v>
      </c>
      <c r="H848" s="131" t="str">
        <f>IF(TRIM('Ek.3-A'!E848)&lt;&gt;"","var","yok")</f>
        <v>yok</v>
      </c>
      <c r="I848" s="7" t="str">
        <f>IF('Ek.3-A'!E848="", "", IF(VLOOKUP('Ek.3-A'!E848, Veriler!D:E, 2, 0)=0, "", VLOOKUP('Ek.3-A'!E848, Veriler!D:E, 2, 0)))</f>
        <v/>
      </c>
      <c r="J848" s="7" t="str">
        <f>IF('Ek.3-A'!O848="", "", 'Ek.3-A'!O848)</f>
        <v/>
      </c>
      <c r="K848" s="35">
        <f>'Ek.3-A'!R848</f>
        <v>0</v>
      </c>
      <c r="L848" s="25" t="str">
        <f>'Ek.3-A'!K848</f>
        <v/>
      </c>
      <c r="M848" s="27" t="str">
        <f>'Ek.3-A'!L848</f>
        <v/>
      </c>
      <c r="N848" s="27">
        <f t="shared" si="174"/>
        <v>0</v>
      </c>
      <c r="O848" s="28" t="str">
        <f t="shared" si="175"/>
        <v>H</v>
      </c>
      <c r="P848" s="27">
        <f>IF(O848="E",SUM($N$5:N848),0)</f>
        <v>0</v>
      </c>
      <c r="Q848" s="25">
        <f t="shared" si="176"/>
        <v>0</v>
      </c>
    </row>
    <row r="849" spans="1:17" x14ac:dyDescent="0.25">
      <c r="A849" s="8">
        <v>9.4900000000000109</v>
      </c>
      <c r="B849" s="40" t="s">
        <v>16</v>
      </c>
      <c r="D849" s="108">
        <v>292690700011</v>
      </c>
      <c r="E849" s="4">
        <v>0.6</v>
      </c>
      <c r="G849" s="4">
        <f t="shared" si="177"/>
        <v>317</v>
      </c>
      <c r="H849" s="131" t="str">
        <f>IF(TRIM('Ek.3-A'!E849)&lt;&gt;"","var","yok")</f>
        <v>yok</v>
      </c>
      <c r="I849" s="7" t="str">
        <f>IF('Ek.3-A'!E849="", "", IF(VLOOKUP('Ek.3-A'!E849, Veriler!D:E, 2, 0)=0, "", VLOOKUP('Ek.3-A'!E849, Veriler!D:E, 2, 0)))</f>
        <v/>
      </c>
      <c r="J849" s="7" t="str">
        <f>IF('Ek.3-A'!O849="", "", 'Ek.3-A'!O849)</f>
        <v/>
      </c>
      <c r="K849" s="35">
        <f>'Ek.3-A'!R849</f>
        <v>0</v>
      </c>
      <c r="L849" s="25" t="str">
        <f>'Ek.3-A'!K849</f>
        <v/>
      </c>
      <c r="M849" s="27" t="str">
        <f>'Ek.3-A'!L849</f>
        <v/>
      </c>
      <c r="N849" s="27">
        <f t="shared" si="174"/>
        <v>0</v>
      </c>
      <c r="O849" s="28" t="str">
        <f t="shared" si="175"/>
        <v>H</v>
      </c>
      <c r="P849" s="27">
        <f>IF(O849="E",SUM($N$5:N849),0)</f>
        <v>0</v>
      </c>
      <c r="Q849" s="25">
        <f t="shared" si="176"/>
        <v>0</v>
      </c>
    </row>
    <row r="850" spans="1:17" x14ac:dyDescent="0.25">
      <c r="A850" s="8">
        <v>9.5000000000000107</v>
      </c>
      <c r="B850" s="40" t="s">
        <v>16</v>
      </c>
      <c r="D850" s="106">
        <v>290559989099</v>
      </c>
      <c r="E850" s="4">
        <v>0.6</v>
      </c>
      <c r="G850" s="4">
        <f t="shared" si="177"/>
        <v>318</v>
      </c>
      <c r="H850" s="131" t="str">
        <f>IF(TRIM('Ek.3-A'!E850)&lt;&gt;"","var","yok")</f>
        <v>yok</v>
      </c>
      <c r="I850" s="7" t="str">
        <f>IF('Ek.3-A'!E850="", "", IF(VLOOKUP('Ek.3-A'!E850, Veriler!D:E, 2, 0)=0, "", VLOOKUP('Ek.3-A'!E850, Veriler!D:E, 2, 0)))</f>
        <v/>
      </c>
      <c r="J850" s="7" t="str">
        <f>IF('Ek.3-A'!O850="", "", 'Ek.3-A'!O850)</f>
        <v/>
      </c>
      <c r="K850" s="35">
        <f>'Ek.3-A'!R850</f>
        <v>0</v>
      </c>
      <c r="L850" s="25" t="str">
        <f>'Ek.3-A'!K850</f>
        <v/>
      </c>
      <c r="M850" s="27" t="str">
        <f>'Ek.3-A'!L850</f>
        <v/>
      </c>
      <c r="N850" s="27">
        <f t="shared" si="174"/>
        <v>0</v>
      </c>
      <c r="O850" s="28" t="str">
        <f t="shared" si="175"/>
        <v>H</v>
      </c>
      <c r="P850" s="27">
        <f>IF(O850="E",SUM($N$5:N850),0)</f>
        <v>0</v>
      </c>
      <c r="Q850" s="25">
        <f t="shared" si="176"/>
        <v>0</v>
      </c>
    </row>
    <row r="851" spans="1:17" x14ac:dyDescent="0.25">
      <c r="A851" s="8">
        <v>9.5100000000000104</v>
      </c>
      <c r="B851" s="40" t="s">
        <v>16</v>
      </c>
      <c r="D851" s="108">
        <v>290369190019</v>
      </c>
      <c r="E851" s="4">
        <v>0.6</v>
      </c>
      <c r="G851" s="4">
        <f t="shared" si="177"/>
        <v>319</v>
      </c>
      <c r="H851" s="131" t="str">
        <f>IF(TRIM('Ek.3-A'!E851)&lt;&gt;"","var","yok")</f>
        <v>yok</v>
      </c>
      <c r="I851" s="7" t="str">
        <f>IF('Ek.3-A'!E851="", "", IF(VLOOKUP('Ek.3-A'!E851, Veriler!D:E, 2, 0)=0, "", VLOOKUP('Ek.3-A'!E851, Veriler!D:E, 2, 0)))</f>
        <v/>
      </c>
      <c r="J851" s="7" t="str">
        <f>IF('Ek.3-A'!O851="", "", 'Ek.3-A'!O851)</f>
        <v/>
      </c>
      <c r="K851" s="35">
        <f>'Ek.3-A'!R851</f>
        <v>0</v>
      </c>
      <c r="L851" s="25" t="str">
        <f>'Ek.3-A'!K851</f>
        <v/>
      </c>
      <c r="M851" s="27" t="str">
        <f>'Ek.3-A'!L851</f>
        <v/>
      </c>
      <c r="N851" s="27">
        <f t="shared" si="174"/>
        <v>0</v>
      </c>
      <c r="O851" s="28" t="str">
        <f t="shared" si="175"/>
        <v>H</v>
      </c>
      <c r="P851" s="27">
        <f>IF(O851="E",SUM($N$5:N851),0)</f>
        <v>0</v>
      </c>
      <c r="Q851" s="25">
        <f t="shared" si="176"/>
        <v>0</v>
      </c>
    </row>
    <row r="852" spans="1:17" x14ac:dyDescent="0.25">
      <c r="A852" s="8">
        <v>9.5200000000000102</v>
      </c>
      <c r="B852" s="40" t="s">
        <v>16</v>
      </c>
      <c r="D852" s="106">
        <v>290359000000</v>
      </c>
      <c r="E852" s="4">
        <v>0.6</v>
      </c>
      <c r="G852" s="4">
        <f t="shared" si="177"/>
        <v>320</v>
      </c>
      <c r="H852" s="131" t="str">
        <f>IF(TRIM('Ek.3-A'!E852)&lt;&gt;"","var","yok")</f>
        <v>yok</v>
      </c>
      <c r="I852" s="7" t="str">
        <f>IF('Ek.3-A'!E852="", "", IF(VLOOKUP('Ek.3-A'!E852, Veriler!D:E, 2, 0)=0, "", VLOOKUP('Ek.3-A'!E852, Veriler!D:E, 2, 0)))</f>
        <v/>
      </c>
      <c r="J852" s="7" t="str">
        <f>IF('Ek.3-A'!O852="", "", 'Ek.3-A'!O852)</f>
        <v/>
      </c>
      <c r="K852" s="35">
        <f>'Ek.3-A'!R852</f>
        <v>0</v>
      </c>
      <c r="L852" s="25" t="str">
        <f>'Ek.3-A'!K852</f>
        <v/>
      </c>
      <c r="M852" s="27" t="str">
        <f>'Ek.3-A'!L852</f>
        <v/>
      </c>
      <c r="N852" s="27">
        <f t="shared" si="174"/>
        <v>0</v>
      </c>
      <c r="O852" s="28" t="str">
        <f t="shared" si="175"/>
        <v>H</v>
      </c>
      <c r="P852" s="27">
        <f>IF(O852="E",SUM($N$5:N852),0)</f>
        <v>0</v>
      </c>
      <c r="Q852" s="25">
        <f t="shared" si="176"/>
        <v>0</v>
      </c>
    </row>
    <row r="853" spans="1:17" x14ac:dyDescent="0.25">
      <c r="A853" s="8">
        <v>9.53000000000001</v>
      </c>
      <c r="B853" s="40" t="s">
        <v>16</v>
      </c>
      <c r="D853" s="108">
        <v>290329000000</v>
      </c>
      <c r="E853" s="4">
        <v>0.6</v>
      </c>
      <c r="G853" s="4">
        <f t="shared" si="177"/>
        <v>321</v>
      </c>
      <c r="H853" s="131" t="str">
        <f>IF(TRIM('Ek.3-A'!E853)&lt;&gt;"","var","yok")</f>
        <v>yok</v>
      </c>
      <c r="I853" s="7" t="str">
        <f>IF('Ek.3-A'!E853="", "", IF(VLOOKUP('Ek.3-A'!E853, Veriler!D:E, 2, 0)=0, "", VLOOKUP('Ek.3-A'!E853, Veriler!D:E, 2, 0)))</f>
        <v/>
      </c>
      <c r="J853" s="7" t="str">
        <f>IF('Ek.3-A'!O853="", "", 'Ek.3-A'!O853)</f>
        <v/>
      </c>
      <c r="K853" s="35">
        <f>'Ek.3-A'!R853</f>
        <v>0</v>
      </c>
      <c r="L853" s="25" t="str">
        <f>'Ek.3-A'!K853</f>
        <v/>
      </c>
      <c r="M853" s="27" t="str">
        <f>'Ek.3-A'!L853</f>
        <v/>
      </c>
      <c r="N853" s="27">
        <f t="shared" si="174"/>
        <v>0</v>
      </c>
      <c r="O853" s="28" t="str">
        <f t="shared" si="175"/>
        <v>H</v>
      </c>
      <c r="P853" s="27">
        <f>IF(O853="E",SUM($N$5:N853),0)</f>
        <v>0</v>
      </c>
      <c r="Q853" s="25">
        <f t="shared" si="176"/>
        <v>0</v>
      </c>
    </row>
    <row r="854" spans="1:17" x14ac:dyDescent="0.25">
      <c r="A854" s="8">
        <v>9.5400000000000098</v>
      </c>
      <c r="B854" s="40" t="s">
        <v>16</v>
      </c>
      <c r="D854" s="106">
        <v>290349900000</v>
      </c>
      <c r="E854" s="4">
        <v>0.6</v>
      </c>
      <c r="G854" s="4">
        <f t="shared" si="177"/>
        <v>322</v>
      </c>
      <c r="H854" s="131" t="str">
        <f>IF(TRIM('Ek.3-A'!E854)&lt;&gt;"","var","yok")</f>
        <v>yok</v>
      </c>
      <c r="I854" s="7" t="str">
        <f>IF('Ek.3-A'!E854="", "", IF(VLOOKUP('Ek.3-A'!E854, Veriler!D:E, 2, 0)=0, "", VLOOKUP('Ek.3-A'!E854, Veriler!D:E, 2, 0)))</f>
        <v/>
      </c>
      <c r="J854" s="7" t="str">
        <f>IF('Ek.3-A'!O854="", "", 'Ek.3-A'!O854)</f>
        <v/>
      </c>
      <c r="K854" s="35">
        <f>'Ek.3-A'!R854</f>
        <v>0</v>
      </c>
      <c r="L854" s="25" t="str">
        <f>'Ek.3-A'!K854</f>
        <v/>
      </c>
      <c r="M854" s="27" t="str">
        <f>'Ek.3-A'!L854</f>
        <v/>
      </c>
      <c r="N854" s="27">
        <f t="shared" si="174"/>
        <v>0</v>
      </c>
      <c r="O854" s="28" t="str">
        <f t="shared" si="175"/>
        <v>H</v>
      </c>
      <c r="P854" s="27">
        <f>IF(O854="E",SUM($N$5:N854),0)</f>
        <v>0</v>
      </c>
      <c r="Q854" s="25">
        <f t="shared" si="176"/>
        <v>0</v>
      </c>
    </row>
    <row r="855" spans="1:17" x14ac:dyDescent="0.25">
      <c r="A855" s="8">
        <v>9.5500000000000096</v>
      </c>
      <c r="B855" s="40" t="s">
        <v>16</v>
      </c>
      <c r="D855" s="108">
        <v>290319000019</v>
      </c>
      <c r="E855" s="4">
        <v>0.6</v>
      </c>
      <c r="H855" s="131"/>
      <c r="I855" s="7" t="s">
        <v>69</v>
      </c>
      <c r="J855" s="7"/>
      <c r="K855" s="7"/>
      <c r="M855" s="26"/>
      <c r="P855" s="27"/>
      <c r="Q855" s="30"/>
    </row>
    <row r="856" spans="1:17" x14ac:dyDescent="0.25">
      <c r="A856" s="8">
        <v>9.5600000000000094</v>
      </c>
      <c r="B856" s="40" t="s">
        <v>16</v>
      </c>
      <c r="D856" s="106">
        <v>290349300019</v>
      </c>
      <c r="E856" s="4">
        <v>0.6</v>
      </c>
      <c r="G856" s="4">
        <f>G831+1</f>
        <v>309</v>
      </c>
      <c r="H856" s="131" t="str">
        <f>IF(TRIM('Ek.3-A'!E856)&lt;&gt;"","var","yok")</f>
        <v>yok</v>
      </c>
      <c r="I856" s="7" t="str">
        <f>IF('Ek.3-A'!E856="", "", IF(VLOOKUP('Ek.3-A'!E856, Veriler!D:E, 2, 0)=0, "", VLOOKUP('Ek.3-A'!E856, Veriler!D:E, 2, 0)))</f>
        <v/>
      </c>
      <c r="J856" s="7" t="str">
        <f>IF('Ek.3-A'!O856="", "", 'Ek.3-A'!O856)</f>
        <v/>
      </c>
      <c r="K856" s="35">
        <f>'Ek.3-A'!R856</f>
        <v>0</v>
      </c>
      <c r="L856" s="25" t="str">
        <f>'Ek.3-A'!K856</f>
        <v/>
      </c>
      <c r="M856" s="27" t="str">
        <f>'Ek.3-A'!L856</f>
        <v/>
      </c>
      <c r="N856" s="27">
        <f>IF(H856="var",0,IF(M856&lt;=0.005,M856,0))</f>
        <v>0</v>
      </c>
      <c r="O856" s="28" t="str">
        <f>IF(M856&lt;=0.005,"E","H")</f>
        <v>H</v>
      </c>
      <c r="P856" s="27">
        <f>IF(O856="E",SUM($N$5:N856),0)</f>
        <v>0</v>
      </c>
      <c r="Q856" s="25">
        <f>IF(P856&lt;=0.1, K856, IF(N856&gt;$F$2, N856*K856, $F$2*K856))</f>
        <v>0</v>
      </c>
    </row>
    <row r="857" spans="1:17" x14ac:dyDescent="0.25">
      <c r="A857" s="8">
        <v>9.5700000000000092</v>
      </c>
      <c r="B857" s="40" t="s">
        <v>16</v>
      </c>
      <c r="D857" s="108">
        <v>290369800018</v>
      </c>
      <c r="E857" s="4">
        <v>0.6</v>
      </c>
      <c r="G857" s="4">
        <f>G856+1</f>
        <v>310</v>
      </c>
      <c r="H857" s="131" t="str">
        <f>IF(TRIM('Ek.3-A'!E857)&lt;&gt;"","var","yok")</f>
        <v>yok</v>
      </c>
      <c r="I857" s="7" t="str">
        <f>IF('Ek.3-A'!E857="", "", IF(VLOOKUP('Ek.3-A'!E857, Veriler!D:E, 2, 0)=0, "", VLOOKUP('Ek.3-A'!E857, Veriler!D:E, 2, 0)))</f>
        <v/>
      </c>
      <c r="J857" s="7" t="str">
        <f>IF('Ek.3-A'!O857="", "", 'Ek.3-A'!O857)</f>
        <v/>
      </c>
      <c r="K857" s="35">
        <f>'Ek.3-A'!R857</f>
        <v>0</v>
      </c>
      <c r="L857" s="25" t="str">
        <f>'Ek.3-A'!K857</f>
        <v/>
      </c>
      <c r="M857" s="27" t="str">
        <f>'Ek.3-A'!L857</f>
        <v/>
      </c>
      <c r="N857" s="27">
        <f t="shared" ref="N857:N869" si="178">IF(H857="var",0,IF(M857&lt;=0.005,M857,0))</f>
        <v>0</v>
      </c>
      <c r="O857" s="28" t="str">
        <f t="shared" ref="O857:O869" si="179">IF(M857&lt;=0.005,"E","H")</f>
        <v>H</v>
      </c>
      <c r="P857" s="27">
        <f>IF(O857="E",SUM($N$5:N857),0)</f>
        <v>0</v>
      </c>
      <c r="Q857" s="25">
        <f t="shared" ref="Q857:Q869" si="180">IF(P857&lt;=0.1, K857, IF(N857&gt;$F$2, N857*K857, $F$2*K857))</f>
        <v>0</v>
      </c>
    </row>
    <row r="858" spans="1:17" x14ac:dyDescent="0.25">
      <c r="A858" s="8">
        <v>9.5800000000000107</v>
      </c>
      <c r="B858" s="40" t="s">
        <v>16</v>
      </c>
      <c r="D858" s="106">
        <v>290522000029</v>
      </c>
      <c r="E858" s="4">
        <v>0.6</v>
      </c>
      <c r="G858" s="4">
        <f t="shared" ref="G858:G869" si="181">G857+1</f>
        <v>311</v>
      </c>
      <c r="H858" s="131" t="str">
        <f>IF(TRIM('Ek.3-A'!E858)&lt;&gt;"","var","yok")</f>
        <v>yok</v>
      </c>
      <c r="I858" s="7" t="str">
        <f>IF('Ek.3-A'!E858="", "", IF(VLOOKUP('Ek.3-A'!E858, Veriler!D:E, 2, 0)=0, "", VLOOKUP('Ek.3-A'!E858, Veriler!D:E, 2, 0)))</f>
        <v/>
      </c>
      <c r="J858" s="7" t="str">
        <f>IF('Ek.3-A'!O858="", "", 'Ek.3-A'!O858)</f>
        <v/>
      </c>
      <c r="K858" s="35">
        <f>'Ek.3-A'!R858</f>
        <v>0</v>
      </c>
      <c r="L858" s="25" t="str">
        <f>'Ek.3-A'!K858</f>
        <v/>
      </c>
      <c r="M858" s="27" t="str">
        <f>'Ek.3-A'!L858</f>
        <v/>
      </c>
      <c r="N858" s="27">
        <f t="shared" si="178"/>
        <v>0</v>
      </c>
      <c r="O858" s="28" t="str">
        <f t="shared" si="179"/>
        <v>H</v>
      </c>
      <c r="P858" s="27">
        <f>IF(O858="E",SUM($N$5:N858),0)</f>
        <v>0</v>
      </c>
      <c r="Q858" s="25">
        <f t="shared" si="180"/>
        <v>0</v>
      </c>
    </row>
    <row r="859" spans="1:17" x14ac:dyDescent="0.25">
      <c r="A859" s="8">
        <v>9.5900000000000105</v>
      </c>
      <c r="B859" s="40" t="s">
        <v>16</v>
      </c>
      <c r="D859" s="108">
        <v>320412000011</v>
      </c>
      <c r="E859" s="4">
        <v>0.6</v>
      </c>
      <c r="G859" s="4">
        <f t="shared" si="181"/>
        <v>312</v>
      </c>
      <c r="H859" s="131" t="str">
        <f>IF(TRIM('Ek.3-A'!E859)&lt;&gt;"","var","yok")</f>
        <v>yok</v>
      </c>
      <c r="I859" s="7" t="str">
        <f>IF('Ek.3-A'!E859="", "", IF(VLOOKUP('Ek.3-A'!E859, Veriler!D:E, 2, 0)=0, "", VLOOKUP('Ek.3-A'!E859, Veriler!D:E, 2, 0)))</f>
        <v/>
      </c>
      <c r="J859" s="7" t="str">
        <f>IF('Ek.3-A'!O859="", "", 'Ek.3-A'!O859)</f>
        <v/>
      </c>
      <c r="K859" s="35">
        <f>'Ek.3-A'!R859</f>
        <v>0</v>
      </c>
      <c r="L859" s="25" t="str">
        <f>'Ek.3-A'!K859</f>
        <v/>
      </c>
      <c r="M859" s="27" t="str">
        <f>'Ek.3-A'!L859</f>
        <v/>
      </c>
      <c r="N859" s="27">
        <f t="shared" si="178"/>
        <v>0</v>
      </c>
      <c r="O859" s="28" t="str">
        <f t="shared" si="179"/>
        <v>H</v>
      </c>
      <c r="P859" s="27">
        <f>IF(O859="E",SUM($N$5:N859),0)</f>
        <v>0</v>
      </c>
      <c r="Q859" s="25">
        <f t="shared" si="180"/>
        <v>0</v>
      </c>
    </row>
    <row r="860" spans="1:17" x14ac:dyDescent="0.25">
      <c r="A860" s="8">
        <v>9.6000000000000103</v>
      </c>
      <c r="B860" s="40" t="s">
        <v>16</v>
      </c>
      <c r="D860" s="106">
        <v>292419000012</v>
      </c>
      <c r="E860" s="4">
        <v>0.6</v>
      </c>
      <c r="G860" s="4">
        <f t="shared" si="181"/>
        <v>313</v>
      </c>
      <c r="H860" s="131" t="str">
        <f>IF(TRIM('Ek.3-A'!E860)&lt;&gt;"","var","yok")</f>
        <v>yok</v>
      </c>
      <c r="I860" s="7" t="str">
        <f>IF('Ek.3-A'!E860="", "", IF(VLOOKUP('Ek.3-A'!E860, Veriler!D:E, 2, 0)=0, "", VLOOKUP('Ek.3-A'!E860, Veriler!D:E, 2, 0)))</f>
        <v/>
      </c>
      <c r="J860" s="7" t="str">
        <f>IF('Ek.3-A'!O860="", "", 'Ek.3-A'!O860)</f>
        <v/>
      </c>
      <c r="K860" s="35">
        <f>'Ek.3-A'!R860</f>
        <v>0</v>
      </c>
      <c r="L860" s="25" t="str">
        <f>'Ek.3-A'!K860</f>
        <v/>
      </c>
      <c r="M860" s="27" t="str">
        <f>'Ek.3-A'!L860</f>
        <v/>
      </c>
      <c r="N860" s="27">
        <f t="shared" si="178"/>
        <v>0</v>
      </c>
      <c r="O860" s="28" t="str">
        <f t="shared" si="179"/>
        <v>H</v>
      </c>
      <c r="P860" s="27">
        <f>IF(O860="E",SUM($N$5:N860),0)</f>
        <v>0</v>
      </c>
      <c r="Q860" s="25">
        <f t="shared" si="180"/>
        <v>0</v>
      </c>
    </row>
    <row r="861" spans="1:17" x14ac:dyDescent="0.25">
      <c r="A861" s="8">
        <v>9.6100000000000101</v>
      </c>
      <c r="B861" s="40" t="s">
        <v>16</v>
      </c>
      <c r="D861" s="108">
        <v>292419000013</v>
      </c>
      <c r="E861" s="4">
        <v>0.6</v>
      </c>
      <c r="G861" s="4">
        <f t="shared" si="181"/>
        <v>314</v>
      </c>
      <c r="H861" s="131" t="str">
        <f>IF(TRIM('Ek.3-A'!E861)&lt;&gt;"","var","yok")</f>
        <v>yok</v>
      </c>
      <c r="I861" s="7" t="str">
        <f>IF('Ek.3-A'!E861="", "", IF(VLOOKUP('Ek.3-A'!E861, Veriler!D:E, 2, 0)=0, "", VLOOKUP('Ek.3-A'!E861, Veriler!D:E, 2, 0)))</f>
        <v/>
      </c>
      <c r="J861" s="7" t="str">
        <f>IF('Ek.3-A'!O861="", "", 'Ek.3-A'!O861)</f>
        <v/>
      </c>
      <c r="K861" s="35">
        <f>'Ek.3-A'!R861</f>
        <v>0</v>
      </c>
      <c r="L861" s="25" t="str">
        <f>'Ek.3-A'!K861</f>
        <v/>
      </c>
      <c r="M861" s="27" t="str">
        <f>'Ek.3-A'!L861</f>
        <v/>
      </c>
      <c r="N861" s="27">
        <f t="shared" si="178"/>
        <v>0</v>
      </c>
      <c r="O861" s="28" t="str">
        <f t="shared" si="179"/>
        <v>H</v>
      </c>
      <c r="P861" s="27">
        <f>IF(O861="E",SUM($N$5:N861),0)</f>
        <v>0</v>
      </c>
      <c r="Q861" s="25">
        <f t="shared" si="180"/>
        <v>0</v>
      </c>
    </row>
    <row r="862" spans="1:17" x14ac:dyDescent="0.25">
      <c r="A862" s="8">
        <v>9.6200000000000099</v>
      </c>
      <c r="B862" s="40" t="s">
        <v>16</v>
      </c>
      <c r="D862" s="106">
        <v>292429700032</v>
      </c>
      <c r="E862" s="4">
        <v>0.6</v>
      </c>
      <c r="G862" s="4">
        <f t="shared" si="181"/>
        <v>315</v>
      </c>
      <c r="H862" s="131" t="str">
        <f>IF(TRIM('Ek.3-A'!E862)&lt;&gt;"","var","yok")</f>
        <v>yok</v>
      </c>
      <c r="I862" s="7" t="str">
        <f>IF('Ek.3-A'!E862="", "", IF(VLOOKUP('Ek.3-A'!E862, Veriler!D:E, 2, 0)=0, "", VLOOKUP('Ek.3-A'!E862, Veriler!D:E, 2, 0)))</f>
        <v/>
      </c>
      <c r="J862" s="7" t="str">
        <f>IF('Ek.3-A'!O862="", "", 'Ek.3-A'!O862)</f>
        <v/>
      </c>
      <c r="K862" s="35">
        <f>'Ek.3-A'!R862</f>
        <v>0</v>
      </c>
      <c r="L862" s="25" t="str">
        <f>'Ek.3-A'!K862</f>
        <v/>
      </c>
      <c r="M862" s="27" t="str">
        <f>'Ek.3-A'!L862</f>
        <v/>
      </c>
      <c r="N862" s="27">
        <f t="shared" si="178"/>
        <v>0</v>
      </c>
      <c r="O862" s="28" t="str">
        <f t="shared" si="179"/>
        <v>H</v>
      </c>
      <c r="P862" s="27">
        <f>IF(O862="E",SUM($N$5:N862),0)</f>
        <v>0</v>
      </c>
      <c r="Q862" s="25">
        <f t="shared" si="180"/>
        <v>0</v>
      </c>
    </row>
    <row r="863" spans="1:17" x14ac:dyDescent="0.25">
      <c r="A863" s="8">
        <v>9.6300000000000097</v>
      </c>
      <c r="B863" s="40" t="s">
        <v>16</v>
      </c>
      <c r="D863" s="108">
        <v>292249859021</v>
      </c>
      <c r="E863" s="4">
        <v>0.6</v>
      </c>
      <c r="G863" s="4">
        <f t="shared" si="181"/>
        <v>316</v>
      </c>
      <c r="H863" s="131" t="str">
        <f>IF(TRIM('Ek.3-A'!E863)&lt;&gt;"","var","yok")</f>
        <v>yok</v>
      </c>
      <c r="I863" s="7" t="str">
        <f>IF('Ek.3-A'!E863="", "", IF(VLOOKUP('Ek.3-A'!E863, Veriler!D:E, 2, 0)=0, "", VLOOKUP('Ek.3-A'!E863, Veriler!D:E, 2, 0)))</f>
        <v/>
      </c>
      <c r="J863" s="7" t="str">
        <f>IF('Ek.3-A'!O863="", "", 'Ek.3-A'!O863)</f>
        <v/>
      </c>
      <c r="K863" s="35">
        <f>'Ek.3-A'!R863</f>
        <v>0</v>
      </c>
      <c r="L863" s="25" t="str">
        <f>'Ek.3-A'!K863</f>
        <v/>
      </c>
      <c r="M863" s="27" t="str">
        <f>'Ek.3-A'!L863</f>
        <v/>
      </c>
      <c r="N863" s="27">
        <f t="shared" si="178"/>
        <v>0</v>
      </c>
      <c r="O863" s="28" t="str">
        <f t="shared" si="179"/>
        <v>H</v>
      </c>
      <c r="P863" s="27">
        <f>IF(O863="E",SUM($N$5:N863),0)</f>
        <v>0</v>
      </c>
      <c r="Q863" s="25">
        <f t="shared" si="180"/>
        <v>0</v>
      </c>
    </row>
    <row r="864" spans="1:17" x14ac:dyDescent="0.25">
      <c r="A864" s="8">
        <v>9.6400000000000095</v>
      </c>
      <c r="B864" s="40" t="s">
        <v>16</v>
      </c>
      <c r="D864" s="106">
        <v>360690900019</v>
      </c>
      <c r="E864" s="4">
        <v>0.6</v>
      </c>
      <c r="G864" s="4">
        <f t="shared" si="181"/>
        <v>317</v>
      </c>
      <c r="H864" s="131" t="str">
        <f>IF(TRIM('Ek.3-A'!E864)&lt;&gt;"","var","yok")</f>
        <v>yok</v>
      </c>
      <c r="I864" s="7" t="str">
        <f>IF('Ek.3-A'!E864="", "", IF(VLOOKUP('Ek.3-A'!E864, Veriler!D:E, 2, 0)=0, "", VLOOKUP('Ek.3-A'!E864, Veriler!D:E, 2, 0)))</f>
        <v/>
      </c>
      <c r="J864" s="7" t="str">
        <f>IF('Ek.3-A'!O864="", "", 'Ek.3-A'!O864)</f>
        <v/>
      </c>
      <c r="K864" s="35">
        <f>'Ek.3-A'!R864</f>
        <v>0</v>
      </c>
      <c r="L864" s="25" t="str">
        <f>'Ek.3-A'!K864</f>
        <v/>
      </c>
      <c r="M864" s="27" t="str">
        <f>'Ek.3-A'!L864</f>
        <v/>
      </c>
      <c r="N864" s="27">
        <f t="shared" si="178"/>
        <v>0</v>
      </c>
      <c r="O864" s="28" t="str">
        <f t="shared" si="179"/>
        <v>H</v>
      </c>
      <c r="P864" s="27">
        <f>IF(O864="E",SUM($N$5:N864),0)</f>
        <v>0</v>
      </c>
      <c r="Q864" s="25">
        <f t="shared" si="180"/>
        <v>0</v>
      </c>
    </row>
    <row r="865" spans="1:17" x14ac:dyDescent="0.25">
      <c r="A865" s="8">
        <v>9.6500000000000092</v>
      </c>
      <c r="B865" s="40" t="s">
        <v>16</v>
      </c>
      <c r="D865" s="108">
        <v>250830000000</v>
      </c>
      <c r="E865" s="4">
        <v>0.6</v>
      </c>
      <c r="G865" s="4">
        <f t="shared" si="181"/>
        <v>318</v>
      </c>
      <c r="H865" s="131" t="str">
        <f>IF(TRIM('Ek.3-A'!E865)&lt;&gt;"","var","yok")</f>
        <v>yok</v>
      </c>
      <c r="I865" s="7" t="str">
        <f>IF('Ek.3-A'!E865="", "", IF(VLOOKUP('Ek.3-A'!E865, Veriler!D:E, 2, 0)=0, "", VLOOKUP('Ek.3-A'!E865, Veriler!D:E, 2, 0)))</f>
        <v/>
      </c>
      <c r="J865" s="7" t="str">
        <f>IF('Ek.3-A'!O865="", "", 'Ek.3-A'!O865)</f>
        <v/>
      </c>
      <c r="K865" s="35">
        <f>'Ek.3-A'!R865</f>
        <v>0</v>
      </c>
      <c r="L865" s="25" t="str">
        <f>'Ek.3-A'!K865</f>
        <v/>
      </c>
      <c r="M865" s="27" t="str">
        <f>'Ek.3-A'!L865</f>
        <v/>
      </c>
      <c r="N865" s="27">
        <f t="shared" si="178"/>
        <v>0</v>
      </c>
      <c r="O865" s="28" t="str">
        <f t="shared" si="179"/>
        <v>H</v>
      </c>
      <c r="P865" s="27">
        <f>IF(O865="E",SUM($N$5:N865),0)</f>
        <v>0</v>
      </c>
      <c r="Q865" s="25">
        <f t="shared" si="180"/>
        <v>0</v>
      </c>
    </row>
    <row r="866" spans="1:17" x14ac:dyDescent="0.25">
      <c r="A866" s="8">
        <v>9.6600000000000108</v>
      </c>
      <c r="B866" s="40" t="s">
        <v>16</v>
      </c>
      <c r="D866" s="106">
        <v>690320109000</v>
      </c>
      <c r="E866" s="4">
        <v>0.6</v>
      </c>
      <c r="G866" s="4">
        <f t="shared" si="181"/>
        <v>319</v>
      </c>
      <c r="H866" s="131" t="str">
        <f>IF(TRIM('Ek.3-A'!E866)&lt;&gt;"","var","yok")</f>
        <v>yok</v>
      </c>
      <c r="I866" s="7" t="str">
        <f>IF('Ek.3-A'!E866="", "", IF(VLOOKUP('Ek.3-A'!E866, Veriler!D:E, 2, 0)=0, "", VLOOKUP('Ek.3-A'!E866, Veriler!D:E, 2, 0)))</f>
        <v/>
      </c>
      <c r="J866" s="7" t="str">
        <f>IF('Ek.3-A'!O866="", "", 'Ek.3-A'!O866)</f>
        <v/>
      </c>
      <c r="K866" s="35">
        <f>'Ek.3-A'!R866</f>
        <v>0</v>
      </c>
      <c r="L866" s="25" t="str">
        <f>'Ek.3-A'!K866</f>
        <v/>
      </c>
      <c r="M866" s="27" t="str">
        <f>'Ek.3-A'!L866</f>
        <v/>
      </c>
      <c r="N866" s="27">
        <f t="shared" si="178"/>
        <v>0</v>
      </c>
      <c r="O866" s="28" t="str">
        <f t="shared" si="179"/>
        <v>H</v>
      </c>
      <c r="P866" s="27">
        <f>IF(O866="E",SUM($N$5:N866),0)</f>
        <v>0</v>
      </c>
      <c r="Q866" s="25">
        <f t="shared" si="180"/>
        <v>0</v>
      </c>
    </row>
    <row r="867" spans="1:17" x14ac:dyDescent="0.25">
      <c r="A867" s="8">
        <v>9.6700000000000106</v>
      </c>
      <c r="B867" s="40" t="s">
        <v>16</v>
      </c>
      <c r="D867" s="108">
        <v>690390100000</v>
      </c>
      <c r="E867" s="4">
        <v>0.6</v>
      </c>
      <c r="G867" s="4">
        <f t="shared" si="181"/>
        <v>320</v>
      </c>
      <c r="H867" s="131" t="str">
        <f>IF(TRIM('Ek.3-A'!E867)&lt;&gt;"","var","yok")</f>
        <v>yok</v>
      </c>
      <c r="I867" s="7" t="str">
        <f>IF('Ek.3-A'!E867="", "", IF(VLOOKUP('Ek.3-A'!E867, Veriler!D:E, 2, 0)=0, "", VLOOKUP('Ek.3-A'!E867, Veriler!D:E, 2, 0)))</f>
        <v/>
      </c>
      <c r="J867" s="7" t="str">
        <f>IF('Ek.3-A'!O867="", "", 'Ek.3-A'!O867)</f>
        <v/>
      </c>
      <c r="K867" s="35">
        <f>'Ek.3-A'!R867</f>
        <v>0</v>
      </c>
      <c r="L867" s="25" t="str">
        <f>'Ek.3-A'!K867</f>
        <v/>
      </c>
      <c r="M867" s="27" t="str">
        <f>'Ek.3-A'!L867</f>
        <v/>
      </c>
      <c r="N867" s="27">
        <f t="shared" si="178"/>
        <v>0</v>
      </c>
      <c r="O867" s="28" t="str">
        <f t="shared" si="179"/>
        <v>H</v>
      </c>
      <c r="P867" s="27">
        <f>IF(O867="E",SUM($N$5:N867),0)</f>
        <v>0</v>
      </c>
      <c r="Q867" s="25">
        <f t="shared" si="180"/>
        <v>0</v>
      </c>
    </row>
    <row r="868" spans="1:17" x14ac:dyDescent="0.25">
      <c r="A868" s="8">
        <v>9.6800000000000104</v>
      </c>
      <c r="B868" s="40" t="s">
        <v>16</v>
      </c>
      <c r="D868" s="106">
        <v>690390909019</v>
      </c>
      <c r="E868" s="4">
        <v>0.6</v>
      </c>
      <c r="G868" s="4">
        <f t="shared" si="181"/>
        <v>321</v>
      </c>
      <c r="H868" s="131" t="str">
        <f>IF(TRIM('Ek.3-A'!E868)&lt;&gt;"","var","yok")</f>
        <v>yok</v>
      </c>
      <c r="I868" s="7" t="str">
        <f>IF('Ek.3-A'!E868="", "", IF(VLOOKUP('Ek.3-A'!E868, Veriler!D:E, 2, 0)=0, "", VLOOKUP('Ek.3-A'!E868, Veriler!D:E, 2, 0)))</f>
        <v/>
      </c>
      <c r="J868" s="7" t="str">
        <f>IF('Ek.3-A'!O868="", "", 'Ek.3-A'!O868)</f>
        <v/>
      </c>
      <c r="K868" s="35">
        <f>'Ek.3-A'!R868</f>
        <v>0</v>
      </c>
      <c r="L868" s="25" t="str">
        <f>'Ek.3-A'!K868</f>
        <v/>
      </c>
      <c r="M868" s="27" t="str">
        <f>'Ek.3-A'!L868</f>
        <v/>
      </c>
      <c r="N868" s="27">
        <f t="shared" si="178"/>
        <v>0</v>
      </c>
      <c r="O868" s="28" t="str">
        <f t="shared" si="179"/>
        <v>H</v>
      </c>
      <c r="P868" s="27">
        <f>IF(O868="E",SUM($N$5:N868),0)</f>
        <v>0</v>
      </c>
      <c r="Q868" s="25">
        <f t="shared" si="180"/>
        <v>0</v>
      </c>
    </row>
    <row r="869" spans="1:17" x14ac:dyDescent="0.25">
      <c r="A869" s="8">
        <v>9.6900000000000102</v>
      </c>
      <c r="B869" s="40" t="s">
        <v>16</v>
      </c>
      <c r="D869" s="108">
        <v>690310000011</v>
      </c>
      <c r="E869" s="4">
        <v>0.6</v>
      </c>
      <c r="G869" s="4">
        <f t="shared" si="181"/>
        <v>322</v>
      </c>
      <c r="H869" s="131" t="str">
        <f>IF(TRIM('Ek.3-A'!E869)&lt;&gt;"","var","yok")</f>
        <v>yok</v>
      </c>
      <c r="I869" s="7" t="str">
        <f>IF('Ek.3-A'!E869="", "", IF(VLOOKUP('Ek.3-A'!E869, Veriler!D:E, 2, 0)=0, "", VLOOKUP('Ek.3-A'!E869, Veriler!D:E, 2, 0)))</f>
        <v/>
      </c>
      <c r="J869" s="7" t="str">
        <f>IF('Ek.3-A'!O869="", "", 'Ek.3-A'!O869)</f>
        <v/>
      </c>
      <c r="K869" s="35">
        <f>'Ek.3-A'!R869</f>
        <v>0</v>
      </c>
      <c r="L869" s="25" t="str">
        <f>'Ek.3-A'!K869</f>
        <v/>
      </c>
      <c r="M869" s="27" t="str">
        <f>'Ek.3-A'!L869</f>
        <v/>
      </c>
      <c r="N869" s="27">
        <f t="shared" si="178"/>
        <v>0</v>
      </c>
      <c r="O869" s="28" t="str">
        <f t="shared" si="179"/>
        <v>H</v>
      </c>
      <c r="P869" s="27">
        <f>IF(O869="E",SUM($N$5:N869),0)</f>
        <v>0</v>
      </c>
      <c r="Q869" s="25">
        <f t="shared" si="180"/>
        <v>0</v>
      </c>
    </row>
    <row r="870" spans="1:17" x14ac:dyDescent="0.25">
      <c r="A870" s="8">
        <v>9.7000000000000099</v>
      </c>
      <c r="B870" s="40" t="s">
        <v>16</v>
      </c>
      <c r="D870" s="106">
        <v>690310000019</v>
      </c>
      <c r="E870" s="4">
        <v>0.6</v>
      </c>
      <c r="P870" s="27"/>
      <c r="Q870" s="30"/>
    </row>
    <row r="871" spans="1:17" x14ac:dyDescent="0.25">
      <c r="A871" s="8">
        <v>9.7100000000000097</v>
      </c>
      <c r="B871" s="40" t="s">
        <v>16</v>
      </c>
      <c r="D871" s="108">
        <v>851110001000</v>
      </c>
      <c r="E871" s="4">
        <v>0.6</v>
      </c>
      <c r="P871" s="27"/>
      <c r="Q871" s="30"/>
    </row>
    <row r="872" spans="1:17" x14ac:dyDescent="0.25">
      <c r="A872" s="8">
        <v>9.7200000000000095</v>
      </c>
      <c r="B872" s="40" t="s">
        <v>16</v>
      </c>
      <c r="D872" s="106">
        <v>851120001000</v>
      </c>
      <c r="E872" s="4">
        <v>0.6</v>
      </c>
      <c r="P872" s="27"/>
      <c r="Q872" s="30"/>
    </row>
    <row r="873" spans="1:17" x14ac:dyDescent="0.25">
      <c r="A873" s="8">
        <v>9.7300000000000093</v>
      </c>
      <c r="B873" s="40" t="s">
        <v>16</v>
      </c>
      <c r="D873" s="108">
        <v>851120009000</v>
      </c>
      <c r="E873" s="4">
        <v>0.6</v>
      </c>
      <c r="P873" s="27"/>
      <c r="Q873" s="30"/>
    </row>
    <row r="874" spans="1:17" x14ac:dyDescent="0.25">
      <c r="A874" s="8">
        <v>9.7400000000000109</v>
      </c>
      <c r="B874" s="40" t="s">
        <v>16</v>
      </c>
      <c r="D874" s="106">
        <v>271091000000</v>
      </c>
      <c r="E874" s="4">
        <v>0.6</v>
      </c>
      <c r="P874" s="27"/>
      <c r="Q874" s="30"/>
    </row>
    <row r="875" spans="1:17" x14ac:dyDescent="0.25">
      <c r="A875" s="8">
        <v>9.7500000000000107</v>
      </c>
      <c r="B875" s="40" t="s">
        <v>16</v>
      </c>
      <c r="D875" s="108">
        <v>293369109011</v>
      </c>
      <c r="E875" s="4">
        <v>0.6</v>
      </c>
      <c r="P875" s="27"/>
      <c r="Q875" s="30"/>
    </row>
    <row r="876" spans="1:17" x14ac:dyDescent="0.25">
      <c r="A876" s="8">
        <v>9.7600000000000104</v>
      </c>
      <c r="B876" s="40" t="s">
        <v>16</v>
      </c>
      <c r="D876" s="106">
        <v>293979909012</v>
      </c>
      <c r="E876" s="4">
        <v>0.6</v>
      </c>
      <c r="P876" s="27"/>
      <c r="Q876" s="30"/>
    </row>
    <row r="877" spans="1:17" x14ac:dyDescent="0.25">
      <c r="A877" s="8">
        <v>9.7700000000000102</v>
      </c>
      <c r="B877" s="40" t="s">
        <v>16</v>
      </c>
      <c r="D877" s="108">
        <v>847141009000</v>
      </c>
      <c r="E877" s="4">
        <v>0.6</v>
      </c>
      <c r="P877" s="27"/>
      <c r="Q877" s="30"/>
    </row>
    <row r="878" spans="1:17" x14ac:dyDescent="0.25">
      <c r="A878" s="8">
        <v>9.78000000000001</v>
      </c>
      <c r="B878" s="40" t="s">
        <v>16</v>
      </c>
      <c r="D878" s="106">
        <v>851822000000</v>
      </c>
      <c r="E878" s="4">
        <v>0.6</v>
      </c>
      <c r="P878" s="27"/>
      <c r="Q878" s="30"/>
    </row>
    <row r="879" spans="1:17" x14ac:dyDescent="0.25">
      <c r="A879" s="8">
        <v>9.7900000000000098</v>
      </c>
      <c r="B879" s="40" t="s">
        <v>16</v>
      </c>
      <c r="D879" s="108">
        <v>291713900011</v>
      </c>
      <c r="E879" s="4">
        <v>0.6</v>
      </c>
      <c r="G879" s="4">
        <f>G854+1</f>
        <v>323</v>
      </c>
      <c r="H879" s="131" t="str">
        <f>IF(TRIM('Ek.3-A'!E879)&lt;&gt;"","var","yok")</f>
        <v>yok</v>
      </c>
      <c r="I879" s="7" t="str">
        <f>IF('Ek.3-A'!E879="", "", IF(VLOOKUP('Ek.3-A'!E879, Veriler!D:E, 2, 0)=0, "", VLOOKUP('Ek.3-A'!E879, Veriler!D:E, 2, 0)))</f>
        <v/>
      </c>
      <c r="J879" s="7" t="str">
        <f>IF('Ek.3-A'!O879="", "", 'Ek.3-A'!O879)</f>
        <v/>
      </c>
      <c r="K879" s="35">
        <f>'Ek.3-A'!R879</f>
        <v>0</v>
      </c>
      <c r="L879" s="25" t="str">
        <f>'Ek.3-A'!K879</f>
        <v/>
      </c>
      <c r="M879" s="27" t="str">
        <f>'Ek.3-A'!L879</f>
        <v/>
      </c>
      <c r="N879" s="27">
        <f>IF(H879="var",0,IF(M879&lt;=0.005,M879,0))</f>
        <v>0</v>
      </c>
      <c r="O879" s="28" t="str">
        <f>IF(M879&lt;=0.005,"E","H")</f>
        <v>H</v>
      </c>
      <c r="P879" s="27">
        <f>IF(O879="E",SUM($N$5:N879),0)</f>
        <v>0</v>
      </c>
      <c r="Q879" s="25">
        <f>IF(P879&lt;=0.1, K879, IF(N879&gt;$F$2, N879*K879, $F$2*K879))</f>
        <v>0</v>
      </c>
    </row>
    <row r="880" spans="1:17" x14ac:dyDescent="0.25">
      <c r="A880" s="8">
        <v>9.8000000000000096</v>
      </c>
      <c r="B880" s="40" t="s">
        <v>16</v>
      </c>
      <c r="D880" s="106">
        <v>291713900013</v>
      </c>
      <c r="E880" s="4">
        <v>0.6</v>
      </c>
      <c r="G880" s="4">
        <f>G879+1</f>
        <v>324</v>
      </c>
      <c r="H880" s="131" t="str">
        <f>IF(TRIM('Ek.3-A'!E880)&lt;&gt;"","var","yok")</f>
        <v>yok</v>
      </c>
      <c r="I880" s="7" t="str">
        <f>IF('Ek.3-A'!E880="", "", IF(VLOOKUP('Ek.3-A'!E880, Veriler!D:E, 2, 0)=0, "", VLOOKUP('Ek.3-A'!E880, Veriler!D:E, 2, 0)))</f>
        <v/>
      </c>
      <c r="J880" s="7" t="str">
        <f>IF('Ek.3-A'!O880="", "", 'Ek.3-A'!O880)</f>
        <v/>
      </c>
      <c r="K880" s="35">
        <f>'Ek.3-A'!R880</f>
        <v>0</v>
      </c>
      <c r="L880" s="25" t="str">
        <f>'Ek.3-A'!K880</f>
        <v/>
      </c>
      <c r="M880" s="27" t="str">
        <f>'Ek.3-A'!L880</f>
        <v/>
      </c>
      <c r="N880" s="27">
        <f t="shared" ref="N880:N892" si="182">IF(H880="var",0,IF(M880&lt;=0.005,M880,0))</f>
        <v>0</v>
      </c>
      <c r="O880" s="28" t="str">
        <f t="shared" ref="O880:O892" si="183">IF(M880&lt;=0.005,"E","H")</f>
        <v>H</v>
      </c>
      <c r="P880" s="27">
        <f>IF(O880="E",SUM($N$5:N880),0)</f>
        <v>0</v>
      </c>
      <c r="Q880" s="25">
        <f t="shared" ref="Q880:Q892" si="184">IF(P880&lt;=0.1, K880, IF(N880&gt;$F$2, N880*K880, $F$2*K880))</f>
        <v>0</v>
      </c>
    </row>
    <row r="881" spans="1:17" x14ac:dyDescent="0.25">
      <c r="A881" s="8">
        <v>9.8100000000000094</v>
      </c>
      <c r="B881" s="40" t="s">
        <v>16</v>
      </c>
      <c r="D881" s="108">
        <v>293392000000</v>
      </c>
      <c r="E881" s="4">
        <v>0.6</v>
      </c>
      <c r="G881" s="4">
        <f>G880+1</f>
        <v>325</v>
      </c>
      <c r="H881" s="131" t="str">
        <f>IF(TRIM('Ek.3-A'!E881)&lt;&gt;"","var","yok")</f>
        <v>yok</v>
      </c>
      <c r="I881" s="7" t="str">
        <f>IF('Ek.3-A'!E881="", "", IF(VLOOKUP('Ek.3-A'!E881, Veriler!D:E, 2, 0)=0, "", VLOOKUP('Ek.3-A'!E881, Veriler!D:E, 2, 0)))</f>
        <v/>
      </c>
      <c r="J881" s="7" t="str">
        <f>IF('Ek.3-A'!O881="", "", 'Ek.3-A'!O881)</f>
        <v/>
      </c>
      <c r="K881" s="35">
        <f>'Ek.3-A'!R881</f>
        <v>0</v>
      </c>
      <c r="L881" s="25" t="str">
        <f>'Ek.3-A'!K881</f>
        <v/>
      </c>
      <c r="M881" s="27" t="str">
        <f>'Ek.3-A'!L881</f>
        <v/>
      </c>
      <c r="N881" s="27">
        <f t="shared" si="182"/>
        <v>0</v>
      </c>
      <c r="O881" s="28" t="str">
        <f t="shared" si="183"/>
        <v>H</v>
      </c>
      <c r="P881" s="27">
        <f>IF(O881="E",SUM($N$5:N881),0)</f>
        <v>0</v>
      </c>
      <c r="Q881" s="25">
        <f t="shared" si="184"/>
        <v>0</v>
      </c>
    </row>
    <row r="882" spans="1:17" x14ac:dyDescent="0.25">
      <c r="A882" s="8">
        <v>9.8200000000000092</v>
      </c>
      <c r="B882" s="40" t="s">
        <v>16</v>
      </c>
      <c r="D882" s="106">
        <v>293399809036</v>
      </c>
      <c r="E882" s="4">
        <v>0.6</v>
      </c>
      <c r="G882" s="4">
        <f t="shared" ref="G882:G892" si="185">G881+1</f>
        <v>326</v>
      </c>
      <c r="H882" s="131" t="str">
        <f>IF(TRIM('Ek.3-A'!E882)&lt;&gt;"","var","yok")</f>
        <v>yok</v>
      </c>
      <c r="I882" s="7" t="str">
        <f>IF('Ek.3-A'!E882="", "", IF(VLOOKUP('Ek.3-A'!E882, Veriler!D:E, 2, 0)=0, "", VLOOKUP('Ek.3-A'!E882, Veriler!D:E, 2, 0)))</f>
        <v/>
      </c>
      <c r="J882" s="7" t="str">
        <f>IF('Ek.3-A'!O882="", "", 'Ek.3-A'!O882)</f>
        <v/>
      </c>
      <c r="K882" s="35">
        <f>'Ek.3-A'!R882</f>
        <v>0</v>
      </c>
      <c r="L882" s="25" t="str">
        <f>'Ek.3-A'!K882</f>
        <v/>
      </c>
      <c r="M882" s="27" t="str">
        <f>'Ek.3-A'!L882</f>
        <v/>
      </c>
      <c r="N882" s="27">
        <f t="shared" si="182"/>
        <v>0</v>
      </c>
      <c r="O882" s="28" t="str">
        <f t="shared" si="183"/>
        <v>H</v>
      </c>
      <c r="P882" s="27">
        <f>IF(O882="E",SUM($N$5:N882),0)</f>
        <v>0</v>
      </c>
      <c r="Q882" s="25">
        <f t="shared" si="184"/>
        <v>0</v>
      </c>
    </row>
    <row r="883" spans="1:17" x14ac:dyDescent="0.25">
      <c r="A883" s="8">
        <v>9.8300000000000107</v>
      </c>
      <c r="B883" s="40" t="s">
        <v>16</v>
      </c>
      <c r="D883" s="108">
        <v>292700000021</v>
      </c>
      <c r="E883" s="4">
        <v>0.6</v>
      </c>
      <c r="G883" s="4">
        <f t="shared" si="185"/>
        <v>327</v>
      </c>
      <c r="H883" s="131" t="str">
        <f>IF(TRIM('Ek.3-A'!E883)&lt;&gt;"","var","yok")</f>
        <v>yok</v>
      </c>
      <c r="I883" s="7" t="str">
        <f>IF('Ek.3-A'!E883="", "", IF(VLOOKUP('Ek.3-A'!E883, Veriler!D:E, 2, 0)=0, "", VLOOKUP('Ek.3-A'!E883, Veriler!D:E, 2, 0)))</f>
        <v/>
      </c>
      <c r="J883" s="7" t="str">
        <f>IF('Ek.3-A'!O883="", "", 'Ek.3-A'!O883)</f>
        <v/>
      </c>
      <c r="K883" s="35">
        <f>'Ek.3-A'!R883</f>
        <v>0</v>
      </c>
      <c r="L883" s="25" t="str">
        <f>'Ek.3-A'!K883</f>
        <v/>
      </c>
      <c r="M883" s="27" t="str">
        <f>'Ek.3-A'!L883</f>
        <v/>
      </c>
      <c r="N883" s="27">
        <f t="shared" si="182"/>
        <v>0</v>
      </c>
      <c r="O883" s="28" t="str">
        <f t="shared" si="183"/>
        <v>H</v>
      </c>
      <c r="P883" s="27">
        <f>IF(O883="E",SUM($N$5:N883),0)</f>
        <v>0</v>
      </c>
      <c r="Q883" s="25">
        <f t="shared" si="184"/>
        <v>0</v>
      </c>
    </row>
    <row r="884" spans="1:17" x14ac:dyDescent="0.25">
      <c r="A884" s="8">
        <v>9.8400000000000105</v>
      </c>
      <c r="B884" s="40" t="s">
        <v>16</v>
      </c>
      <c r="D884" s="106">
        <v>292700000031</v>
      </c>
      <c r="E884" s="4">
        <v>0.6</v>
      </c>
      <c r="G884" s="4">
        <f t="shared" si="185"/>
        <v>328</v>
      </c>
      <c r="H884" s="131" t="str">
        <f>IF(TRIM('Ek.3-A'!E884)&lt;&gt;"","var","yok")</f>
        <v>yok</v>
      </c>
      <c r="I884" s="7" t="str">
        <f>IF('Ek.3-A'!E884="", "", IF(VLOOKUP('Ek.3-A'!E884, Veriler!D:E, 2, 0)=0, "", VLOOKUP('Ek.3-A'!E884, Veriler!D:E, 2, 0)))</f>
        <v/>
      </c>
      <c r="J884" s="7" t="str">
        <f>IF('Ek.3-A'!O884="", "", 'Ek.3-A'!O884)</f>
        <v/>
      </c>
      <c r="K884" s="35">
        <f>'Ek.3-A'!R884</f>
        <v>0</v>
      </c>
      <c r="L884" s="25" t="str">
        <f>'Ek.3-A'!K884</f>
        <v/>
      </c>
      <c r="M884" s="27" t="str">
        <f>'Ek.3-A'!L884</f>
        <v/>
      </c>
      <c r="N884" s="27">
        <f t="shared" si="182"/>
        <v>0</v>
      </c>
      <c r="O884" s="28" t="str">
        <f t="shared" si="183"/>
        <v>H</v>
      </c>
      <c r="P884" s="27">
        <f>IF(O884="E",SUM($N$5:N884),0)</f>
        <v>0</v>
      </c>
      <c r="Q884" s="25">
        <f t="shared" si="184"/>
        <v>0</v>
      </c>
    </row>
    <row r="885" spans="1:17" x14ac:dyDescent="0.25">
      <c r="A885" s="8">
        <v>9.8500000000000103</v>
      </c>
      <c r="B885" s="40" t="s">
        <v>16</v>
      </c>
      <c r="D885" s="108">
        <v>293399809025</v>
      </c>
      <c r="E885" s="4">
        <v>0.6</v>
      </c>
      <c r="G885" s="4">
        <f t="shared" si="185"/>
        <v>329</v>
      </c>
      <c r="H885" s="131" t="str">
        <f>IF(TRIM('Ek.3-A'!E885)&lt;&gt;"","var","yok")</f>
        <v>yok</v>
      </c>
      <c r="I885" s="7" t="str">
        <f>IF('Ek.3-A'!E885="", "", IF(VLOOKUP('Ek.3-A'!E885, Veriler!D:E, 2, 0)=0, "", VLOOKUP('Ek.3-A'!E885, Veriler!D:E, 2, 0)))</f>
        <v/>
      </c>
      <c r="J885" s="7" t="str">
        <f>IF('Ek.3-A'!O885="", "", 'Ek.3-A'!O885)</f>
        <v/>
      </c>
      <c r="K885" s="35">
        <f>'Ek.3-A'!R885</f>
        <v>0</v>
      </c>
      <c r="L885" s="25" t="str">
        <f>'Ek.3-A'!K885</f>
        <v/>
      </c>
      <c r="M885" s="27" t="str">
        <f>'Ek.3-A'!L885</f>
        <v/>
      </c>
      <c r="N885" s="27">
        <f t="shared" si="182"/>
        <v>0</v>
      </c>
      <c r="O885" s="28" t="str">
        <f t="shared" si="183"/>
        <v>H</v>
      </c>
      <c r="P885" s="27">
        <f>IF(O885="E",SUM($N$5:N885),0)</f>
        <v>0</v>
      </c>
      <c r="Q885" s="25">
        <f t="shared" si="184"/>
        <v>0</v>
      </c>
    </row>
    <row r="886" spans="1:17" x14ac:dyDescent="0.25">
      <c r="A886" s="8">
        <v>9.8600000000000101</v>
      </c>
      <c r="B886" s="40" t="s">
        <v>16</v>
      </c>
      <c r="D886" s="106">
        <v>281129300011</v>
      </c>
      <c r="E886" s="4">
        <v>0.6</v>
      </c>
      <c r="G886" s="4">
        <f t="shared" si="185"/>
        <v>330</v>
      </c>
      <c r="H886" s="131" t="str">
        <f>IF(TRIM('Ek.3-A'!E886)&lt;&gt;"","var","yok")</f>
        <v>yok</v>
      </c>
      <c r="I886" s="7" t="str">
        <f>IF('Ek.3-A'!E886="", "", IF(VLOOKUP('Ek.3-A'!E886, Veriler!D:E, 2, 0)=0, "", VLOOKUP('Ek.3-A'!E886, Veriler!D:E, 2, 0)))</f>
        <v/>
      </c>
      <c r="J886" s="7" t="str">
        <f>IF('Ek.3-A'!O886="", "", 'Ek.3-A'!O886)</f>
        <v/>
      </c>
      <c r="K886" s="35">
        <f>'Ek.3-A'!R886</f>
        <v>0</v>
      </c>
      <c r="L886" s="25" t="str">
        <f>'Ek.3-A'!K886</f>
        <v/>
      </c>
      <c r="M886" s="27" t="str">
        <f>'Ek.3-A'!L886</f>
        <v/>
      </c>
      <c r="N886" s="27">
        <f t="shared" si="182"/>
        <v>0</v>
      </c>
      <c r="O886" s="28" t="str">
        <f t="shared" si="183"/>
        <v>H</v>
      </c>
      <c r="P886" s="27">
        <f>IF(O886="E",SUM($N$5:N886),0)</f>
        <v>0</v>
      </c>
      <c r="Q886" s="25">
        <f t="shared" si="184"/>
        <v>0</v>
      </c>
    </row>
    <row r="887" spans="1:17" x14ac:dyDescent="0.25">
      <c r="A887" s="8">
        <v>9.8700000000000099</v>
      </c>
      <c r="B887" s="40" t="s">
        <v>16</v>
      </c>
      <c r="D887" s="108">
        <v>292700000022</v>
      </c>
      <c r="E887" s="4">
        <v>0.6</v>
      </c>
      <c r="G887" s="4">
        <f t="shared" si="185"/>
        <v>331</v>
      </c>
      <c r="H887" s="131" t="str">
        <f>IF(TRIM('Ek.3-A'!E887)&lt;&gt;"","var","yok")</f>
        <v>yok</v>
      </c>
      <c r="I887" s="7" t="str">
        <f>IF('Ek.3-A'!E887="", "", IF(VLOOKUP('Ek.3-A'!E887, Veriler!D:E, 2, 0)=0, "", VLOOKUP('Ek.3-A'!E887, Veriler!D:E, 2, 0)))</f>
        <v/>
      </c>
      <c r="J887" s="7" t="str">
        <f>IF('Ek.3-A'!O887="", "", 'Ek.3-A'!O887)</f>
        <v/>
      </c>
      <c r="K887" s="35">
        <f>'Ek.3-A'!R887</f>
        <v>0</v>
      </c>
      <c r="L887" s="25" t="str">
        <f>'Ek.3-A'!K887</f>
        <v/>
      </c>
      <c r="M887" s="27" t="str">
        <f>'Ek.3-A'!L887</f>
        <v/>
      </c>
      <c r="N887" s="27">
        <f t="shared" si="182"/>
        <v>0</v>
      </c>
      <c r="O887" s="28" t="str">
        <f t="shared" si="183"/>
        <v>H</v>
      </c>
      <c r="P887" s="27">
        <f>IF(O887="E",SUM($N$5:N887),0)</f>
        <v>0</v>
      </c>
      <c r="Q887" s="25">
        <f t="shared" si="184"/>
        <v>0</v>
      </c>
    </row>
    <row r="888" spans="1:17" x14ac:dyDescent="0.25">
      <c r="A888" s="8">
        <v>9.8800000000000097</v>
      </c>
      <c r="B888" s="40" t="s">
        <v>16</v>
      </c>
      <c r="D888" s="106">
        <v>740821000000</v>
      </c>
      <c r="E888" s="4">
        <v>0.6</v>
      </c>
      <c r="G888" s="4">
        <f t="shared" si="185"/>
        <v>332</v>
      </c>
      <c r="H888" s="131" t="str">
        <f>IF(TRIM('Ek.3-A'!E888)&lt;&gt;"","var","yok")</f>
        <v>yok</v>
      </c>
      <c r="I888" s="7" t="str">
        <f>IF('Ek.3-A'!E888="", "", IF(VLOOKUP('Ek.3-A'!E888, Veriler!D:E, 2, 0)=0, "", VLOOKUP('Ek.3-A'!E888, Veriler!D:E, 2, 0)))</f>
        <v/>
      </c>
      <c r="J888" s="7" t="str">
        <f>IF('Ek.3-A'!O888="", "", 'Ek.3-A'!O888)</f>
        <v/>
      </c>
      <c r="K888" s="35">
        <f>'Ek.3-A'!R888</f>
        <v>0</v>
      </c>
      <c r="L888" s="25" t="str">
        <f>'Ek.3-A'!K888</f>
        <v/>
      </c>
      <c r="M888" s="27" t="str">
        <f>'Ek.3-A'!L888</f>
        <v/>
      </c>
      <c r="N888" s="27">
        <f t="shared" si="182"/>
        <v>0</v>
      </c>
      <c r="O888" s="28" t="str">
        <f t="shared" si="183"/>
        <v>H</v>
      </c>
      <c r="P888" s="27">
        <f>IF(O888="E",SUM($N$5:N888),0)</f>
        <v>0</v>
      </c>
      <c r="Q888" s="25">
        <f t="shared" si="184"/>
        <v>0</v>
      </c>
    </row>
    <row r="889" spans="1:17" x14ac:dyDescent="0.25">
      <c r="A889" s="8">
        <v>9.8900000000000095</v>
      </c>
      <c r="B889" s="40" t="s">
        <v>16</v>
      </c>
      <c r="D889" s="108">
        <v>740822000000</v>
      </c>
      <c r="E889" s="4">
        <v>0.6</v>
      </c>
      <c r="G889" s="4">
        <f t="shared" si="185"/>
        <v>333</v>
      </c>
      <c r="H889" s="131" t="str">
        <f>IF(TRIM('Ek.3-A'!E889)&lt;&gt;"","var","yok")</f>
        <v>yok</v>
      </c>
      <c r="I889" s="7" t="str">
        <f>IF('Ek.3-A'!E889="", "", IF(VLOOKUP('Ek.3-A'!E889, Veriler!D:E, 2, 0)=0, "", VLOOKUP('Ek.3-A'!E889, Veriler!D:E, 2, 0)))</f>
        <v/>
      </c>
      <c r="J889" s="7" t="str">
        <f>IF('Ek.3-A'!O889="", "", 'Ek.3-A'!O889)</f>
        <v/>
      </c>
      <c r="K889" s="35">
        <f>'Ek.3-A'!R889</f>
        <v>0</v>
      </c>
      <c r="L889" s="25" t="str">
        <f>'Ek.3-A'!K889</f>
        <v/>
      </c>
      <c r="M889" s="27" t="str">
        <f>'Ek.3-A'!L889</f>
        <v/>
      </c>
      <c r="N889" s="27">
        <f t="shared" si="182"/>
        <v>0</v>
      </c>
      <c r="O889" s="28" t="str">
        <f t="shared" si="183"/>
        <v>H</v>
      </c>
      <c r="P889" s="27">
        <f>IF(O889="E",SUM($N$5:N889),0)</f>
        <v>0</v>
      </c>
      <c r="Q889" s="25">
        <f t="shared" si="184"/>
        <v>0</v>
      </c>
    </row>
    <row r="890" spans="1:17" x14ac:dyDescent="0.25">
      <c r="A890" s="8">
        <v>9.9000000000000092</v>
      </c>
      <c r="B890" s="40" t="s">
        <v>16</v>
      </c>
      <c r="D890" s="106">
        <v>741022000000</v>
      </c>
      <c r="E890" s="4">
        <v>0.6</v>
      </c>
      <c r="G890" s="4">
        <f t="shared" si="185"/>
        <v>334</v>
      </c>
      <c r="H890" s="131" t="str">
        <f>IF(TRIM('Ek.3-A'!E890)&lt;&gt;"","var","yok")</f>
        <v>yok</v>
      </c>
      <c r="I890" s="7" t="str">
        <f>IF('Ek.3-A'!E890="", "", IF(VLOOKUP('Ek.3-A'!E890, Veriler!D:E, 2, 0)=0, "", VLOOKUP('Ek.3-A'!E890, Veriler!D:E, 2, 0)))</f>
        <v/>
      </c>
      <c r="J890" s="7" t="str">
        <f>IF('Ek.3-A'!O890="", "", 'Ek.3-A'!O890)</f>
        <v/>
      </c>
      <c r="K890" s="35">
        <f>'Ek.3-A'!R890</f>
        <v>0</v>
      </c>
      <c r="L890" s="25" t="str">
        <f>'Ek.3-A'!K890</f>
        <v/>
      </c>
      <c r="M890" s="27" t="str">
        <f>'Ek.3-A'!L890</f>
        <v/>
      </c>
      <c r="N890" s="27">
        <f t="shared" si="182"/>
        <v>0</v>
      </c>
      <c r="O890" s="28" t="str">
        <f t="shared" si="183"/>
        <v>H</v>
      </c>
      <c r="P890" s="27">
        <f>IF(O890="E",SUM($N$5:N890),0)</f>
        <v>0</v>
      </c>
      <c r="Q890" s="25">
        <f t="shared" si="184"/>
        <v>0</v>
      </c>
    </row>
    <row r="891" spans="1:17" x14ac:dyDescent="0.25">
      <c r="A891" s="8">
        <v>9.9100000000000108</v>
      </c>
      <c r="B891" s="40" t="s">
        <v>16</v>
      </c>
      <c r="D891" s="108">
        <v>741012000000</v>
      </c>
      <c r="E891" s="4">
        <v>0.6</v>
      </c>
      <c r="G891" s="4">
        <f t="shared" si="185"/>
        <v>335</v>
      </c>
      <c r="H891" s="131" t="str">
        <f>IF(TRIM('Ek.3-A'!E891)&lt;&gt;"","var","yok")</f>
        <v>yok</v>
      </c>
      <c r="I891" s="7" t="str">
        <f>IF('Ek.3-A'!E891="", "", IF(VLOOKUP('Ek.3-A'!E891, Veriler!D:E, 2, 0)=0, "", VLOOKUP('Ek.3-A'!E891, Veriler!D:E, 2, 0)))</f>
        <v/>
      </c>
      <c r="J891" s="7" t="str">
        <f>IF('Ek.3-A'!O891="", "", 'Ek.3-A'!O891)</f>
        <v/>
      </c>
      <c r="K891" s="35">
        <f>'Ek.3-A'!R891</f>
        <v>0</v>
      </c>
      <c r="L891" s="25" t="str">
        <f>'Ek.3-A'!K891</f>
        <v/>
      </c>
      <c r="M891" s="27" t="str">
        <f>'Ek.3-A'!L891</f>
        <v/>
      </c>
      <c r="N891" s="27">
        <f t="shared" si="182"/>
        <v>0</v>
      </c>
      <c r="O891" s="28" t="str">
        <f t="shared" si="183"/>
        <v>H</v>
      </c>
      <c r="P891" s="27">
        <f>IF(O891="E",SUM($N$5:N891),0)</f>
        <v>0</v>
      </c>
      <c r="Q891" s="25">
        <f t="shared" si="184"/>
        <v>0</v>
      </c>
    </row>
    <row r="892" spans="1:17" x14ac:dyDescent="0.25">
      <c r="A892" s="8">
        <v>9.9200000000000106</v>
      </c>
      <c r="B892" s="40" t="s">
        <v>16</v>
      </c>
      <c r="D892" s="106">
        <v>294200000021</v>
      </c>
      <c r="E892" s="4">
        <v>0.6</v>
      </c>
      <c r="G892" s="4">
        <f t="shared" si="185"/>
        <v>336</v>
      </c>
      <c r="H892" s="131" t="str">
        <f>IF(TRIM('Ek.3-A'!E892)&lt;&gt;"","var","yok")</f>
        <v>yok</v>
      </c>
      <c r="I892" s="7" t="str">
        <f>IF('Ek.3-A'!E892="", "", IF(VLOOKUP('Ek.3-A'!E892, Veriler!D:E, 2, 0)=0, "", VLOOKUP('Ek.3-A'!E892, Veriler!D:E, 2, 0)))</f>
        <v/>
      </c>
      <c r="J892" s="7" t="str">
        <f>IF('Ek.3-A'!O892="", "", 'Ek.3-A'!O892)</f>
        <v/>
      </c>
      <c r="K892" s="35">
        <f>'Ek.3-A'!R892</f>
        <v>0</v>
      </c>
      <c r="L892" s="25" t="str">
        <f>'Ek.3-A'!K892</f>
        <v/>
      </c>
      <c r="M892" s="27" t="str">
        <f>'Ek.3-A'!L892</f>
        <v/>
      </c>
      <c r="N892" s="27">
        <f t="shared" si="182"/>
        <v>0</v>
      </c>
      <c r="O892" s="28" t="str">
        <f t="shared" si="183"/>
        <v>H</v>
      </c>
      <c r="P892" s="27">
        <f>IF(O892="E",SUM($N$5:N892),0)</f>
        <v>0</v>
      </c>
      <c r="Q892" s="25">
        <f t="shared" si="184"/>
        <v>0</v>
      </c>
    </row>
    <row r="893" spans="1:17" x14ac:dyDescent="0.25">
      <c r="A893" s="8">
        <v>9.9300000000000104</v>
      </c>
      <c r="B893" s="40" t="s">
        <v>16</v>
      </c>
      <c r="D893" s="108">
        <v>260300000000</v>
      </c>
      <c r="E893" s="4">
        <v>0.6</v>
      </c>
      <c r="H893" s="131"/>
      <c r="I893" s="7" t="s">
        <v>69</v>
      </c>
      <c r="J893" s="7"/>
      <c r="K893" s="7"/>
      <c r="M893" s="26"/>
      <c r="P893" s="27"/>
      <c r="Q893" s="30"/>
    </row>
    <row r="894" spans="1:17" x14ac:dyDescent="0.25">
      <c r="A894" s="8">
        <v>9.9400000000000102</v>
      </c>
      <c r="B894" s="40" t="s">
        <v>16</v>
      </c>
      <c r="D894" s="106">
        <v>285390903000</v>
      </c>
      <c r="E894" s="4">
        <v>0.6</v>
      </c>
      <c r="G894" s="4">
        <f>G869+1</f>
        <v>323</v>
      </c>
      <c r="H894" s="131" t="str">
        <f>IF(TRIM('Ek.3-A'!E894)&lt;&gt;"","var","yok")</f>
        <v>yok</v>
      </c>
      <c r="I894" s="7" t="str">
        <f>IF('Ek.3-A'!E894="", "", IF(VLOOKUP('Ek.3-A'!E894, Veriler!D:E, 2, 0)=0, "", VLOOKUP('Ek.3-A'!E894, Veriler!D:E, 2, 0)))</f>
        <v/>
      </c>
      <c r="J894" s="7" t="str">
        <f>IF('Ek.3-A'!O894="", "", 'Ek.3-A'!O894)</f>
        <v/>
      </c>
      <c r="K894" s="35">
        <f>'Ek.3-A'!R894</f>
        <v>0</v>
      </c>
      <c r="L894" s="25" t="str">
        <f>'Ek.3-A'!K894</f>
        <v/>
      </c>
      <c r="M894" s="27" t="str">
        <f>'Ek.3-A'!L894</f>
        <v/>
      </c>
      <c r="N894" s="27">
        <f>IF(H894="var",0,IF(M894&lt;=0.005,M894,0))</f>
        <v>0</v>
      </c>
      <c r="O894" s="28" t="str">
        <f>IF(M894&lt;=0.005,"E","H")</f>
        <v>H</v>
      </c>
      <c r="P894" s="27">
        <f>IF(O894="E",SUM($N$5:N894),0)</f>
        <v>0</v>
      </c>
      <c r="Q894" s="25">
        <f>IF(P894&lt;=0.1, K894, IF(N894&gt;$F$2, N894*K894, $F$2*K894))</f>
        <v>0</v>
      </c>
    </row>
    <row r="895" spans="1:17" x14ac:dyDescent="0.25">
      <c r="A895" s="8">
        <v>9.9500000000000099</v>
      </c>
      <c r="B895" s="40" t="s">
        <v>16</v>
      </c>
      <c r="D895" s="108">
        <v>282741002000</v>
      </c>
      <c r="E895" s="4">
        <v>0.6</v>
      </c>
      <c r="G895" s="4">
        <f>G894+1</f>
        <v>324</v>
      </c>
      <c r="H895" s="131" t="str">
        <f>IF(TRIM('Ek.3-A'!E895)&lt;&gt;"","var","yok")</f>
        <v>yok</v>
      </c>
      <c r="I895" s="7" t="str">
        <f>IF('Ek.3-A'!E895="", "", IF(VLOOKUP('Ek.3-A'!E895, Veriler!D:E, 2, 0)=0, "", VLOOKUP('Ek.3-A'!E895, Veriler!D:E, 2, 0)))</f>
        <v/>
      </c>
      <c r="J895" s="7" t="str">
        <f>IF('Ek.3-A'!O895="", "", 'Ek.3-A'!O895)</f>
        <v/>
      </c>
      <c r="K895" s="35">
        <f>'Ek.3-A'!R895</f>
        <v>0</v>
      </c>
      <c r="L895" s="25" t="str">
        <f>'Ek.3-A'!K895</f>
        <v/>
      </c>
      <c r="M895" s="27" t="str">
        <f>'Ek.3-A'!L895</f>
        <v/>
      </c>
      <c r="N895" s="27">
        <f t="shared" ref="N895:N907" si="186">IF(H895="var",0,IF(M895&lt;=0.005,M895,0))</f>
        <v>0</v>
      </c>
      <c r="O895" s="28" t="str">
        <f t="shared" ref="O895:O907" si="187">IF(M895&lt;=0.005,"E","H")</f>
        <v>H</v>
      </c>
      <c r="P895" s="27">
        <f>IF(O895="E",SUM($N$5:N895),0)</f>
        <v>0</v>
      </c>
      <c r="Q895" s="25">
        <f t="shared" ref="Q895:Q907" si="188">IF(P895&lt;=0.1, K895, IF(N895&gt;$F$2, N895*K895, $F$2*K895))</f>
        <v>0</v>
      </c>
    </row>
    <row r="896" spans="1:17" x14ac:dyDescent="0.25">
      <c r="A896" s="8">
        <v>9.9600000000000097</v>
      </c>
      <c r="B896" s="40" t="s">
        <v>16</v>
      </c>
      <c r="D896" s="106">
        <v>282550000013</v>
      </c>
      <c r="E896" s="4">
        <v>0.6</v>
      </c>
      <c r="G896" s="4">
        <f t="shared" ref="G896:G907" si="189">G895+1</f>
        <v>325</v>
      </c>
      <c r="H896" s="131" t="str">
        <f>IF(TRIM('Ek.3-A'!E896)&lt;&gt;"","var","yok")</f>
        <v>yok</v>
      </c>
      <c r="I896" s="7" t="str">
        <f>IF('Ek.3-A'!E896="", "", IF(VLOOKUP('Ek.3-A'!E896, Veriler!D:E, 2, 0)=0, "", VLOOKUP('Ek.3-A'!E896, Veriler!D:E, 2, 0)))</f>
        <v/>
      </c>
      <c r="J896" s="7" t="str">
        <f>IF('Ek.3-A'!O896="", "", 'Ek.3-A'!O896)</f>
        <v/>
      </c>
      <c r="K896" s="35">
        <f>'Ek.3-A'!R896</f>
        <v>0</v>
      </c>
      <c r="L896" s="25" t="str">
        <f>'Ek.3-A'!K896</f>
        <v/>
      </c>
      <c r="M896" s="27" t="str">
        <f>'Ek.3-A'!L896</f>
        <v/>
      </c>
      <c r="N896" s="27">
        <f t="shared" si="186"/>
        <v>0</v>
      </c>
      <c r="O896" s="28" t="str">
        <f t="shared" si="187"/>
        <v>H</v>
      </c>
      <c r="P896" s="27">
        <f>IF(O896="E",SUM($N$5:N896),0)</f>
        <v>0</v>
      </c>
      <c r="Q896" s="25">
        <f t="shared" si="188"/>
        <v>0</v>
      </c>
    </row>
    <row r="897" spans="1:17" x14ac:dyDescent="0.25">
      <c r="A897" s="8">
        <v>9.9700000000000095</v>
      </c>
      <c r="B897" s="40" t="s">
        <v>16</v>
      </c>
      <c r="D897" s="108">
        <v>282550000011</v>
      </c>
      <c r="E897" s="4">
        <v>0.6</v>
      </c>
      <c r="G897" s="4">
        <f t="shared" si="189"/>
        <v>326</v>
      </c>
      <c r="H897" s="131" t="str">
        <f>IF(TRIM('Ek.3-A'!E897)&lt;&gt;"","var","yok")</f>
        <v>yok</v>
      </c>
      <c r="I897" s="7" t="str">
        <f>IF('Ek.3-A'!E897="", "", IF(VLOOKUP('Ek.3-A'!E897, Veriler!D:E, 2, 0)=0, "", VLOOKUP('Ek.3-A'!E897, Veriler!D:E, 2, 0)))</f>
        <v/>
      </c>
      <c r="J897" s="7" t="str">
        <f>IF('Ek.3-A'!O897="", "", 'Ek.3-A'!O897)</f>
        <v/>
      </c>
      <c r="K897" s="35">
        <f>'Ek.3-A'!R897</f>
        <v>0</v>
      </c>
      <c r="L897" s="25" t="str">
        <f>'Ek.3-A'!K897</f>
        <v/>
      </c>
      <c r="M897" s="27" t="str">
        <f>'Ek.3-A'!L897</f>
        <v/>
      </c>
      <c r="N897" s="27">
        <f t="shared" si="186"/>
        <v>0</v>
      </c>
      <c r="O897" s="28" t="str">
        <f t="shared" si="187"/>
        <v>H</v>
      </c>
      <c r="P897" s="27">
        <f>IF(O897="E",SUM($N$5:N897),0)</f>
        <v>0</v>
      </c>
      <c r="Q897" s="25">
        <f t="shared" si="188"/>
        <v>0</v>
      </c>
    </row>
    <row r="898" spans="1:17" x14ac:dyDescent="0.25">
      <c r="A898" s="8">
        <v>9.9800000000000093</v>
      </c>
      <c r="B898" s="40" t="s">
        <v>16</v>
      </c>
      <c r="D898" s="106">
        <v>283325001000</v>
      </c>
      <c r="E898" s="4">
        <v>0.6</v>
      </c>
      <c r="G898" s="4">
        <f t="shared" si="189"/>
        <v>327</v>
      </c>
      <c r="H898" s="131" t="str">
        <f>IF(TRIM('Ek.3-A'!E898)&lt;&gt;"","var","yok")</f>
        <v>yok</v>
      </c>
      <c r="I898" s="7" t="str">
        <f>IF('Ek.3-A'!E898="", "", IF(VLOOKUP('Ek.3-A'!E898, Veriler!D:E, 2, 0)=0, "", VLOOKUP('Ek.3-A'!E898, Veriler!D:E, 2, 0)))</f>
        <v/>
      </c>
      <c r="J898" s="7" t="str">
        <f>IF('Ek.3-A'!O898="", "", 'Ek.3-A'!O898)</f>
        <v/>
      </c>
      <c r="K898" s="35">
        <f>'Ek.3-A'!R898</f>
        <v>0</v>
      </c>
      <c r="L898" s="25" t="str">
        <f>'Ek.3-A'!K898</f>
        <v/>
      </c>
      <c r="M898" s="27" t="str">
        <f>'Ek.3-A'!L898</f>
        <v/>
      </c>
      <c r="N898" s="27">
        <f t="shared" si="186"/>
        <v>0</v>
      </c>
      <c r="O898" s="28" t="str">
        <f t="shared" si="187"/>
        <v>H</v>
      </c>
      <c r="P898" s="27">
        <f>IF(O898="E",SUM($N$5:N898),0)</f>
        <v>0</v>
      </c>
      <c r="Q898" s="25">
        <f t="shared" si="188"/>
        <v>0</v>
      </c>
    </row>
    <row r="899" spans="1:17" x14ac:dyDescent="0.25">
      <c r="A899" s="8">
        <v>9.9900000000000109</v>
      </c>
      <c r="B899" s="40" t="s">
        <v>16</v>
      </c>
      <c r="D899" s="108">
        <v>282550000012</v>
      </c>
      <c r="E899" s="4">
        <v>0.6</v>
      </c>
      <c r="G899" s="4">
        <f t="shared" si="189"/>
        <v>328</v>
      </c>
      <c r="H899" s="131" t="str">
        <f>IF(TRIM('Ek.3-A'!E899)&lt;&gt;"","var","yok")</f>
        <v>yok</v>
      </c>
      <c r="I899" s="7" t="str">
        <f>IF('Ek.3-A'!E899="", "", IF(VLOOKUP('Ek.3-A'!E899, Veriler!D:E, 2, 0)=0, "", VLOOKUP('Ek.3-A'!E899, Veriler!D:E, 2, 0)))</f>
        <v/>
      </c>
      <c r="J899" s="7" t="str">
        <f>IF('Ek.3-A'!O899="", "", 'Ek.3-A'!O899)</f>
        <v/>
      </c>
      <c r="K899" s="35">
        <f>'Ek.3-A'!R899</f>
        <v>0</v>
      </c>
      <c r="L899" s="25" t="str">
        <f>'Ek.3-A'!K899</f>
        <v/>
      </c>
      <c r="M899" s="27" t="str">
        <f>'Ek.3-A'!L899</f>
        <v/>
      </c>
      <c r="N899" s="27">
        <f t="shared" si="186"/>
        <v>0</v>
      </c>
      <c r="O899" s="28" t="str">
        <f t="shared" si="187"/>
        <v>H</v>
      </c>
      <c r="P899" s="27">
        <f>IF(O899="E",SUM($N$5:N899),0)</f>
        <v>0</v>
      </c>
      <c r="Q899" s="25">
        <f t="shared" si="188"/>
        <v>0</v>
      </c>
    </row>
    <row r="900" spans="1:17" x14ac:dyDescent="0.25">
      <c r="A900" s="8">
        <v>10</v>
      </c>
      <c r="B900" s="40" t="s">
        <v>16</v>
      </c>
      <c r="D900" s="106">
        <v>283325002000</v>
      </c>
      <c r="E900" s="4">
        <v>0.6</v>
      </c>
      <c r="G900" s="4">
        <f t="shared" si="189"/>
        <v>329</v>
      </c>
      <c r="H900" s="131" t="str">
        <f>IF(TRIM('Ek.3-A'!E900)&lt;&gt;"","var","yok")</f>
        <v>yok</v>
      </c>
      <c r="I900" s="7" t="str">
        <f>IF('Ek.3-A'!E900="", "", IF(VLOOKUP('Ek.3-A'!E900, Veriler!D:E, 2, 0)=0, "", VLOOKUP('Ek.3-A'!E900, Veriler!D:E, 2, 0)))</f>
        <v/>
      </c>
      <c r="J900" s="7" t="str">
        <f>IF('Ek.3-A'!O900="", "", 'Ek.3-A'!O900)</f>
        <v/>
      </c>
      <c r="K900" s="35">
        <f>'Ek.3-A'!R900</f>
        <v>0</v>
      </c>
      <c r="L900" s="25" t="str">
        <f>'Ek.3-A'!K900</f>
        <v/>
      </c>
      <c r="M900" s="27" t="str">
        <f>'Ek.3-A'!L900</f>
        <v/>
      </c>
      <c r="N900" s="27">
        <f t="shared" si="186"/>
        <v>0</v>
      </c>
      <c r="O900" s="28" t="str">
        <f t="shared" si="187"/>
        <v>H</v>
      </c>
      <c r="P900" s="27">
        <f>IF(O900="E",SUM($N$5:N900),0)</f>
        <v>0</v>
      </c>
      <c r="Q900" s="25">
        <f t="shared" si="188"/>
        <v>0</v>
      </c>
    </row>
    <row r="901" spans="1:17" x14ac:dyDescent="0.25">
      <c r="A901" s="8">
        <v>10.01</v>
      </c>
      <c r="B901" s="40" t="s">
        <v>16</v>
      </c>
      <c r="D901" s="108">
        <v>283699112000</v>
      </c>
      <c r="E901" s="4">
        <v>0.6</v>
      </c>
      <c r="G901" s="4">
        <f t="shared" si="189"/>
        <v>330</v>
      </c>
      <c r="H901" s="131" t="str">
        <f>IF(TRIM('Ek.3-A'!E901)&lt;&gt;"","var","yok")</f>
        <v>yok</v>
      </c>
      <c r="I901" s="7" t="str">
        <f>IF('Ek.3-A'!E901="", "", IF(VLOOKUP('Ek.3-A'!E901, Veriler!D:E, 2, 0)=0, "", VLOOKUP('Ek.3-A'!E901, Veriler!D:E, 2, 0)))</f>
        <v/>
      </c>
      <c r="J901" s="7" t="str">
        <f>IF('Ek.3-A'!O901="", "", 'Ek.3-A'!O901)</f>
        <v/>
      </c>
      <c r="K901" s="35">
        <f>'Ek.3-A'!R901</f>
        <v>0</v>
      </c>
      <c r="L901" s="25" t="str">
        <f>'Ek.3-A'!K901</f>
        <v/>
      </c>
      <c r="M901" s="27" t="str">
        <f>'Ek.3-A'!L901</f>
        <v/>
      </c>
      <c r="N901" s="27">
        <f t="shared" si="186"/>
        <v>0</v>
      </c>
      <c r="O901" s="28" t="str">
        <f t="shared" si="187"/>
        <v>H</v>
      </c>
      <c r="P901" s="27">
        <f>IF(O901="E",SUM($N$5:N901),0)</f>
        <v>0</v>
      </c>
      <c r="Q901" s="25">
        <f t="shared" si="188"/>
        <v>0</v>
      </c>
    </row>
    <row r="902" spans="1:17" x14ac:dyDescent="0.25">
      <c r="A902" s="8">
        <v>10.02</v>
      </c>
      <c r="B902" s="40" t="s">
        <v>16</v>
      </c>
      <c r="D902" s="106">
        <v>282739852013</v>
      </c>
      <c r="E902" s="4">
        <v>0.6</v>
      </c>
      <c r="G902" s="4">
        <f t="shared" si="189"/>
        <v>331</v>
      </c>
      <c r="H902" s="131" t="str">
        <f>IF(TRIM('Ek.3-A'!E902)&lt;&gt;"","var","yok")</f>
        <v>yok</v>
      </c>
      <c r="I902" s="7" t="str">
        <f>IF('Ek.3-A'!E902="", "", IF(VLOOKUP('Ek.3-A'!E902, Veriler!D:E, 2, 0)=0, "", VLOOKUP('Ek.3-A'!E902, Veriler!D:E, 2, 0)))</f>
        <v/>
      </c>
      <c r="J902" s="7" t="str">
        <f>IF('Ek.3-A'!O902="", "", 'Ek.3-A'!O902)</f>
        <v/>
      </c>
      <c r="K902" s="35">
        <f>'Ek.3-A'!R902</f>
        <v>0</v>
      </c>
      <c r="L902" s="25" t="str">
        <f>'Ek.3-A'!K902</f>
        <v/>
      </c>
      <c r="M902" s="27" t="str">
        <f>'Ek.3-A'!L902</f>
        <v/>
      </c>
      <c r="N902" s="27">
        <f t="shared" si="186"/>
        <v>0</v>
      </c>
      <c r="O902" s="28" t="str">
        <f t="shared" si="187"/>
        <v>H</v>
      </c>
      <c r="P902" s="27">
        <f>IF(O902="E",SUM($N$5:N902),0)</f>
        <v>0</v>
      </c>
      <c r="Q902" s="25">
        <f t="shared" si="188"/>
        <v>0</v>
      </c>
    </row>
    <row r="903" spans="1:17" x14ac:dyDescent="0.25">
      <c r="A903" s="8">
        <v>10.029999999999999</v>
      </c>
      <c r="B903" s="40" t="s">
        <v>16</v>
      </c>
      <c r="D903" s="108">
        <v>740100000000</v>
      </c>
      <c r="E903" s="4">
        <v>0.6</v>
      </c>
      <c r="G903" s="4">
        <f t="shared" si="189"/>
        <v>332</v>
      </c>
      <c r="H903" s="131" t="str">
        <f>IF(TRIM('Ek.3-A'!E903)&lt;&gt;"","var","yok")</f>
        <v>yok</v>
      </c>
      <c r="I903" s="7" t="str">
        <f>IF('Ek.3-A'!E903="", "", IF(VLOOKUP('Ek.3-A'!E903, Veriler!D:E, 2, 0)=0, "", VLOOKUP('Ek.3-A'!E903, Veriler!D:E, 2, 0)))</f>
        <v/>
      </c>
      <c r="J903" s="7" t="str">
        <f>IF('Ek.3-A'!O903="", "", 'Ek.3-A'!O903)</f>
        <v/>
      </c>
      <c r="K903" s="35">
        <f>'Ek.3-A'!R903</f>
        <v>0</v>
      </c>
      <c r="L903" s="25" t="str">
        <f>'Ek.3-A'!K903</f>
        <v/>
      </c>
      <c r="M903" s="27" t="str">
        <f>'Ek.3-A'!L903</f>
        <v/>
      </c>
      <c r="N903" s="27">
        <f t="shared" si="186"/>
        <v>0</v>
      </c>
      <c r="O903" s="28" t="str">
        <f t="shared" si="187"/>
        <v>H</v>
      </c>
      <c r="P903" s="27">
        <f>IF(O903="E",SUM($N$5:N903),0)</f>
        <v>0</v>
      </c>
      <c r="Q903" s="25">
        <f t="shared" si="188"/>
        <v>0</v>
      </c>
    </row>
    <row r="904" spans="1:17" x14ac:dyDescent="0.25">
      <c r="A904" s="8">
        <v>10.039999999999999</v>
      </c>
      <c r="B904" s="40" t="s">
        <v>16</v>
      </c>
      <c r="D904" s="106">
        <v>283429400000</v>
      </c>
      <c r="E904" s="4">
        <v>0.6</v>
      </c>
      <c r="G904" s="4">
        <f t="shared" si="189"/>
        <v>333</v>
      </c>
      <c r="H904" s="131" t="str">
        <f>IF(TRIM('Ek.3-A'!E904)&lt;&gt;"","var","yok")</f>
        <v>yok</v>
      </c>
      <c r="I904" s="7" t="str">
        <f>IF('Ek.3-A'!E904="", "", IF(VLOOKUP('Ek.3-A'!E904, Veriler!D:E, 2, 0)=0, "", VLOOKUP('Ek.3-A'!E904, Veriler!D:E, 2, 0)))</f>
        <v/>
      </c>
      <c r="J904" s="7" t="str">
        <f>IF('Ek.3-A'!O904="", "", 'Ek.3-A'!O904)</f>
        <v/>
      </c>
      <c r="K904" s="35">
        <f>'Ek.3-A'!R904</f>
        <v>0</v>
      </c>
      <c r="L904" s="25" t="str">
        <f>'Ek.3-A'!K904</f>
        <v/>
      </c>
      <c r="M904" s="27" t="str">
        <f>'Ek.3-A'!L904</f>
        <v/>
      </c>
      <c r="N904" s="27">
        <f t="shared" si="186"/>
        <v>0</v>
      </c>
      <c r="O904" s="28" t="str">
        <f t="shared" si="187"/>
        <v>H</v>
      </c>
      <c r="P904" s="27">
        <f>IF(O904="E",SUM($N$5:N904),0)</f>
        <v>0</v>
      </c>
      <c r="Q904" s="25">
        <f t="shared" si="188"/>
        <v>0</v>
      </c>
    </row>
    <row r="905" spans="1:17" x14ac:dyDescent="0.25">
      <c r="A905" s="8">
        <v>10.050000000000001</v>
      </c>
      <c r="B905" s="40" t="s">
        <v>16</v>
      </c>
      <c r="D905" s="108">
        <v>282741001000</v>
      </c>
      <c r="E905" s="4">
        <v>0.6</v>
      </c>
      <c r="G905" s="4">
        <f t="shared" si="189"/>
        <v>334</v>
      </c>
      <c r="H905" s="131" t="str">
        <f>IF(TRIM('Ek.3-A'!E905)&lt;&gt;"","var","yok")</f>
        <v>yok</v>
      </c>
      <c r="I905" s="7" t="str">
        <f>IF('Ek.3-A'!E905="", "", IF(VLOOKUP('Ek.3-A'!E905, Veriler!D:E, 2, 0)=0, "", VLOOKUP('Ek.3-A'!E905, Veriler!D:E, 2, 0)))</f>
        <v/>
      </c>
      <c r="J905" s="7" t="str">
        <f>IF('Ek.3-A'!O905="", "", 'Ek.3-A'!O905)</f>
        <v/>
      </c>
      <c r="K905" s="35">
        <f>'Ek.3-A'!R905</f>
        <v>0</v>
      </c>
      <c r="L905" s="25" t="str">
        <f>'Ek.3-A'!K905</f>
        <v/>
      </c>
      <c r="M905" s="27" t="str">
        <f>'Ek.3-A'!L905</f>
        <v/>
      </c>
      <c r="N905" s="27">
        <f t="shared" si="186"/>
        <v>0</v>
      </c>
      <c r="O905" s="28" t="str">
        <f t="shared" si="187"/>
        <v>H</v>
      </c>
      <c r="P905" s="27">
        <f>IF(O905="E",SUM($N$5:N905),0)</f>
        <v>0</v>
      </c>
      <c r="Q905" s="25">
        <f t="shared" si="188"/>
        <v>0</v>
      </c>
    </row>
    <row r="906" spans="1:17" x14ac:dyDescent="0.25">
      <c r="A906" s="8">
        <v>10.06</v>
      </c>
      <c r="B906" s="40" t="s">
        <v>16</v>
      </c>
      <c r="D906" s="106">
        <v>283719009012</v>
      </c>
      <c r="E906" s="4">
        <v>0.6</v>
      </c>
      <c r="G906" s="4">
        <f t="shared" si="189"/>
        <v>335</v>
      </c>
      <c r="H906" s="131" t="str">
        <f>IF(TRIM('Ek.3-A'!E906)&lt;&gt;"","var","yok")</f>
        <v>yok</v>
      </c>
      <c r="I906" s="7" t="str">
        <f>IF('Ek.3-A'!E906="", "", IF(VLOOKUP('Ek.3-A'!E906, Veriler!D:E, 2, 0)=0, "", VLOOKUP('Ek.3-A'!E906, Veriler!D:E, 2, 0)))</f>
        <v/>
      </c>
      <c r="J906" s="7" t="str">
        <f>IF('Ek.3-A'!O906="", "", 'Ek.3-A'!O906)</f>
        <v/>
      </c>
      <c r="K906" s="35">
        <f>'Ek.3-A'!R906</f>
        <v>0</v>
      </c>
      <c r="L906" s="25" t="str">
        <f>'Ek.3-A'!K906</f>
        <v/>
      </c>
      <c r="M906" s="27" t="str">
        <f>'Ek.3-A'!L906</f>
        <v/>
      </c>
      <c r="N906" s="27">
        <f t="shared" si="186"/>
        <v>0</v>
      </c>
      <c r="O906" s="28" t="str">
        <f t="shared" si="187"/>
        <v>H</v>
      </c>
      <c r="P906" s="27">
        <f>IF(O906="E",SUM($N$5:N906),0)</f>
        <v>0</v>
      </c>
      <c r="Q906" s="25">
        <f t="shared" si="188"/>
        <v>0</v>
      </c>
    </row>
    <row r="907" spans="1:17" x14ac:dyDescent="0.25">
      <c r="A907" s="8">
        <v>10.07</v>
      </c>
      <c r="B907" s="40" t="s">
        <v>16</v>
      </c>
      <c r="D907" s="108">
        <v>740620000011</v>
      </c>
      <c r="E907" s="4">
        <v>0.6</v>
      </c>
      <c r="G907" s="4">
        <f t="shared" si="189"/>
        <v>336</v>
      </c>
      <c r="H907" s="131" t="str">
        <f>IF(TRIM('Ek.3-A'!E907)&lt;&gt;"","var","yok")</f>
        <v>yok</v>
      </c>
      <c r="I907" s="7" t="str">
        <f>IF('Ek.3-A'!E907="", "", IF(VLOOKUP('Ek.3-A'!E907, Veriler!D:E, 2, 0)=0, "", VLOOKUP('Ek.3-A'!E907, Veriler!D:E, 2, 0)))</f>
        <v/>
      </c>
      <c r="J907" s="7" t="str">
        <f>IF('Ek.3-A'!O907="", "", 'Ek.3-A'!O907)</f>
        <v/>
      </c>
      <c r="K907" s="35">
        <f>'Ek.3-A'!R907</f>
        <v>0</v>
      </c>
      <c r="L907" s="25" t="str">
        <f>'Ek.3-A'!K907</f>
        <v/>
      </c>
      <c r="M907" s="27" t="str">
        <f>'Ek.3-A'!L907</f>
        <v/>
      </c>
      <c r="N907" s="27">
        <f t="shared" si="186"/>
        <v>0</v>
      </c>
      <c r="O907" s="28" t="str">
        <f t="shared" si="187"/>
        <v>H</v>
      </c>
      <c r="P907" s="27">
        <f>IF(O907="E",SUM($N$5:N907),0)</f>
        <v>0</v>
      </c>
      <c r="Q907" s="25">
        <f t="shared" si="188"/>
        <v>0</v>
      </c>
    </row>
    <row r="908" spans="1:17" x14ac:dyDescent="0.25">
      <c r="A908" s="8">
        <v>10.08</v>
      </c>
      <c r="B908" s="40" t="s">
        <v>16</v>
      </c>
      <c r="D908" s="106">
        <v>740610000000</v>
      </c>
      <c r="E908" s="4">
        <v>0.6</v>
      </c>
      <c r="P908" s="27"/>
      <c r="Q908" s="30"/>
    </row>
    <row r="909" spans="1:17" x14ac:dyDescent="0.25">
      <c r="A909" s="8">
        <v>10.09</v>
      </c>
      <c r="B909" s="40" t="s">
        <v>16</v>
      </c>
      <c r="D909" s="108">
        <v>291529009012</v>
      </c>
      <c r="E909" s="4">
        <v>0.6</v>
      </c>
      <c r="P909" s="27"/>
      <c r="Q909" s="30"/>
    </row>
    <row r="910" spans="1:17" x14ac:dyDescent="0.25">
      <c r="A910" s="8">
        <v>10.1</v>
      </c>
      <c r="B910" s="40" t="s">
        <v>16</v>
      </c>
      <c r="D910" s="106">
        <v>741529000019</v>
      </c>
      <c r="E910" s="4">
        <v>0.6</v>
      </c>
      <c r="P910" s="27"/>
      <c r="Q910" s="30"/>
    </row>
    <row r="911" spans="1:17" x14ac:dyDescent="0.25">
      <c r="A911" s="8">
        <v>10.11</v>
      </c>
      <c r="B911" s="40" t="s">
        <v>16</v>
      </c>
      <c r="D911" s="108">
        <v>741300000000</v>
      </c>
      <c r="E911" s="4">
        <v>0.6</v>
      </c>
      <c r="P911" s="27"/>
      <c r="Q911" s="30"/>
    </row>
    <row r="912" spans="1:17" x14ac:dyDescent="0.25">
      <c r="A912" s="8">
        <v>10.119999999999999</v>
      </c>
      <c r="B912" s="40" t="s">
        <v>16</v>
      </c>
      <c r="D912" s="106">
        <v>740620000012</v>
      </c>
      <c r="E912" s="4">
        <v>0.6</v>
      </c>
      <c r="P912" s="27"/>
      <c r="Q912" s="30"/>
    </row>
    <row r="913" spans="1:17" x14ac:dyDescent="0.25">
      <c r="A913" s="8">
        <v>10.130000000000001</v>
      </c>
      <c r="B913" s="40" t="s">
        <v>16</v>
      </c>
      <c r="D913" s="108">
        <v>741539000000</v>
      </c>
      <c r="E913" s="4">
        <v>0.6</v>
      </c>
      <c r="P913" s="27"/>
      <c r="Q913" s="30"/>
    </row>
    <row r="914" spans="1:17" x14ac:dyDescent="0.25">
      <c r="A914" s="8">
        <v>10.14</v>
      </c>
      <c r="B914" s="40" t="s">
        <v>16</v>
      </c>
      <c r="D914" s="106">
        <v>741529000011</v>
      </c>
      <c r="E914" s="4">
        <v>0.6</v>
      </c>
      <c r="P914" s="27"/>
      <c r="Q914" s="30"/>
    </row>
    <row r="915" spans="1:17" x14ac:dyDescent="0.25">
      <c r="A915" s="8">
        <v>10.15</v>
      </c>
      <c r="B915" s="40" t="s">
        <v>16</v>
      </c>
      <c r="D915" s="108">
        <v>741521000000</v>
      </c>
      <c r="E915" s="4">
        <v>0.6</v>
      </c>
      <c r="P915" s="27"/>
      <c r="Q915" s="30"/>
    </row>
    <row r="916" spans="1:17" x14ac:dyDescent="0.25">
      <c r="A916" s="8">
        <v>10.16</v>
      </c>
      <c r="B916" s="40" t="s">
        <v>16</v>
      </c>
      <c r="D916" s="106">
        <v>741820000011</v>
      </c>
      <c r="E916" s="4">
        <v>0.6</v>
      </c>
      <c r="P916" s="27"/>
      <c r="Q916" s="30"/>
    </row>
    <row r="917" spans="1:17" x14ac:dyDescent="0.25">
      <c r="A917" s="8">
        <v>10.17</v>
      </c>
      <c r="B917" s="40" t="s">
        <v>16</v>
      </c>
      <c r="D917" s="108">
        <v>741820000015</v>
      </c>
      <c r="E917" s="4">
        <v>0.6</v>
      </c>
      <c r="G917" s="4">
        <f>G892+1</f>
        <v>337</v>
      </c>
      <c r="H917" s="131" t="str">
        <f>IF(TRIM('Ek.3-A'!E917)&lt;&gt;"","var","yok")</f>
        <v>yok</v>
      </c>
      <c r="I917" s="7" t="str">
        <f>IF('Ek.3-A'!E917="", "", IF(VLOOKUP('Ek.3-A'!E917, Veriler!D:E, 2, 0)=0, "", VLOOKUP('Ek.3-A'!E917, Veriler!D:E, 2, 0)))</f>
        <v/>
      </c>
      <c r="J917" s="7" t="str">
        <f>IF('Ek.3-A'!O917="", "", 'Ek.3-A'!O917)</f>
        <v/>
      </c>
      <c r="K917" s="35">
        <f>'Ek.3-A'!R917</f>
        <v>0</v>
      </c>
      <c r="L917" s="25" t="str">
        <f>'Ek.3-A'!K917</f>
        <v/>
      </c>
      <c r="M917" s="27" t="str">
        <f>'Ek.3-A'!L917</f>
        <v/>
      </c>
      <c r="N917" s="27">
        <f>IF(H917="var",0,IF(M917&lt;=0.005,M917,0))</f>
        <v>0</v>
      </c>
      <c r="O917" s="28" t="str">
        <f>IF(M917&lt;=0.005,"E","H")</f>
        <v>H</v>
      </c>
      <c r="P917" s="27">
        <f>IF(O917="E",SUM($N$5:N917),0)</f>
        <v>0</v>
      </c>
      <c r="Q917" s="25">
        <f>IF(P917&lt;=0.1, K917, IF(N917&gt;$F$2, N917*K917, $F$2*K917))</f>
        <v>0</v>
      </c>
    </row>
    <row r="918" spans="1:17" x14ac:dyDescent="0.25">
      <c r="A918" s="8">
        <v>10.18</v>
      </c>
      <c r="B918" s="40" t="s">
        <v>16</v>
      </c>
      <c r="D918" s="106">
        <v>400130000000</v>
      </c>
      <c r="E918" s="4">
        <v>0.6</v>
      </c>
      <c r="G918" s="4">
        <f>G917+1</f>
        <v>338</v>
      </c>
      <c r="H918" s="131" t="str">
        <f>IF(TRIM('Ek.3-A'!E918)&lt;&gt;"","var","yok")</f>
        <v>yok</v>
      </c>
      <c r="I918" s="7" t="str">
        <f>IF('Ek.3-A'!E918="", "", IF(VLOOKUP('Ek.3-A'!E918, Veriler!D:E, 2, 0)=0, "", VLOOKUP('Ek.3-A'!E918, Veriler!D:E, 2, 0)))</f>
        <v/>
      </c>
      <c r="J918" s="7" t="str">
        <f>IF('Ek.3-A'!O918="", "", 'Ek.3-A'!O918)</f>
        <v/>
      </c>
      <c r="K918" s="35">
        <f>'Ek.3-A'!R918</f>
        <v>0</v>
      </c>
      <c r="L918" s="25" t="str">
        <f>'Ek.3-A'!K918</f>
        <v/>
      </c>
      <c r="M918" s="27" t="str">
        <f>'Ek.3-A'!L918</f>
        <v/>
      </c>
      <c r="N918" s="27">
        <f t="shared" ref="N918:N930" si="190">IF(H918="var",0,IF(M918&lt;=0.005,M918,0))</f>
        <v>0</v>
      </c>
      <c r="O918" s="28" t="str">
        <f t="shared" ref="O918:O930" si="191">IF(M918&lt;=0.005,"E","H")</f>
        <v>H</v>
      </c>
      <c r="P918" s="27">
        <f>IF(O918="E",SUM($N$5:N918),0)</f>
        <v>0</v>
      </c>
      <c r="Q918" s="25">
        <f t="shared" ref="Q918:Q930" si="192">IF(P918&lt;=0.1, K918, IF(N918&gt;$F$2, N918*K918, $F$2*K918))</f>
        <v>0</v>
      </c>
    </row>
    <row r="919" spans="1:17" x14ac:dyDescent="0.25">
      <c r="A919" s="8">
        <v>10.19</v>
      </c>
      <c r="B919" s="40" t="s">
        <v>16</v>
      </c>
      <c r="D919" s="108">
        <v>440921009000</v>
      </c>
      <c r="E919" s="4">
        <v>0.6</v>
      </c>
      <c r="G919" s="4">
        <f>G918+1</f>
        <v>339</v>
      </c>
      <c r="H919" s="131" t="str">
        <f>IF(TRIM('Ek.3-A'!E919)&lt;&gt;"","var","yok")</f>
        <v>yok</v>
      </c>
      <c r="I919" s="7" t="str">
        <f>IF('Ek.3-A'!E919="", "", IF(VLOOKUP('Ek.3-A'!E919, Veriler!D:E, 2, 0)=0, "", VLOOKUP('Ek.3-A'!E919, Veriler!D:E, 2, 0)))</f>
        <v/>
      </c>
      <c r="J919" s="7" t="str">
        <f>IF('Ek.3-A'!O919="", "", 'Ek.3-A'!O919)</f>
        <v/>
      </c>
      <c r="K919" s="35">
        <f>'Ek.3-A'!R919</f>
        <v>0</v>
      </c>
      <c r="L919" s="25" t="str">
        <f>'Ek.3-A'!K919</f>
        <v/>
      </c>
      <c r="M919" s="27" t="str">
        <f>'Ek.3-A'!L919</f>
        <v/>
      </c>
      <c r="N919" s="27">
        <f t="shared" si="190"/>
        <v>0</v>
      </c>
      <c r="O919" s="28" t="str">
        <f t="shared" si="191"/>
        <v>H</v>
      </c>
      <c r="P919" s="27">
        <f>IF(O919="E",SUM($N$5:N919),0)</f>
        <v>0</v>
      </c>
      <c r="Q919" s="25">
        <f t="shared" si="192"/>
        <v>0</v>
      </c>
    </row>
    <row r="920" spans="1:17" x14ac:dyDescent="0.25">
      <c r="A920" s="8">
        <v>10.199999999999999</v>
      </c>
      <c r="B920" s="40" t="s">
        <v>16</v>
      </c>
      <c r="D920" s="106">
        <v>440921002000</v>
      </c>
      <c r="E920" s="4">
        <v>0.6</v>
      </c>
      <c r="G920" s="4">
        <f t="shared" ref="G920:G930" si="193">G919+1</f>
        <v>340</v>
      </c>
      <c r="H920" s="131" t="str">
        <f>IF(TRIM('Ek.3-A'!E920)&lt;&gt;"","var","yok")</f>
        <v>yok</v>
      </c>
      <c r="I920" s="7" t="str">
        <f>IF('Ek.3-A'!E920="", "", IF(VLOOKUP('Ek.3-A'!E920, Veriler!D:E, 2, 0)=0, "", VLOOKUP('Ek.3-A'!E920, Veriler!D:E, 2, 0)))</f>
        <v/>
      </c>
      <c r="J920" s="7" t="str">
        <f>IF('Ek.3-A'!O920="", "", 'Ek.3-A'!O920)</f>
        <v/>
      </c>
      <c r="K920" s="35">
        <f>'Ek.3-A'!R920</f>
        <v>0</v>
      </c>
      <c r="L920" s="25" t="str">
        <f>'Ek.3-A'!K920</f>
        <v/>
      </c>
      <c r="M920" s="27" t="str">
        <f>'Ek.3-A'!L920</f>
        <v/>
      </c>
      <c r="N920" s="27">
        <f t="shared" si="190"/>
        <v>0</v>
      </c>
      <c r="O920" s="28" t="str">
        <f t="shared" si="191"/>
        <v>H</v>
      </c>
      <c r="P920" s="27">
        <f>IF(O920="E",SUM($N$5:N920),0)</f>
        <v>0</v>
      </c>
      <c r="Q920" s="25">
        <f t="shared" si="192"/>
        <v>0</v>
      </c>
    </row>
    <row r="921" spans="1:17" x14ac:dyDescent="0.25">
      <c r="A921" s="8">
        <v>10.210000000000001</v>
      </c>
      <c r="B921" s="40" t="s">
        <v>16</v>
      </c>
      <c r="D921" s="108">
        <v>282619909012</v>
      </c>
      <c r="E921" s="4">
        <v>0.6</v>
      </c>
      <c r="G921" s="4">
        <f t="shared" si="193"/>
        <v>341</v>
      </c>
      <c r="H921" s="131" t="str">
        <f>IF(TRIM('Ek.3-A'!E921)&lt;&gt;"","var","yok")</f>
        <v>yok</v>
      </c>
      <c r="I921" s="7" t="str">
        <f>IF('Ek.3-A'!E921="", "", IF(VLOOKUP('Ek.3-A'!E921, Veriler!D:E, 2, 0)=0, "", VLOOKUP('Ek.3-A'!E921, Veriler!D:E, 2, 0)))</f>
        <v/>
      </c>
      <c r="J921" s="7" t="str">
        <f>IF('Ek.3-A'!O921="", "", 'Ek.3-A'!O921)</f>
        <v/>
      </c>
      <c r="K921" s="35">
        <f>'Ek.3-A'!R921</f>
        <v>0</v>
      </c>
      <c r="L921" s="25" t="str">
        <f>'Ek.3-A'!K921</f>
        <v/>
      </c>
      <c r="M921" s="27" t="str">
        <f>'Ek.3-A'!L921</f>
        <v/>
      </c>
      <c r="N921" s="27">
        <f t="shared" si="190"/>
        <v>0</v>
      </c>
      <c r="O921" s="28" t="str">
        <f t="shared" si="191"/>
        <v>H</v>
      </c>
      <c r="P921" s="27">
        <f>IF(O921="E",SUM($N$5:N921),0)</f>
        <v>0</v>
      </c>
      <c r="Q921" s="25">
        <f t="shared" si="192"/>
        <v>0</v>
      </c>
    </row>
    <row r="922" spans="1:17" x14ac:dyDescent="0.25">
      <c r="A922" s="8">
        <v>10.220000000000001</v>
      </c>
      <c r="B922" s="40" t="s">
        <v>16</v>
      </c>
      <c r="D922" s="106">
        <v>282760002013</v>
      </c>
      <c r="E922" s="4">
        <v>0.6</v>
      </c>
      <c r="G922" s="4">
        <f t="shared" si="193"/>
        <v>342</v>
      </c>
      <c r="H922" s="131" t="str">
        <f>IF(TRIM('Ek.3-A'!E922)&lt;&gt;"","var","yok")</f>
        <v>yok</v>
      </c>
      <c r="I922" s="7" t="str">
        <f>IF('Ek.3-A'!E922="", "", IF(VLOOKUP('Ek.3-A'!E922, Veriler!D:E, 2, 0)=0, "", VLOOKUP('Ek.3-A'!E922, Veriler!D:E, 2, 0)))</f>
        <v/>
      </c>
      <c r="J922" s="7" t="str">
        <f>IF('Ek.3-A'!O922="", "", 'Ek.3-A'!O922)</f>
        <v/>
      </c>
      <c r="K922" s="35">
        <f>'Ek.3-A'!R922</f>
        <v>0</v>
      </c>
      <c r="L922" s="25" t="str">
        <f>'Ek.3-A'!K922</f>
        <v/>
      </c>
      <c r="M922" s="27" t="str">
        <f>'Ek.3-A'!L922</f>
        <v/>
      </c>
      <c r="N922" s="27">
        <f t="shared" si="190"/>
        <v>0</v>
      </c>
      <c r="O922" s="28" t="str">
        <f t="shared" si="191"/>
        <v>H</v>
      </c>
      <c r="P922" s="27">
        <f>IF(O922="E",SUM($N$5:N922),0)</f>
        <v>0</v>
      </c>
      <c r="Q922" s="25">
        <f t="shared" si="192"/>
        <v>0</v>
      </c>
    </row>
    <row r="923" spans="1:17" x14ac:dyDescent="0.25">
      <c r="A923" s="8">
        <v>10.23</v>
      </c>
      <c r="B923" s="40" t="s">
        <v>16</v>
      </c>
      <c r="D923" s="108">
        <v>283660000000</v>
      </c>
      <c r="E923" s="4">
        <v>0.6</v>
      </c>
      <c r="G923" s="4">
        <f t="shared" si="193"/>
        <v>343</v>
      </c>
      <c r="H923" s="131" t="str">
        <f>IF(TRIM('Ek.3-A'!E923)&lt;&gt;"","var","yok")</f>
        <v>yok</v>
      </c>
      <c r="I923" s="7" t="str">
        <f>IF('Ek.3-A'!E923="", "", IF(VLOOKUP('Ek.3-A'!E923, Veriler!D:E, 2, 0)=0, "", VLOOKUP('Ek.3-A'!E923, Veriler!D:E, 2, 0)))</f>
        <v/>
      </c>
      <c r="J923" s="7" t="str">
        <f>IF('Ek.3-A'!O923="", "", 'Ek.3-A'!O923)</f>
        <v/>
      </c>
      <c r="K923" s="35">
        <f>'Ek.3-A'!R923</f>
        <v>0</v>
      </c>
      <c r="L923" s="25" t="str">
        <f>'Ek.3-A'!K923</f>
        <v/>
      </c>
      <c r="M923" s="27" t="str">
        <f>'Ek.3-A'!L923</f>
        <v/>
      </c>
      <c r="N923" s="27">
        <f t="shared" si="190"/>
        <v>0</v>
      </c>
      <c r="O923" s="28" t="str">
        <f t="shared" si="191"/>
        <v>H</v>
      </c>
      <c r="P923" s="27">
        <f>IF(O923="E",SUM($N$5:N923),0)</f>
        <v>0</v>
      </c>
      <c r="Q923" s="25">
        <f t="shared" si="192"/>
        <v>0</v>
      </c>
    </row>
    <row r="924" spans="1:17" x14ac:dyDescent="0.25">
      <c r="A924" s="8">
        <v>10.24</v>
      </c>
      <c r="B924" s="40" t="s">
        <v>16</v>
      </c>
      <c r="D924" s="106">
        <v>282739854000</v>
      </c>
      <c r="E924" s="4">
        <v>0.6</v>
      </c>
      <c r="G924" s="4">
        <f t="shared" si="193"/>
        <v>344</v>
      </c>
      <c r="H924" s="131" t="str">
        <f>IF(TRIM('Ek.3-A'!E924)&lt;&gt;"","var","yok")</f>
        <v>yok</v>
      </c>
      <c r="I924" s="7" t="str">
        <f>IF('Ek.3-A'!E924="", "", IF(VLOOKUP('Ek.3-A'!E924, Veriler!D:E, 2, 0)=0, "", VLOOKUP('Ek.3-A'!E924, Veriler!D:E, 2, 0)))</f>
        <v/>
      </c>
      <c r="J924" s="7" t="str">
        <f>IF('Ek.3-A'!O924="", "", 'Ek.3-A'!O924)</f>
        <v/>
      </c>
      <c r="K924" s="35">
        <f>'Ek.3-A'!R924</f>
        <v>0</v>
      </c>
      <c r="L924" s="25" t="str">
        <f>'Ek.3-A'!K924</f>
        <v/>
      </c>
      <c r="M924" s="27" t="str">
        <f>'Ek.3-A'!L924</f>
        <v/>
      </c>
      <c r="N924" s="27">
        <f t="shared" si="190"/>
        <v>0</v>
      </c>
      <c r="O924" s="28" t="str">
        <f t="shared" si="191"/>
        <v>H</v>
      </c>
      <c r="P924" s="27">
        <f>IF(O924="E",SUM($N$5:N924),0)</f>
        <v>0</v>
      </c>
      <c r="Q924" s="25">
        <f t="shared" si="192"/>
        <v>0</v>
      </c>
    </row>
    <row r="925" spans="1:17" x14ac:dyDescent="0.25">
      <c r="A925" s="8">
        <v>10.25</v>
      </c>
      <c r="B925" s="40" t="s">
        <v>16</v>
      </c>
      <c r="D925" s="108">
        <v>284150009014</v>
      </c>
      <c r="E925" s="4">
        <v>0.6</v>
      </c>
      <c r="G925" s="4">
        <f t="shared" si="193"/>
        <v>345</v>
      </c>
      <c r="H925" s="131" t="str">
        <f>IF(TRIM('Ek.3-A'!E925)&lt;&gt;"","var","yok")</f>
        <v>yok</v>
      </c>
      <c r="I925" s="7" t="str">
        <f>IF('Ek.3-A'!E925="", "", IF(VLOOKUP('Ek.3-A'!E925, Veriler!D:E, 2, 0)=0, "", VLOOKUP('Ek.3-A'!E925, Veriler!D:E, 2, 0)))</f>
        <v/>
      </c>
      <c r="J925" s="7" t="str">
        <f>IF('Ek.3-A'!O925="", "", 'Ek.3-A'!O925)</f>
        <v/>
      </c>
      <c r="K925" s="35">
        <f>'Ek.3-A'!R925</f>
        <v>0</v>
      </c>
      <c r="L925" s="25" t="str">
        <f>'Ek.3-A'!K925</f>
        <v/>
      </c>
      <c r="M925" s="27" t="str">
        <f>'Ek.3-A'!L925</f>
        <v/>
      </c>
      <c r="N925" s="27">
        <f t="shared" si="190"/>
        <v>0</v>
      </c>
      <c r="O925" s="28" t="str">
        <f t="shared" si="191"/>
        <v>H</v>
      </c>
      <c r="P925" s="27">
        <f>IF(O925="E",SUM($N$5:N925),0)</f>
        <v>0</v>
      </c>
      <c r="Q925" s="25">
        <f t="shared" si="192"/>
        <v>0</v>
      </c>
    </row>
    <row r="926" spans="1:17" x14ac:dyDescent="0.25">
      <c r="A926" s="8">
        <v>10.26</v>
      </c>
      <c r="B926" s="40" t="s">
        <v>16</v>
      </c>
      <c r="D926" s="106">
        <v>320620000011</v>
      </c>
      <c r="E926" s="4">
        <v>0.6</v>
      </c>
      <c r="G926" s="4">
        <f t="shared" si="193"/>
        <v>346</v>
      </c>
      <c r="H926" s="131" t="str">
        <f>IF(TRIM('Ek.3-A'!E926)&lt;&gt;"","var","yok")</f>
        <v>yok</v>
      </c>
      <c r="I926" s="7" t="str">
        <f>IF('Ek.3-A'!E926="", "", IF(VLOOKUP('Ek.3-A'!E926, Veriler!D:E, 2, 0)=0, "", VLOOKUP('Ek.3-A'!E926, Veriler!D:E, 2, 0)))</f>
        <v/>
      </c>
      <c r="J926" s="7" t="str">
        <f>IF('Ek.3-A'!O926="", "", 'Ek.3-A'!O926)</f>
        <v/>
      </c>
      <c r="K926" s="35">
        <f>'Ek.3-A'!R926</f>
        <v>0</v>
      </c>
      <c r="L926" s="25" t="str">
        <f>'Ek.3-A'!K926</f>
        <v/>
      </c>
      <c r="M926" s="27" t="str">
        <f>'Ek.3-A'!L926</f>
        <v/>
      </c>
      <c r="N926" s="27">
        <f t="shared" si="190"/>
        <v>0</v>
      </c>
      <c r="O926" s="28" t="str">
        <f t="shared" si="191"/>
        <v>H</v>
      </c>
      <c r="P926" s="27">
        <f>IF(O926="E",SUM($N$5:N926),0)</f>
        <v>0</v>
      </c>
      <c r="Q926" s="25">
        <f t="shared" si="192"/>
        <v>0</v>
      </c>
    </row>
    <row r="927" spans="1:17" x14ac:dyDescent="0.25">
      <c r="A927" s="8">
        <v>10.27</v>
      </c>
      <c r="B927" s="40" t="s">
        <v>16</v>
      </c>
      <c r="D927" s="108">
        <v>283429201000</v>
      </c>
      <c r="E927" s="4">
        <v>0.6</v>
      </c>
      <c r="G927" s="4">
        <f t="shared" si="193"/>
        <v>347</v>
      </c>
      <c r="H927" s="131" t="str">
        <f>IF(TRIM('Ek.3-A'!E927)&lt;&gt;"","var","yok")</f>
        <v>yok</v>
      </c>
      <c r="I927" s="7" t="str">
        <f>IF('Ek.3-A'!E927="", "", IF(VLOOKUP('Ek.3-A'!E927, Veriler!D:E, 2, 0)=0, "", VLOOKUP('Ek.3-A'!E927, Veriler!D:E, 2, 0)))</f>
        <v/>
      </c>
      <c r="J927" s="7" t="str">
        <f>IF('Ek.3-A'!O927="", "", 'Ek.3-A'!O927)</f>
        <v/>
      </c>
      <c r="K927" s="35">
        <f>'Ek.3-A'!R927</f>
        <v>0</v>
      </c>
      <c r="L927" s="25" t="str">
        <f>'Ek.3-A'!K927</f>
        <v/>
      </c>
      <c r="M927" s="27" t="str">
        <f>'Ek.3-A'!L927</f>
        <v/>
      </c>
      <c r="N927" s="27">
        <f t="shared" si="190"/>
        <v>0</v>
      </c>
      <c r="O927" s="28" t="str">
        <f t="shared" si="191"/>
        <v>H</v>
      </c>
      <c r="P927" s="27">
        <f>IF(O927="E",SUM($N$5:N927),0)</f>
        <v>0</v>
      </c>
      <c r="Q927" s="25">
        <f t="shared" si="192"/>
        <v>0</v>
      </c>
    </row>
    <row r="928" spans="1:17" x14ac:dyDescent="0.25">
      <c r="A928" s="8">
        <v>10.28</v>
      </c>
      <c r="B928" s="40" t="s">
        <v>16</v>
      </c>
      <c r="D928" s="106">
        <v>283327000000</v>
      </c>
      <c r="E928" s="4">
        <v>0.6</v>
      </c>
      <c r="G928" s="4">
        <f t="shared" si="193"/>
        <v>348</v>
      </c>
      <c r="H928" s="131" t="str">
        <f>IF(TRIM('Ek.3-A'!E928)&lt;&gt;"","var","yok")</f>
        <v>yok</v>
      </c>
      <c r="I928" s="7" t="str">
        <f>IF('Ek.3-A'!E928="", "", IF(VLOOKUP('Ek.3-A'!E928, Veriler!D:E, 2, 0)=0, "", VLOOKUP('Ek.3-A'!E928, Veriler!D:E, 2, 0)))</f>
        <v/>
      </c>
      <c r="J928" s="7" t="str">
        <f>IF('Ek.3-A'!O928="", "", 'Ek.3-A'!O928)</f>
        <v/>
      </c>
      <c r="K928" s="35">
        <f>'Ek.3-A'!R928</f>
        <v>0</v>
      </c>
      <c r="L928" s="25" t="str">
        <f>'Ek.3-A'!K928</f>
        <v/>
      </c>
      <c r="M928" s="27" t="str">
        <f>'Ek.3-A'!L928</f>
        <v/>
      </c>
      <c r="N928" s="27">
        <f t="shared" si="190"/>
        <v>0</v>
      </c>
      <c r="O928" s="28" t="str">
        <f t="shared" si="191"/>
        <v>H</v>
      </c>
      <c r="P928" s="27">
        <f>IF(O928="E",SUM($N$5:N928),0)</f>
        <v>0</v>
      </c>
      <c r="Q928" s="25">
        <f t="shared" si="192"/>
        <v>0</v>
      </c>
    </row>
    <row r="929" spans="1:17" x14ac:dyDescent="0.25">
      <c r="A929" s="8">
        <v>10.29</v>
      </c>
      <c r="B929" s="40" t="s">
        <v>16</v>
      </c>
      <c r="D929" s="108">
        <v>283090859011</v>
      </c>
      <c r="E929" s="4">
        <v>0.6</v>
      </c>
      <c r="G929" s="4">
        <f t="shared" si="193"/>
        <v>349</v>
      </c>
      <c r="H929" s="131" t="str">
        <f>IF(TRIM('Ek.3-A'!E929)&lt;&gt;"","var","yok")</f>
        <v>yok</v>
      </c>
      <c r="I929" s="7" t="str">
        <f>IF('Ek.3-A'!E929="", "", IF(VLOOKUP('Ek.3-A'!E929, Veriler!D:E, 2, 0)=0, "", VLOOKUP('Ek.3-A'!E929, Veriler!D:E, 2, 0)))</f>
        <v/>
      </c>
      <c r="J929" s="7" t="str">
        <f>IF('Ek.3-A'!O929="", "", 'Ek.3-A'!O929)</f>
        <v/>
      </c>
      <c r="K929" s="35">
        <f>'Ek.3-A'!R929</f>
        <v>0</v>
      </c>
      <c r="L929" s="25" t="str">
        <f>'Ek.3-A'!K929</f>
        <v/>
      </c>
      <c r="M929" s="27" t="str">
        <f>'Ek.3-A'!L929</f>
        <v/>
      </c>
      <c r="N929" s="27">
        <f t="shared" si="190"/>
        <v>0</v>
      </c>
      <c r="O929" s="28" t="str">
        <f t="shared" si="191"/>
        <v>H</v>
      </c>
      <c r="P929" s="27">
        <f>IF(O929="E",SUM($N$5:N929),0)</f>
        <v>0</v>
      </c>
      <c r="Q929" s="25">
        <f t="shared" si="192"/>
        <v>0</v>
      </c>
    </row>
    <row r="930" spans="1:17" x14ac:dyDescent="0.25">
      <c r="A930" s="8">
        <v>10.3</v>
      </c>
      <c r="B930" s="40" t="s">
        <v>16</v>
      </c>
      <c r="D930" s="106">
        <v>903220009019</v>
      </c>
      <c r="E930" s="4">
        <v>0.6</v>
      </c>
      <c r="G930" s="4">
        <f t="shared" si="193"/>
        <v>350</v>
      </c>
      <c r="H930" s="131" t="str">
        <f>IF(TRIM('Ek.3-A'!E930)&lt;&gt;"","var","yok")</f>
        <v>yok</v>
      </c>
      <c r="I930" s="7" t="str">
        <f>IF('Ek.3-A'!E930="", "", IF(VLOOKUP('Ek.3-A'!E930, Veriler!D:E, 2, 0)=0, "", VLOOKUP('Ek.3-A'!E930, Veriler!D:E, 2, 0)))</f>
        <v/>
      </c>
      <c r="J930" s="7" t="str">
        <f>IF('Ek.3-A'!O930="", "", 'Ek.3-A'!O930)</f>
        <v/>
      </c>
      <c r="K930" s="35">
        <f>'Ek.3-A'!R930</f>
        <v>0</v>
      </c>
      <c r="L930" s="25" t="str">
        <f>'Ek.3-A'!K930</f>
        <v/>
      </c>
      <c r="M930" s="27" t="str">
        <f>'Ek.3-A'!L930</f>
        <v/>
      </c>
      <c r="N930" s="27">
        <f t="shared" si="190"/>
        <v>0</v>
      </c>
      <c r="O930" s="28" t="str">
        <f t="shared" si="191"/>
        <v>H</v>
      </c>
      <c r="P930" s="27">
        <f>IF(O930="E",SUM($N$5:N930),0)</f>
        <v>0</v>
      </c>
      <c r="Q930" s="25">
        <f t="shared" si="192"/>
        <v>0</v>
      </c>
    </row>
    <row r="931" spans="1:17" x14ac:dyDescent="0.25">
      <c r="A931" s="8">
        <v>10.31</v>
      </c>
      <c r="B931" s="40" t="s">
        <v>16</v>
      </c>
      <c r="D931" s="108">
        <v>903220001000</v>
      </c>
      <c r="E931" s="4">
        <v>0.6</v>
      </c>
      <c r="H931" s="131"/>
      <c r="I931" s="7" t="s">
        <v>69</v>
      </c>
      <c r="J931" s="7"/>
      <c r="K931" s="7"/>
      <c r="M931" s="26"/>
      <c r="P931" s="27"/>
      <c r="Q931" s="30"/>
    </row>
    <row r="932" spans="1:17" x14ac:dyDescent="0.25">
      <c r="A932" s="8">
        <v>10.32</v>
      </c>
      <c r="B932" s="40" t="s">
        <v>16</v>
      </c>
      <c r="D932" s="106">
        <v>294190000012</v>
      </c>
      <c r="E932" s="4">
        <v>0.6</v>
      </c>
      <c r="G932" s="4">
        <f>G907+1</f>
        <v>337</v>
      </c>
      <c r="H932" s="131" t="str">
        <f>IF(TRIM('Ek.3-A'!E932)&lt;&gt;"","var","yok")</f>
        <v>yok</v>
      </c>
      <c r="I932" s="7" t="str">
        <f>IF('Ek.3-A'!E932="", "", IF(VLOOKUP('Ek.3-A'!E932, Veriler!D:E, 2, 0)=0, "", VLOOKUP('Ek.3-A'!E932, Veriler!D:E, 2, 0)))</f>
        <v/>
      </c>
      <c r="J932" s="7" t="str">
        <f>IF('Ek.3-A'!O932="", "", 'Ek.3-A'!O932)</f>
        <v/>
      </c>
      <c r="K932" s="35">
        <f>'Ek.3-A'!R932</f>
        <v>0</v>
      </c>
      <c r="L932" s="25" t="str">
        <f>'Ek.3-A'!K932</f>
        <v/>
      </c>
      <c r="M932" s="27" t="str">
        <f>'Ek.3-A'!L932</f>
        <v/>
      </c>
      <c r="N932" s="27">
        <f>IF(H932="var",0,IF(M932&lt;=0.005,M932,0))</f>
        <v>0</v>
      </c>
      <c r="O932" s="28" t="str">
        <f>IF(M932&lt;=0.005,"E","H")</f>
        <v>H</v>
      </c>
      <c r="P932" s="27">
        <f>IF(O932="E",SUM($N$5:N932),0)</f>
        <v>0</v>
      </c>
      <c r="Q932" s="25">
        <f>IF(P932&lt;=0.1, K932, IF(N932&gt;$F$2, N932*K932, $F$2*K932))</f>
        <v>0</v>
      </c>
    </row>
    <row r="933" spans="1:17" x14ac:dyDescent="0.25">
      <c r="A933" s="8">
        <v>10.33</v>
      </c>
      <c r="B933" s="40" t="s">
        <v>16</v>
      </c>
      <c r="D933" s="108">
        <v>480255151000</v>
      </c>
      <c r="E933" s="4">
        <v>0.6</v>
      </c>
      <c r="G933" s="4">
        <f>G932+1</f>
        <v>338</v>
      </c>
      <c r="H933" s="131" t="str">
        <f>IF(TRIM('Ek.3-A'!E933)&lt;&gt;"","var","yok")</f>
        <v>yok</v>
      </c>
      <c r="I933" s="7" t="str">
        <f>IF('Ek.3-A'!E933="", "", IF(VLOOKUP('Ek.3-A'!E933, Veriler!D:E, 2, 0)=0, "", VLOOKUP('Ek.3-A'!E933, Veriler!D:E, 2, 0)))</f>
        <v/>
      </c>
      <c r="J933" s="7" t="str">
        <f>IF('Ek.3-A'!O933="", "", 'Ek.3-A'!O933)</f>
        <v/>
      </c>
      <c r="K933" s="35">
        <f>'Ek.3-A'!R933</f>
        <v>0</v>
      </c>
      <c r="L933" s="25" t="str">
        <f>'Ek.3-A'!K933</f>
        <v/>
      </c>
      <c r="M933" s="27" t="str">
        <f>'Ek.3-A'!L933</f>
        <v/>
      </c>
      <c r="N933" s="27">
        <f t="shared" ref="N933:N945" si="194">IF(H933="var",0,IF(M933&lt;=0.005,M933,0))</f>
        <v>0</v>
      </c>
      <c r="O933" s="28" t="str">
        <f t="shared" ref="O933:O945" si="195">IF(M933&lt;=0.005,"E","H")</f>
        <v>H</v>
      </c>
      <c r="P933" s="27">
        <f>IF(O933="E",SUM($N$5:N933),0)</f>
        <v>0</v>
      </c>
      <c r="Q933" s="25">
        <f t="shared" ref="Q933:Q945" si="196">IF(P933&lt;=0.1, K933, IF(N933&gt;$F$2, N933*K933, $F$2*K933))</f>
        <v>0</v>
      </c>
    </row>
    <row r="934" spans="1:17" x14ac:dyDescent="0.25">
      <c r="A934" s="8">
        <v>10.34</v>
      </c>
      <c r="B934" s="40" t="s">
        <v>16</v>
      </c>
      <c r="D934" s="106">
        <v>480255301000</v>
      </c>
      <c r="E934" s="4">
        <v>0.6</v>
      </c>
      <c r="G934" s="4">
        <f t="shared" ref="G934:G945" si="197">G933+1</f>
        <v>339</v>
      </c>
      <c r="H934" s="131" t="str">
        <f>IF(TRIM('Ek.3-A'!E934)&lt;&gt;"","var","yok")</f>
        <v>yok</v>
      </c>
      <c r="I934" s="7" t="str">
        <f>IF('Ek.3-A'!E934="", "", IF(VLOOKUP('Ek.3-A'!E934, Veriler!D:E, 2, 0)=0, "", VLOOKUP('Ek.3-A'!E934, Veriler!D:E, 2, 0)))</f>
        <v/>
      </c>
      <c r="J934" s="7" t="str">
        <f>IF('Ek.3-A'!O934="", "", 'Ek.3-A'!O934)</f>
        <v/>
      </c>
      <c r="K934" s="35">
        <f>'Ek.3-A'!R934</f>
        <v>0</v>
      </c>
      <c r="L934" s="25" t="str">
        <f>'Ek.3-A'!K934</f>
        <v/>
      </c>
      <c r="M934" s="27" t="str">
        <f>'Ek.3-A'!L934</f>
        <v/>
      </c>
      <c r="N934" s="27">
        <f t="shared" si="194"/>
        <v>0</v>
      </c>
      <c r="O934" s="28" t="str">
        <f t="shared" si="195"/>
        <v>H</v>
      </c>
      <c r="P934" s="27">
        <f>IF(O934="E",SUM($N$5:N934),0)</f>
        <v>0</v>
      </c>
      <c r="Q934" s="25">
        <f t="shared" si="196"/>
        <v>0</v>
      </c>
    </row>
    <row r="935" spans="1:17" x14ac:dyDescent="0.25">
      <c r="A935" s="8">
        <v>10.35</v>
      </c>
      <c r="B935" s="40" t="s">
        <v>16</v>
      </c>
      <c r="D935" s="108">
        <v>844331000000</v>
      </c>
      <c r="E935" s="4">
        <v>0.6</v>
      </c>
      <c r="G935" s="4">
        <f t="shared" si="197"/>
        <v>340</v>
      </c>
      <c r="H935" s="131" t="str">
        <f>IF(TRIM('Ek.3-A'!E935)&lt;&gt;"","var","yok")</f>
        <v>yok</v>
      </c>
      <c r="I935" s="7" t="str">
        <f>IF('Ek.3-A'!E935="", "", IF(VLOOKUP('Ek.3-A'!E935, Veriler!D:E, 2, 0)=0, "", VLOOKUP('Ek.3-A'!E935, Veriler!D:E, 2, 0)))</f>
        <v/>
      </c>
      <c r="J935" s="7" t="str">
        <f>IF('Ek.3-A'!O935="", "", 'Ek.3-A'!O935)</f>
        <v/>
      </c>
      <c r="K935" s="35">
        <f>'Ek.3-A'!R935</f>
        <v>0</v>
      </c>
      <c r="L935" s="25" t="str">
        <f>'Ek.3-A'!K935</f>
        <v/>
      </c>
      <c r="M935" s="27" t="str">
        <f>'Ek.3-A'!L935</f>
        <v/>
      </c>
      <c r="N935" s="27">
        <f t="shared" si="194"/>
        <v>0</v>
      </c>
      <c r="O935" s="28" t="str">
        <f t="shared" si="195"/>
        <v>H</v>
      </c>
      <c r="P935" s="27">
        <f>IF(O935="E",SUM($N$5:N935),0)</f>
        <v>0</v>
      </c>
      <c r="Q935" s="25">
        <f t="shared" si="196"/>
        <v>0</v>
      </c>
    </row>
    <row r="936" spans="1:17" x14ac:dyDescent="0.25">
      <c r="A936" s="8">
        <v>10.36</v>
      </c>
      <c r="B936" s="40" t="s">
        <v>16</v>
      </c>
      <c r="D936" s="106">
        <v>842490200000</v>
      </c>
      <c r="E936" s="4">
        <v>0.6</v>
      </c>
      <c r="G936" s="4">
        <f t="shared" si="197"/>
        <v>341</v>
      </c>
      <c r="H936" s="131" t="str">
        <f>IF(TRIM('Ek.3-A'!E936)&lt;&gt;"","var","yok")</f>
        <v>yok</v>
      </c>
      <c r="I936" s="7" t="str">
        <f>IF('Ek.3-A'!E936="", "", IF(VLOOKUP('Ek.3-A'!E936, Veriler!D:E, 2, 0)=0, "", VLOOKUP('Ek.3-A'!E936, Veriler!D:E, 2, 0)))</f>
        <v/>
      </c>
      <c r="J936" s="7" t="str">
        <f>IF('Ek.3-A'!O936="", "", 'Ek.3-A'!O936)</f>
        <v/>
      </c>
      <c r="K936" s="35">
        <f>'Ek.3-A'!R936</f>
        <v>0</v>
      </c>
      <c r="L936" s="25" t="str">
        <f>'Ek.3-A'!K936</f>
        <v/>
      </c>
      <c r="M936" s="27" t="str">
        <f>'Ek.3-A'!L936</f>
        <v/>
      </c>
      <c r="N936" s="27">
        <f t="shared" si="194"/>
        <v>0</v>
      </c>
      <c r="O936" s="28" t="str">
        <f t="shared" si="195"/>
        <v>H</v>
      </c>
      <c r="P936" s="27">
        <f>IF(O936="E",SUM($N$5:N936),0)</f>
        <v>0</v>
      </c>
      <c r="Q936" s="25">
        <f t="shared" si="196"/>
        <v>0</v>
      </c>
    </row>
    <row r="937" spans="1:17" x14ac:dyDescent="0.25">
      <c r="A937" s="8">
        <v>10.37</v>
      </c>
      <c r="B937" s="40" t="s">
        <v>16</v>
      </c>
      <c r="D937" s="108">
        <v>853650110000</v>
      </c>
      <c r="E937" s="4">
        <v>0.6</v>
      </c>
      <c r="G937" s="4">
        <f t="shared" si="197"/>
        <v>342</v>
      </c>
      <c r="H937" s="131" t="str">
        <f>IF(TRIM('Ek.3-A'!E937)&lt;&gt;"","var","yok")</f>
        <v>yok</v>
      </c>
      <c r="I937" s="7" t="str">
        <f>IF('Ek.3-A'!E937="", "", IF(VLOOKUP('Ek.3-A'!E937, Veriler!D:E, 2, 0)=0, "", VLOOKUP('Ek.3-A'!E937, Veriler!D:E, 2, 0)))</f>
        <v/>
      </c>
      <c r="J937" s="7" t="str">
        <f>IF('Ek.3-A'!O937="", "", 'Ek.3-A'!O937)</f>
        <v/>
      </c>
      <c r="K937" s="35">
        <f>'Ek.3-A'!R937</f>
        <v>0</v>
      </c>
      <c r="L937" s="25" t="str">
        <f>'Ek.3-A'!K937</f>
        <v/>
      </c>
      <c r="M937" s="27" t="str">
        <f>'Ek.3-A'!L937</f>
        <v/>
      </c>
      <c r="N937" s="27">
        <f t="shared" si="194"/>
        <v>0</v>
      </c>
      <c r="O937" s="28" t="str">
        <f t="shared" si="195"/>
        <v>H</v>
      </c>
      <c r="P937" s="27">
        <f>IF(O937="E",SUM($N$5:N937),0)</f>
        <v>0</v>
      </c>
      <c r="Q937" s="25">
        <f t="shared" si="196"/>
        <v>0</v>
      </c>
    </row>
    <row r="938" spans="1:17" x14ac:dyDescent="0.25">
      <c r="A938" s="8">
        <v>10.38</v>
      </c>
      <c r="B938" s="40" t="s">
        <v>16</v>
      </c>
      <c r="D938" s="106">
        <v>291899900019</v>
      </c>
      <c r="E938" s="4">
        <v>0.6</v>
      </c>
      <c r="G938" s="4">
        <f t="shared" si="197"/>
        <v>343</v>
      </c>
      <c r="H938" s="131" t="str">
        <f>IF(TRIM('Ek.3-A'!E938)&lt;&gt;"","var","yok")</f>
        <v>yok</v>
      </c>
      <c r="I938" s="7" t="str">
        <f>IF('Ek.3-A'!E938="", "", IF(VLOOKUP('Ek.3-A'!E938, Veriler!D:E, 2, 0)=0, "", VLOOKUP('Ek.3-A'!E938, Veriler!D:E, 2, 0)))</f>
        <v/>
      </c>
      <c r="J938" s="7" t="str">
        <f>IF('Ek.3-A'!O938="", "", 'Ek.3-A'!O938)</f>
        <v/>
      </c>
      <c r="K938" s="35">
        <f>'Ek.3-A'!R938</f>
        <v>0</v>
      </c>
      <c r="L938" s="25" t="str">
        <f>'Ek.3-A'!K938</f>
        <v/>
      </c>
      <c r="M938" s="27" t="str">
        <f>'Ek.3-A'!L938</f>
        <v/>
      </c>
      <c r="N938" s="27">
        <f t="shared" si="194"/>
        <v>0</v>
      </c>
      <c r="O938" s="28" t="str">
        <f t="shared" si="195"/>
        <v>H</v>
      </c>
      <c r="P938" s="27">
        <f>IF(O938="E",SUM($N$5:N938),0)</f>
        <v>0</v>
      </c>
      <c r="Q938" s="25">
        <f t="shared" si="196"/>
        <v>0</v>
      </c>
    </row>
    <row r="939" spans="1:17" x14ac:dyDescent="0.25">
      <c r="A939" s="8">
        <v>10.39</v>
      </c>
      <c r="B939" s="40" t="s">
        <v>16</v>
      </c>
      <c r="D939" s="108">
        <v>291439000019</v>
      </c>
      <c r="E939" s="4">
        <v>0.6</v>
      </c>
      <c r="G939" s="4">
        <f t="shared" si="197"/>
        <v>344</v>
      </c>
      <c r="H939" s="131" t="str">
        <f>IF(TRIM('Ek.3-A'!E939)&lt;&gt;"","var","yok")</f>
        <v>yok</v>
      </c>
      <c r="I939" s="7" t="str">
        <f>IF('Ek.3-A'!E939="", "", IF(VLOOKUP('Ek.3-A'!E939, Veriler!D:E, 2, 0)=0, "", VLOOKUP('Ek.3-A'!E939, Veriler!D:E, 2, 0)))</f>
        <v/>
      </c>
      <c r="J939" s="7" t="str">
        <f>IF('Ek.3-A'!O939="", "", 'Ek.3-A'!O939)</f>
        <v/>
      </c>
      <c r="K939" s="35">
        <f>'Ek.3-A'!R939</f>
        <v>0</v>
      </c>
      <c r="L939" s="25" t="str">
        <f>'Ek.3-A'!K939</f>
        <v/>
      </c>
      <c r="M939" s="27" t="str">
        <f>'Ek.3-A'!L939</f>
        <v/>
      </c>
      <c r="N939" s="27">
        <f t="shared" si="194"/>
        <v>0</v>
      </c>
      <c r="O939" s="28" t="str">
        <f t="shared" si="195"/>
        <v>H</v>
      </c>
      <c r="P939" s="27">
        <f>IF(O939="E",SUM($N$5:N939),0)</f>
        <v>0</v>
      </c>
      <c r="Q939" s="25">
        <f t="shared" si="196"/>
        <v>0</v>
      </c>
    </row>
    <row r="940" spans="1:17" x14ac:dyDescent="0.25">
      <c r="A940" s="8">
        <v>10.4</v>
      </c>
      <c r="B940" s="40" t="s">
        <v>16</v>
      </c>
      <c r="D940" s="106">
        <v>291419900019</v>
      </c>
      <c r="E940" s="4">
        <v>0.6</v>
      </c>
      <c r="G940" s="4">
        <f t="shared" si="197"/>
        <v>345</v>
      </c>
      <c r="H940" s="131" t="str">
        <f>IF(TRIM('Ek.3-A'!E940)&lt;&gt;"","var","yok")</f>
        <v>yok</v>
      </c>
      <c r="I940" s="7" t="str">
        <f>IF('Ek.3-A'!E940="", "", IF(VLOOKUP('Ek.3-A'!E940, Veriler!D:E, 2, 0)=0, "", VLOOKUP('Ek.3-A'!E940, Veriler!D:E, 2, 0)))</f>
        <v/>
      </c>
      <c r="J940" s="7" t="str">
        <f>IF('Ek.3-A'!O940="", "", 'Ek.3-A'!O940)</f>
        <v/>
      </c>
      <c r="K940" s="35">
        <f>'Ek.3-A'!R940</f>
        <v>0</v>
      </c>
      <c r="L940" s="25" t="str">
        <f>'Ek.3-A'!K940</f>
        <v/>
      </c>
      <c r="M940" s="27" t="str">
        <f>'Ek.3-A'!L940</f>
        <v/>
      </c>
      <c r="N940" s="27">
        <f t="shared" si="194"/>
        <v>0</v>
      </c>
      <c r="O940" s="28" t="str">
        <f t="shared" si="195"/>
        <v>H</v>
      </c>
      <c r="P940" s="27">
        <f>IF(O940="E",SUM($N$5:N940),0)</f>
        <v>0</v>
      </c>
      <c r="Q940" s="25">
        <f t="shared" si="196"/>
        <v>0</v>
      </c>
    </row>
    <row r="941" spans="1:17" x14ac:dyDescent="0.25">
      <c r="A941" s="8">
        <v>10.41</v>
      </c>
      <c r="B941" s="40" t="s">
        <v>16</v>
      </c>
      <c r="D941" s="108">
        <v>291229009019</v>
      </c>
      <c r="E941" s="4">
        <v>0.6</v>
      </c>
      <c r="G941" s="4">
        <f t="shared" si="197"/>
        <v>346</v>
      </c>
      <c r="H941" s="131" t="str">
        <f>IF(TRIM('Ek.3-A'!E941)&lt;&gt;"","var","yok")</f>
        <v>yok</v>
      </c>
      <c r="I941" s="7" t="str">
        <f>IF('Ek.3-A'!E941="", "", IF(VLOOKUP('Ek.3-A'!E941, Veriler!D:E, 2, 0)=0, "", VLOOKUP('Ek.3-A'!E941, Veriler!D:E, 2, 0)))</f>
        <v/>
      </c>
      <c r="J941" s="7" t="str">
        <f>IF('Ek.3-A'!O941="", "", 'Ek.3-A'!O941)</f>
        <v/>
      </c>
      <c r="K941" s="35">
        <f>'Ek.3-A'!R941</f>
        <v>0</v>
      </c>
      <c r="L941" s="25" t="str">
        <f>'Ek.3-A'!K941</f>
        <v/>
      </c>
      <c r="M941" s="27" t="str">
        <f>'Ek.3-A'!L941</f>
        <v/>
      </c>
      <c r="N941" s="27">
        <f t="shared" si="194"/>
        <v>0</v>
      </c>
      <c r="O941" s="28" t="str">
        <f t="shared" si="195"/>
        <v>H</v>
      </c>
      <c r="P941" s="27">
        <f>IF(O941="E",SUM($N$5:N941),0)</f>
        <v>0</v>
      </c>
      <c r="Q941" s="25">
        <f t="shared" si="196"/>
        <v>0</v>
      </c>
    </row>
    <row r="942" spans="1:17" x14ac:dyDescent="0.25">
      <c r="A942" s="8">
        <v>10.42</v>
      </c>
      <c r="B942" s="40" t="s">
        <v>16</v>
      </c>
      <c r="D942" s="106">
        <v>291429000019</v>
      </c>
      <c r="E942" s="4">
        <v>0.6</v>
      </c>
      <c r="G942" s="4">
        <f t="shared" si="197"/>
        <v>347</v>
      </c>
      <c r="H942" s="131" t="str">
        <f>IF(TRIM('Ek.3-A'!E942)&lt;&gt;"","var","yok")</f>
        <v>yok</v>
      </c>
      <c r="I942" s="7" t="str">
        <f>IF('Ek.3-A'!E942="", "", IF(VLOOKUP('Ek.3-A'!E942, Veriler!D:E, 2, 0)=0, "", VLOOKUP('Ek.3-A'!E942, Veriler!D:E, 2, 0)))</f>
        <v/>
      </c>
      <c r="J942" s="7" t="str">
        <f>IF('Ek.3-A'!O942="", "", 'Ek.3-A'!O942)</f>
        <v/>
      </c>
      <c r="K942" s="35">
        <f>'Ek.3-A'!R942</f>
        <v>0</v>
      </c>
      <c r="L942" s="25" t="str">
        <f>'Ek.3-A'!K942</f>
        <v/>
      </c>
      <c r="M942" s="27" t="str">
        <f>'Ek.3-A'!L942</f>
        <v/>
      </c>
      <c r="N942" s="27">
        <f t="shared" si="194"/>
        <v>0</v>
      </c>
      <c r="O942" s="28" t="str">
        <f t="shared" si="195"/>
        <v>H</v>
      </c>
      <c r="P942" s="27">
        <f>IF(O942="E",SUM($N$5:N942),0)</f>
        <v>0</v>
      </c>
      <c r="Q942" s="25">
        <f t="shared" si="196"/>
        <v>0</v>
      </c>
    </row>
    <row r="943" spans="1:17" x14ac:dyDescent="0.25">
      <c r="A943" s="8">
        <v>10.43</v>
      </c>
      <c r="B943" s="40" t="s">
        <v>16</v>
      </c>
      <c r="D943" s="108">
        <v>151800310000</v>
      </c>
      <c r="E943" s="4">
        <v>0.6</v>
      </c>
      <c r="G943" s="4">
        <f t="shared" si="197"/>
        <v>348</v>
      </c>
      <c r="H943" s="131" t="str">
        <f>IF(TRIM('Ek.3-A'!E943)&lt;&gt;"","var","yok")</f>
        <v>yok</v>
      </c>
      <c r="I943" s="7" t="str">
        <f>IF('Ek.3-A'!E943="", "", IF(VLOOKUP('Ek.3-A'!E943, Veriler!D:E, 2, 0)=0, "", VLOOKUP('Ek.3-A'!E943, Veriler!D:E, 2, 0)))</f>
        <v/>
      </c>
      <c r="J943" s="7" t="str">
        <f>IF('Ek.3-A'!O943="", "", 'Ek.3-A'!O943)</f>
        <v/>
      </c>
      <c r="K943" s="35">
        <f>'Ek.3-A'!R943</f>
        <v>0</v>
      </c>
      <c r="L943" s="25" t="str">
        <f>'Ek.3-A'!K943</f>
        <v/>
      </c>
      <c r="M943" s="27" t="str">
        <f>'Ek.3-A'!L943</f>
        <v/>
      </c>
      <c r="N943" s="27">
        <f t="shared" si="194"/>
        <v>0</v>
      </c>
      <c r="O943" s="28" t="str">
        <f t="shared" si="195"/>
        <v>H</v>
      </c>
      <c r="P943" s="27">
        <f>IF(O943="E",SUM($N$5:N943),0)</f>
        <v>0</v>
      </c>
      <c r="Q943" s="25">
        <f t="shared" si="196"/>
        <v>0</v>
      </c>
    </row>
    <row r="944" spans="1:17" x14ac:dyDescent="0.25">
      <c r="A944" s="8">
        <v>10.44</v>
      </c>
      <c r="B944" s="40" t="s">
        <v>16</v>
      </c>
      <c r="D944" s="106">
        <v>151800390000</v>
      </c>
      <c r="E944" s="4">
        <v>0.6</v>
      </c>
      <c r="G944" s="4">
        <f t="shared" si="197"/>
        <v>349</v>
      </c>
      <c r="H944" s="131" t="str">
        <f>IF(TRIM('Ek.3-A'!E944)&lt;&gt;"","var","yok")</f>
        <v>yok</v>
      </c>
      <c r="I944" s="7" t="str">
        <f>IF('Ek.3-A'!E944="", "", IF(VLOOKUP('Ek.3-A'!E944, Veriler!D:E, 2, 0)=0, "", VLOOKUP('Ek.3-A'!E944, Veriler!D:E, 2, 0)))</f>
        <v/>
      </c>
      <c r="J944" s="7" t="str">
        <f>IF('Ek.3-A'!O944="", "", 'Ek.3-A'!O944)</f>
        <v/>
      </c>
      <c r="K944" s="35">
        <f>'Ek.3-A'!R944</f>
        <v>0</v>
      </c>
      <c r="L944" s="25" t="str">
        <f>'Ek.3-A'!K944</f>
        <v/>
      </c>
      <c r="M944" s="27" t="str">
        <f>'Ek.3-A'!L944</f>
        <v/>
      </c>
      <c r="N944" s="27">
        <f t="shared" si="194"/>
        <v>0</v>
      </c>
      <c r="O944" s="28" t="str">
        <f t="shared" si="195"/>
        <v>H</v>
      </c>
      <c r="P944" s="27">
        <f>IF(O944="E",SUM($N$5:N944),0)</f>
        <v>0</v>
      </c>
      <c r="Q944" s="25">
        <f t="shared" si="196"/>
        <v>0</v>
      </c>
    </row>
    <row r="945" spans="1:17" x14ac:dyDescent="0.25">
      <c r="A945" s="8">
        <v>10.45</v>
      </c>
      <c r="B945" s="40" t="s">
        <v>16</v>
      </c>
      <c r="D945" s="108">
        <v>151800910000</v>
      </c>
      <c r="E945" s="4">
        <v>0.6</v>
      </c>
      <c r="G945" s="4">
        <f t="shared" si="197"/>
        <v>350</v>
      </c>
      <c r="H945" s="131" t="str">
        <f>IF(TRIM('Ek.3-A'!E945)&lt;&gt;"","var","yok")</f>
        <v>yok</v>
      </c>
      <c r="I945" s="7" t="str">
        <f>IF('Ek.3-A'!E945="", "", IF(VLOOKUP('Ek.3-A'!E945, Veriler!D:E, 2, 0)=0, "", VLOOKUP('Ek.3-A'!E945, Veriler!D:E, 2, 0)))</f>
        <v/>
      </c>
      <c r="J945" s="7" t="str">
        <f>IF('Ek.3-A'!O945="", "", 'Ek.3-A'!O945)</f>
        <v/>
      </c>
      <c r="K945" s="35">
        <f>'Ek.3-A'!R945</f>
        <v>0</v>
      </c>
      <c r="L945" s="25" t="str">
        <f>'Ek.3-A'!K945</f>
        <v/>
      </c>
      <c r="M945" s="27" t="str">
        <f>'Ek.3-A'!L945</f>
        <v/>
      </c>
      <c r="N945" s="27">
        <f t="shared" si="194"/>
        <v>0</v>
      </c>
      <c r="O945" s="28" t="str">
        <f t="shared" si="195"/>
        <v>H</v>
      </c>
      <c r="P945" s="27">
        <f>IF(O945="E",SUM($N$5:N945),0)</f>
        <v>0</v>
      </c>
      <c r="Q945" s="25">
        <f t="shared" si="196"/>
        <v>0</v>
      </c>
    </row>
    <row r="946" spans="1:17" x14ac:dyDescent="0.25">
      <c r="A946" s="8">
        <v>10.46</v>
      </c>
      <c r="B946" s="40" t="s">
        <v>16</v>
      </c>
      <c r="D946" s="106">
        <v>282590859000</v>
      </c>
      <c r="E946" s="4">
        <v>0.6</v>
      </c>
      <c r="I946" s="127"/>
      <c r="J946" s="127"/>
      <c r="K946" s="128"/>
      <c r="L946" s="128"/>
      <c r="M946" s="129"/>
      <c r="N946" s="129"/>
      <c r="O946" s="128"/>
      <c r="P946" s="129"/>
      <c r="Q946" s="128"/>
    </row>
    <row r="947" spans="1:17" x14ac:dyDescent="0.25">
      <c r="A947" s="8">
        <v>10.47</v>
      </c>
      <c r="B947" s="40" t="s">
        <v>16</v>
      </c>
      <c r="D947" s="108">
        <v>650700000019</v>
      </c>
      <c r="E947" s="4">
        <v>0.6</v>
      </c>
      <c r="I947" s="127"/>
      <c r="J947" s="127"/>
      <c r="K947" s="128"/>
      <c r="L947" s="128"/>
      <c r="M947" s="129"/>
      <c r="N947" s="129"/>
      <c r="O947" s="128"/>
      <c r="P947" s="129"/>
      <c r="Q947" s="128"/>
    </row>
    <row r="948" spans="1:17" x14ac:dyDescent="0.25">
      <c r="A948" s="8">
        <v>10.48</v>
      </c>
      <c r="B948" s="40" t="s">
        <v>16</v>
      </c>
      <c r="D948" s="106">
        <v>291829008113</v>
      </c>
      <c r="E948" s="4">
        <v>0.6</v>
      </c>
      <c r="I948" s="127"/>
      <c r="J948" s="127"/>
      <c r="K948" s="128"/>
      <c r="L948" s="128"/>
      <c r="M948" s="129"/>
      <c r="N948" s="129"/>
      <c r="O948" s="128"/>
      <c r="P948" s="129"/>
      <c r="Q948" s="128"/>
    </row>
    <row r="949" spans="1:17" x14ac:dyDescent="0.25">
      <c r="A949" s="8">
        <v>10.49</v>
      </c>
      <c r="B949" s="40" t="s">
        <v>16</v>
      </c>
      <c r="D949" s="108">
        <v>283429804000</v>
      </c>
      <c r="E949" s="4">
        <v>0.6</v>
      </c>
      <c r="I949" s="127"/>
      <c r="J949" s="127"/>
      <c r="K949" s="128"/>
      <c r="L949" s="128"/>
      <c r="M949" s="129"/>
      <c r="N949" s="129"/>
      <c r="O949" s="128"/>
      <c r="P949" s="129"/>
      <c r="Q949" s="128"/>
    </row>
    <row r="950" spans="1:17" x14ac:dyDescent="0.25">
      <c r="A950" s="8">
        <v>10.5</v>
      </c>
      <c r="B950" s="40" t="s">
        <v>16</v>
      </c>
      <c r="D950" s="106">
        <v>320413000000</v>
      </c>
      <c r="E950" s="4">
        <v>0.6</v>
      </c>
    </row>
    <row r="951" spans="1:17" x14ac:dyDescent="0.25">
      <c r="A951" s="8">
        <v>10.51</v>
      </c>
      <c r="B951" s="40" t="s">
        <v>16</v>
      </c>
      <c r="D951" s="108">
        <v>285210001600</v>
      </c>
      <c r="E951" s="4">
        <v>0.6</v>
      </c>
    </row>
    <row r="952" spans="1:17" x14ac:dyDescent="0.25">
      <c r="A952" s="8">
        <v>10.52</v>
      </c>
      <c r="B952" s="40" t="s">
        <v>16</v>
      </c>
      <c r="D952" s="106">
        <v>285210001700</v>
      </c>
      <c r="E952" s="4">
        <v>0.6</v>
      </c>
    </row>
    <row r="953" spans="1:17" x14ac:dyDescent="0.25">
      <c r="A953" s="8">
        <v>10.53</v>
      </c>
      <c r="B953" s="40" t="s">
        <v>16</v>
      </c>
      <c r="D953" s="108">
        <v>910700000011</v>
      </c>
      <c r="E953" s="4">
        <v>0.6</v>
      </c>
    </row>
    <row r="954" spans="1:17" x14ac:dyDescent="0.25">
      <c r="A954" s="8">
        <v>10.54</v>
      </c>
      <c r="B954" s="40" t="s">
        <v>16</v>
      </c>
      <c r="D954" s="106">
        <v>910700000019</v>
      </c>
      <c r="E954" s="4">
        <v>0.6</v>
      </c>
    </row>
    <row r="955" spans="1:17" x14ac:dyDescent="0.25">
      <c r="A955" s="8">
        <v>10.55</v>
      </c>
      <c r="B955" s="40" t="s">
        <v>16</v>
      </c>
      <c r="D955" s="108">
        <v>290399800012</v>
      </c>
      <c r="E955" s="4">
        <v>0.6</v>
      </c>
    </row>
    <row r="956" spans="1:17" x14ac:dyDescent="0.25">
      <c r="A956" s="8">
        <v>10.56</v>
      </c>
      <c r="B956" s="40" t="s">
        <v>16</v>
      </c>
      <c r="D956" s="106">
        <v>291221000000</v>
      </c>
      <c r="E956" s="4">
        <v>0.6</v>
      </c>
    </row>
    <row r="957" spans="1:17" x14ac:dyDescent="0.25">
      <c r="A957" s="8">
        <v>10.57</v>
      </c>
      <c r="B957" s="40" t="s">
        <v>16</v>
      </c>
      <c r="D957" s="108">
        <v>290220000000</v>
      </c>
      <c r="E957" s="4">
        <v>0.6</v>
      </c>
    </row>
    <row r="958" spans="1:17" x14ac:dyDescent="0.25">
      <c r="A958" s="8">
        <v>10.58</v>
      </c>
      <c r="B958" s="40" t="s">
        <v>16</v>
      </c>
      <c r="D958" s="107">
        <v>293149900031</v>
      </c>
      <c r="E958" s="4">
        <v>0.6</v>
      </c>
    </row>
    <row r="959" spans="1:17" x14ac:dyDescent="0.25">
      <c r="A959" s="8">
        <v>10.59</v>
      </c>
      <c r="B959" s="40" t="s">
        <v>16</v>
      </c>
      <c r="D959" s="104">
        <v>293149800031</v>
      </c>
      <c r="E959" s="4">
        <v>0.6</v>
      </c>
    </row>
    <row r="960" spans="1:17" x14ac:dyDescent="0.25">
      <c r="A960" s="8">
        <v>10.6</v>
      </c>
      <c r="B960" s="40" t="s">
        <v>16</v>
      </c>
      <c r="D960" s="108">
        <v>292700000011</v>
      </c>
      <c r="E960" s="4">
        <v>0.6</v>
      </c>
    </row>
    <row r="961" spans="1:17" x14ac:dyDescent="0.25">
      <c r="A961" s="8">
        <v>10.61</v>
      </c>
      <c r="B961" s="40" t="s">
        <v>16</v>
      </c>
      <c r="D961" s="106">
        <v>290410000011</v>
      </c>
      <c r="E961" s="4">
        <v>0.6</v>
      </c>
    </row>
    <row r="962" spans="1:17" x14ac:dyDescent="0.25">
      <c r="A962" s="8">
        <v>10.62</v>
      </c>
      <c r="B962" s="40" t="s">
        <v>16</v>
      </c>
      <c r="D962" s="108">
        <v>293399809043</v>
      </c>
      <c r="E962" s="4">
        <v>0.6</v>
      </c>
      <c r="I962" s="127"/>
      <c r="J962" s="127"/>
      <c r="K962" s="128"/>
      <c r="L962" s="128"/>
      <c r="M962" s="129"/>
      <c r="N962" s="129"/>
      <c r="O962" s="128"/>
      <c r="P962" s="129"/>
      <c r="Q962" s="128"/>
    </row>
    <row r="963" spans="1:17" x14ac:dyDescent="0.25">
      <c r="A963" s="8">
        <v>10.63</v>
      </c>
      <c r="B963" s="40" t="s">
        <v>16</v>
      </c>
      <c r="D963" s="106">
        <v>293399809044</v>
      </c>
      <c r="E963" s="4">
        <v>0.6</v>
      </c>
      <c r="I963" s="127"/>
      <c r="J963" s="127"/>
      <c r="K963" s="128"/>
      <c r="L963" s="128"/>
      <c r="M963" s="129"/>
      <c r="N963" s="129"/>
      <c r="O963" s="128"/>
      <c r="P963" s="129"/>
      <c r="Q963" s="128"/>
    </row>
    <row r="964" spans="1:17" x14ac:dyDescent="0.25">
      <c r="A964" s="8">
        <v>10.64</v>
      </c>
      <c r="B964" s="40" t="s">
        <v>16</v>
      </c>
      <c r="D964" s="108">
        <v>292159900011</v>
      </c>
      <c r="E964" s="4">
        <v>0.6</v>
      </c>
      <c r="I964" s="127"/>
      <c r="J964" s="127"/>
      <c r="K964" s="128"/>
      <c r="L964" s="128"/>
      <c r="M964" s="129"/>
      <c r="N964" s="129"/>
      <c r="O964" s="128"/>
      <c r="P964" s="129"/>
      <c r="Q964" s="128"/>
    </row>
    <row r="965" spans="1:17" x14ac:dyDescent="0.25">
      <c r="A965" s="8">
        <v>10.65</v>
      </c>
      <c r="B965" s="40" t="s">
        <v>16</v>
      </c>
      <c r="D965" s="106">
        <v>290621000000</v>
      </c>
      <c r="E965" s="4">
        <v>0.6</v>
      </c>
      <c r="I965" s="127"/>
      <c r="J965" s="127"/>
      <c r="K965" s="128"/>
      <c r="L965" s="128"/>
      <c r="M965" s="129"/>
      <c r="N965" s="129"/>
      <c r="O965" s="128"/>
      <c r="P965" s="129"/>
      <c r="Q965" s="128"/>
    </row>
    <row r="966" spans="1:17" x14ac:dyDescent="0.25">
      <c r="A966" s="8">
        <v>10.66</v>
      </c>
      <c r="B966" s="40" t="s">
        <v>16</v>
      </c>
      <c r="D966" s="108">
        <v>291539005111</v>
      </c>
      <c r="E966" s="4">
        <v>0.6</v>
      </c>
      <c r="I966" s="127"/>
      <c r="J966" s="127"/>
      <c r="K966" s="128"/>
      <c r="L966" s="128"/>
      <c r="M966" s="129"/>
      <c r="N966" s="129"/>
      <c r="O966" s="128"/>
      <c r="P966" s="129"/>
      <c r="Q966" s="128"/>
    </row>
    <row r="967" spans="1:17" x14ac:dyDescent="0.25">
      <c r="A967" s="8">
        <v>10.67</v>
      </c>
      <c r="B967" s="40" t="s">
        <v>16</v>
      </c>
      <c r="D967" s="106">
        <v>291631009013</v>
      </c>
      <c r="E967" s="4">
        <v>0.6</v>
      </c>
      <c r="I967" s="127"/>
      <c r="J967" s="127"/>
      <c r="K967" s="128"/>
      <c r="L967" s="128"/>
      <c r="M967" s="129"/>
      <c r="N967" s="129"/>
      <c r="O967" s="128"/>
      <c r="P967" s="129"/>
      <c r="Q967" s="128"/>
    </row>
    <row r="968" spans="1:17" x14ac:dyDescent="0.25">
      <c r="A968" s="8">
        <v>10.68</v>
      </c>
      <c r="B968" s="40" t="s">
        <v>16</v>
      </c>
      <c r="D968" s="108">
        <v>291560190016</v>
      </c>
      <c r="E968" s="4">
        <v>0.6</v>
      </c>
      <c r="I968" s="127"/>
      <c r="J968" s="127"/>
      <c r="K968" s="128"/>
      <c r="L968" s="128"/>
      <c r="M968" s="129"/>
      <c r="N968" s="129"/>
      <c r="O968" s="128"/>
      <c r="P968" s="129"/>
      <c r="Q968" s="128"/>
    </row>
    <row r="969" spans="1:17" x14ac:dyDescent="0.25">
      <c r="A969" s="8">
        <v>10.69</v>
      </c>
      <c r="B969" s="40" t="s">
        <v>16</v>
      </c>
      <c r="D969" s="106">
        <v>290399800011</v>
      </c>
      <c r="E969" s="4">
        <v>0.6</v>
      </c>
      <c r="I969" s="127"/>
      <c r="J969" s="127"/>
      <c r="K969" s="128"/>
      <c r="L969" s="128"/>
      <c r="M969" s="129"/>
      <c r="N969" s="129"/>
      <c r="O969" s="128"/>
      <c r="P969" s="129"/>
      <c r="Q969" s="128"/>
    </row>
    <row r="970" spans="1:17" x14ac:dyDescent="0.25">
      <c r="A970" s="8">
        <v>10.7</v>
      </c>
      <c r="B970" s="40" t="s">
        <v>16</v>
      </c>
      <c r="D970" s="108">
        <v>291513001000</v>
      </c>
      <c r="E970" s="4">
        <v>0.6</v>
      </c>
      <c r="I970" s="127"/>
      <c r="J970" s="127"/>
      <c r="K970" s="128"/>
      <c r="L970" s="128"/>
      <c r="M970" s="129"/>
      <c r="N970" s="129"/>
      <c r="O970" s="128"/>
      <c r="P970" s="129"/>
      <c r="Q970" s="128"/>
    </row>
    <row r="971" spans="1:17" x14ac:dyDescent="0.25">
      <c r="A971" s="8">
        <v>10.71</v>
      </c>
      <c r="B971" s="40" t="s">
        <v>16</v>
      </c>
      <c r="D971" s="106">
        <v>293399801000</v>
      </c>
      <c r="E971" s="4">
        <v>0.6</v>
      </c>
      <c r="I971" s="127"/>
      <c r="J971" s="127"/>
      <c r="K971" s="128"/>
      <c r="L971" s="128"/>
      <c r="M971" s="129"/>
      <c r="N971" s="129"/>
      <c r="O971" s="128"/>
      <c r="P971" s="129"/>
      <c r="Q971" s="128"/>
    </row>
    <row r="972" spans="1:17" x14ac:dyDescent="0.25">
      <c r="A972" s="8">
        <v>10.72</v>
      </c>
      <c r="B972" s="40" t="s">
        <v>16</v>
      </c>
      <c r="D972" s="108">
        <v>291439000014</v>
      </c>
      <c r="E972" s="4">
        <v>0.6</v>
      </c>
      <c r="I972" s="127"/>
      <c r="J972" s="127"/>
      <c r="K972" s="128"/>
      <c r="L972" s="128"/>
      <c r="M972" s="129"/>
      <c r="N972" s="129"/>
      <c r="O972" s="128"/>
      <c r="P972" s="129"/>
      <c r="Q972" s="128"/>
    </row>
    <row r="973" spans="1:17" x14ac:dyDescent="0.25">
      <c r="A973" s="8">
        <v>10.73</v>
      </c>
      <c r="B973" s="40" t="s">
        <v>16</v>
      </c>
      <c r="D973" s="106">
        <v>291631009011</v>
      </c>
      <c r="E973" s="4">
        <v>0.6</v>
      </c>
      <c r="I973" s="127"/>
      <c r="J973" s="127"/>
      <c r="K973" s="128"/>
      <c r="L973" s="128"/>
      <c r="M973" s="129"/>
      <c r="N973" s="129"/>
      <c r="O973" s="128"/>
      <c r="P973" s="129"/>
      <c r="Q973" s="128"/>
    </row>
    <row r="974" spans="1:17" x14ac:dyDescent="0.25">
      <c r="A974" s="8">
        <v>10.74</v>
      </c>
      <c r="B974" s="40" t="s">
        <v>16</v>
      </c>
      <c r="D974" s="108">
        <v>291631009019</v>
      </c>
      <c r="E974" s="4">
        <v>0.6</v>
      </c>
      <c r="I974" s="127"/>
      <c r="J974" s="127"/>
      <c r="K974" s="128"/>
      <c r="L974" s="128"/>
      <c r="M974" s="129"/>
      <c r="N974" s="129"/>
      <c r="O974" s="128"/>
      <c r="P974" s="129"/>
      <c r="Q974" s="128"/>
    </row>
    <row r="975" spans="1:17" x14ac:dyDescent="0.25">
      <c r="A975" s="8">
        <v>10.75</v>
      </c>
      <c r="B975" s="40" t="s">
        <v>16</v>
      </c>
      <c r="D975" s="106">
        <v>291632002000</v>
      </c>
      <c r="E975" s="4">
        <v>0.6</v>
      </c>
      <c r="I975" s="127"/>
      <c r="J975" s="127"/>
      <c r="K975" s="128"/>
      <c r="L975" s="128"/>
      <c r="M975" s="129"/>
      <c r="N975" s="129"/>
      <c r="O975" s="128"/>
      <c r="P975" s="129"/>
      <c r="Q975" s="128"/>
    </row>
    <row r="976" spans="1:17" x14ac:dyDescent="0.25">
      <c r="A976" s="8">
        <v>10.76</v>
      </c>
      <c r="B976" s="40" t="s">
        <v>16</v>
      </c>
      <c r="D976" s="108">
        <v>291632001000</v>
      </c>
      <c r="E976" s="4">
        <v>0.6</v>
      </c>
      <c r="I976" s="127"/>
      <c r="J976" s="127"/>
      <c r="K976" s="127"/>
      <c r="L976" s="129"/>
      <c r="M976" s="130"/>
      <c r="N976" s="127"/>
      <c r="O976" s="126"/>
      <c r="P976" s="129"/>
      <c r="Q976" s="129"/>
    </row>
    <row r="977" spans="1:17" x14ac:dyDescent="0.25">
      <c r="A977" s="8">
        <v>10.77</v>
      </c>
      <c r="B977" s="40" t="s">
        <v>16</v>
      </c>
      <c r="D977" s="106">
        <v>292690700012</v>
      </c>
      <c r="E977" s="4">
        <v>0.6</v>
      </c>
      <c r="I977" s="127"/>
      <c r="J977" s="127"/>
      <c r="K977" s="128"/>
      <c r="L977" s="128"/>
      <c r="M977" s="129"/>
      <c r="N977" s="129"/>
      <c r="O977" s="128"/>
      <c r="P977" s="129"/>
      <c r="Q977" s="128"/>
    </row>
    <row r="978" spans="1:17" x14ac:dyDescent="0.25">
      <c r="A978" s="8">
        <v>10.78</v>
      </c>
      <c r="B978" s="40" t="s">
        <v>16</v>
      </c>
      <c r="D978" s="108">
        <v>811219000019</v>
      </c>
      <c r="E978" s="4">
        <v>0.6</v>
      </c>
      <c r="I978" s="127"/>
      <c r="J978" s="127"/>
      <c r="K978" s="128"/>
      <c r="L978" s="128"/>
      <c r="M978" s="129"/>
      <c r="N978" s="129"/>
      <c r="O978" s="128"/>
      <c r="P978" s="129"/>
      <c r="Q978" s="128"/>
    </row>
    <row r="979" spans="1:17" x14ac:dyDescent="0.25">
      <c r="A979" s="8">
        <v>10.79</v>
      </c>
      <c r="B979" s="40" t="s">
        <v>16</v>
      </c>
      <c r="D979" s="106">
        <v>811219000012</v>
      </c>
      <c r="E979" s="4">
        <v>0.6</v>
      </c>
      <c r="I979" s="127"/>
      <c r="J979" s="127"/>
      <c r="K979" s="128"/>
      <c r="L979" s="128"/>
      <c r="M979" s="129"/>
      <c r="N979" s="129"/>
      <c r="O979" s="128"/>
      <c r="P979" s="129"/>
      <c r="Q979" s="128"/>
    </row>
    <row r="980" spans="1:17" x14ac:dyDescent="0.25">
      <c r="A980" s="8">
        <v>10.8</v>
      </c>
      <c r="B980" s="40" t="s">
        <v>16</v>
      </c>
      <c r="D980" s="108">
        <v>292249200000</v>
      </c>
      <c r="E980" s="4">
        <v>0.6</v>
      </c>
      <c r="I980" s="127"/>
      <c r="J980" s="127"/>
      <c r="K980" s="128"/>
      <c r="L980" s="128"/>
      <c r="M980" s="129"/>
      <c r="N980" s="129"/>
      <c r="O980" s="128"/>
      <c r="P980" s="129"/>
      <c r="Q980" s="128"/>
    </row>
    <row r="981" spans="1:17" x14ac:dyDescent="0.25">
      <c r="A981" s="8">
        <v>10.81</v>
      </c>
      <c r="B981" s="40" t="s">
        <v>16</v>
      </c>
      <c r="D981" s="106">
        <v>291423000012</v>
      </c>
      <c r="E981" s="4">
        <v>0.6</v>
      </c>
      <c r="I981" s="127"/>
      <c r="J981" s="127"/>
      <c r="K981" s="128"/>
      <c r="L981" s="128"/>
      <c r="M981" s="129"/>
      <c r="N981" s="129"/>
      <c r="O981" s="128"/>
      <c r="P981" s="129"/>
      <c r="Q981" s="128"/>
    </row>
    <row r="982" spans="1:17" x14ac:dyDescent="0.25">
      <c r="A982" s="8">
        <v>10.82</v>
      </c>
      <c r="B982" s="40" t="s">
        <v>16</v>
      </c>
      <c r="D982" s="108">
        <v>290715901000</v>
      </c>
      <c r="E982" s="4">
        <v>0.6</v>
      </c>
      <c r="I982" s="127"/>
      <c r="J982" s="127"/>
      <c r="K982" s="128"/>
      <c r="L982" s="128"/>
      <c r="M982" s="129"/>
      <c r="N982" s="129"/>
      <c r="O982" s="128"/>
      <c r="P982" s="129"/>
      <c r="Q982" s="128"/>
    </row>
    <row r="983" spans="1:17" x14ac:dyDescent="0.25">
      <c r="A983" s="8">
        <v>10.83</v>
      </c>
      <c r="B983" s="40" t="s">
        <v>16</v>
      </c>
      <c r="D983" s="106">
        <v>290715902012</v>
      </c>
      <c r="E983" s="4">
        <v>0.6</v>
      </c>
      <c r="I983" s="127"/>
      <c r="J983" s="127"/>
      <c r="K983" s="128"/>
      <c r="L983" s="128"/>
      <c r="M983" s="129"/>
      <c r="N983" s="129"/>
      <c r="O983" s="128"/>
      <c r="P983" s="129"/>
      <c r="Q983" s="128"/>
    </row>
    <row r="984" spans="1:17" x14ac:dyDescent="0.25">
      <c r="A984" s="8">
        <v>10.84</v>
      </c>
      <c r="B984" s="40" t="s">
        <v>16</v>
      </c>
      <c r="D984" s="108">
        <v>292390001012</v>
      </c>
      <c r="E984" s="4">
        <v>0.6</v>
      </c>
      <c r="I984" s="127"/>
      <c r="J984" s="127"/>
      <c r="K984" s="128"/>
      <c r="L984" s="128"/>
      <c r="M984" s="129"/>
      <c r="N984" s="129"/>
      <c r="O984" s="128"/>
      <c r="P984" s="129"/>
      <c r="Q984" s="128"/>
    </row>
    <row r="985" spans="1:17" x14ac:dyDescent="0.25">
      <c r="A985" s="8">
        <v>10.85</v>
      </c>
      <c r="B985" s="40" t="s">
        <v>16</v>
      </c>
      <c r="D985" s="106">
        <v>292390001013</v>
      </c>
      <c r="E985" s="4">
        <v>0.6</v>
      </c>
      <c r="I985" s="127"/>
      <c r="J985" s="127"/>
      <c r="K985" s="128"/>
      <c r="L985" s="128"/>
      <c r="M985" s="129"/>
      <c r="N985" s="129"/>
      <c r="O985" s="128"/>
      <c r="P985" s="129"/>
      <c r="Q985" s="128"/>
    </row>
    <row r="986" spans="1:17" x14ac:dyDescent="0.25">
      <c r="A986" s="8">
        <v>10.86</v>
      </c>
      <c r="B986" s="40" t="s">
        <v>16</v>
      </c>
      <c r="D986" s="108">
        <v>292390001019</v>
      </c>
      <c r="E986" s="4">
        <v>0.6</v>
      </c>
      <c r="I986" s="127"/>
      <c r="J986" s="127"/>
      <c r="K986" s="128"/>
      <c r="L986" s="128"/>
      <c r="M986" s="129"/>
      <c r="N986" s="129"/>
      <c r="O986" s="128"/>
      <c r="P986" s="129"/>
      <c r="Q986" s="128"/>
    </row>
    <row r="987" spans="1:17" x14ac:dyDescent="0.25">
      <c r="A987" s="8">
        <v>10.87</v>
      </c>
      <c r="B987" s="40" t="s">
        <v>16</v>
      </c>
      <c r="D987" s="106">
        <v>290410000015</v>
      </c>
      <c r="E987" s="4">
        <v>0.6</v>
      </c>
      <c r="I987" s="127"/>
      <c r="J987" s="127"/>
      <c r="K987" s="128"/>
      <c r="L987" s="128"/>
      <c r="M987" s="129"/>
      <c r="N987" s="129"/>
      <c r="O987" s="128"/>
      <c r="P987" s="129"/>
      <c r="Q987" s="128"/>
    </row>
    <row r="988" spans="1:17" x14ac:dyDescent="0.25">
      <c r="A988" s="8">
        <v>10.88</v>
      </c>
      <c r="B988" s="40" t="s">
        <v>16</v>
      </c>
      <c r="D988" s="108">
        <v>441840000000</v>
      </c>
      <c r="E988" s="4">
        <v>0.6</v>
      </c>
      <c r="I988" s="127"/>
      <c r="J988" s="127"/>
      <c r="K988" s="128"/>
      <c r="L988" s="128"/>
      <c r="M988" s="129"/>
      <c r="N988" s="129"/>
      <c r="O988" s="128"/>
      <c r="P988" s="129"/>
      <c r="Q988" s="128"/>
    </row>
    <row r="989" spans="1:17" x14ac:dyDescent="0.25">
      <c r="A989" s="8">
        <v>10.89</v>
      </c>
      <c r="B989" s="40" t="s">
        <v>16</v>
      </c>
      <c r="D989" s="106">
        <v>440839300000</v>
      </c>
      <c r="E989" s="4">
        <v>0.6</v>
      </c>
      <c r="I989" s="127"/>
      <c r="J989" s="127"/>
      <c r="K989" s="128"/>
      <c r="L989" s="128"/>
      <c r="M989" s="129"/>
      <c r="N989" s="129"/>
      <c r="O989" s="128"/>
      <c r="P989" s="129"/>
      <c r="Q989" s="128"/>
    </row>
    <row r="990" spans="1:17" x14ac:dyDescent="0.25">
      <c r="A990" s="8">
        <v>10.9</v>
      </c>
      <c r="B990" s="40" t="s">
        <v>16</v>
      </c>
      <c r="D990" s="108">
        <v>440839159000</v>
      </c>
      <c r="E990" s="4">
        <v>0.6</v>
      </c>
      <c r="I990" s="127"/>
      <c r="J990" s="127"/>
      <c r="K990" s="128"/>
      <c r="L990" s="128"/>
      <c r="M990" s="129"/>
      <c r="N990" s="129"/>
      <c r="O990" s="128"/>
      <c r="P990" s="129"/>
      <c r="Q990" s="128"/>
    </row>
    <row r="991" spans="1:17" x14ac:dyDescent="0.25">
      <c r="A991" s="8">
        <v>10.91</v>
      </c>
      <c r="B991" s="40" t="s">
        <v>16</v>
      </c>
      <c r="D991" s="106">
        <v>271019850000</v>
      </c>
      <c r="E991" s="4">
        <v>0.6</v>
      </c>
    </row>
    <row r="992" spans="1:17" x14ac:dyDescent="0.25">
      <c r="A992" s="8">
        <v>10.92</v>
      </c>
      <c r="B992" s="40" t="s">
        <v>16</v>
      </c>
      <c r="D992" s="108">
        <v>520811100000</v>
      </c>
      <c r="E992" s="4">
        <v>0.6</v>
      </c>
    </row>
    <row r="993" spans="1:5" x14ac:dyDescent="0.25">
      <c r="A993" s="8">
        <v>10.93</v>
      </c>
      <c r="B993" s="40" t="s">
        <v>16</v>
      </c>
      <c r="D993" s="106">
        <v>520821100000</v>
      </c>
      <c r="E993" s="4">
        <v>0.6</v>
      </c>
    </row>
    <row r="994" spans="1:5" x14ac:dyDescent="0.25">
      <c r="A994" s="8">
        <v>10.94</v>
      </c>
      <c r="B994" s="40" t="s">
        <v>16</v>
      </c>
      <c r="D994" s="108">
        <v>500720210000</v>
      </c>
      <c r="E994" s="4">
        <v>0.6</v>
      </c>
    </row>
    <row r="995" spans="1:5" x14ac:dyDescent="0.25">
      <c r="A995" s="8">
        <v>10.95</v>
      </c>
      <c r="B995" s="40" t="s">
        <v>16</v>
      </c>
      <c r="D995" s="106">
        <v>821194000000</v>
      </c>
      <c r="E995" s="4">
        <v>0.6</v>
      </c>
    </row>
    <row r="996" spans="1:5" x14ac:dyDescent="0.25">
      <c r="A996" s="8">
        <v>10.96</v>
      </c>
      <c r="B996" s="40" t="s">
        <v>16</v>
      </c>
      <c r="D996" s="108">
        <v>821195000000</v>
      </c>
      <c r="E996" s="4">
        <v>0.6</v>
      </c>
    </row>
    <row r="997" spans="1:5" x14ac:dyDescent="0.25">
      <c r="A997" s="8">
        <v>10.97</v>
      </c>
      <c r="B997" s="40" t="s">
        <v>16</v>
      </c>
      <c r="D997" s="106">
        <v>560721000019</v>
      </c>
      <c r="E997" s="4">
        <v>0.6</v>
      </c>
    </row>
    <row r="998" spans="1:5" x14ac:dyDescent="0.25">
      <c r="A998" s="8">
        <v>10.98</v>
      </c>
      <c r="B998" s="40" t="s">
        <v>16</v>
      </c>
      <c r="D998" s="108">
        <v>560721000011</v>
      </c>
      <c r="E998" s="4">
        <v>0.6</v>
      </c>
    </row>
    <row r="999" spans="1:5" x14ac:dyDescent="0.25">
      <c r="A999" s="8">
        <v>10.99</v>
      </c>
      <c r="B999" s="40" t="s">
        <v>16</v>
      </c>
      <c r="D999" s="106">
        <v>680422900000</v>
      </c>
      <c r="E999" s="4">
        <v>0.6</v>
      </c>
    </row>
    <row r="1000" spans="1:5" x14ac:dyDescent="0.25">
      <c r="A1000" s="8">
        <v>11</v>
      </c>
      <c r="B1000" s="40" t="s">
        <v>16</v>
      </c>
      <c r="D1000" s="108">
        <v>680422500000</v>
      </c>
      <c r="E1000" s="4">
        <v>0.6</v>
      </c>
    </row>
    <row r="1001" spans="1:5" x14ac:dyDescent="0.25">
      <c r="A1001" s="8">
        <v>11.01</v>
      </c>
      <c r="B1001" s="40" t="s">
        <v>16</v>
      </c>
      <c r="D1001" s="106">
        <v>680422120000</v>
      </c>
      <c r="E1001" s="4">
        <v>0.6</v>
      </c>
    </row>
    <row r="1002" spans="1:5" x14ac:dyDescent="0.25">
      <c r="A1002" s="8">
        <v>11.02</v>
      </c>
      <c r="B1002" s="40" t="s">
        <v>16</v>
      </c>
      <c r="D1002" s="108">
        <v>680422180000</v>
      </c>
      <c r="E1002" s="4">
        <v>0.6</v>
      </c>
    </row>
    <row r="1003" spans="1:5" x14ac:dyDescent="0.25">
      <c r="A1003" s="8">
        <v>11.03</v>
      </c>
      <c r="B1003" s="40" t="s">
        <v>16</v>
      </c>
      <c r="D1003" s="106">
        <v>902212000000</v>
      </c>
      <c r="E1003" s="4">
        <v>0.6</v>
      </c>
    </row>
    <row r="1004" spans="1:5" x14ac:dyDescent="0.25">
      <c r="A1004" s="8">
        <v>11.04</v>
      </c>
      <c r="B1004" s="40" t="s">
        <v>16</v>
      </c>
      <c r="D1004" s="108">
        <v>750210009011</v>
      </c>
      <c r="E1004" s="4">
        <v>0.6</v>
      </c>
    </row>
    <row r="1005" spans="1:5" x14ac:dyDescent="0.25">
      <c r="A1005" s="8">
        <v>11.05</v>
      </c>
      <c r="B1005" s="40" t="s">
        <v>16</v>
      </c>
      <c r="D1005" s="106">
        <v>960860000000</v>
      </c>
      <c r="E1005" s="4">
        <v>0.6</v>
      </c>
    </row>
    <row r="1006" spans="1:5" x14ac:dyDescent="0.25">
      <c r="A1006" s="8">
        <v>11.06</v>
      </c>
      <c r="B1006" s="40" t="s">
        <v>16</v>
      </c>
      <c r="D1006" s="108">
        <v>848340301000</v>
      </c>
      <c r="E1006" s="4">
        <v>0.6</v>
      </c>
    </row>
    <row r="1007" spans="1:5" x14ac:dyDescent="0.25">
      <c r="A1007" s="8">
        <v>11.07</v>
      </c>
      <c r="B1007" s="40" t="s">
        <v>16</v>
      </c>
      <c r="D1007" s="106">
        <v>848299000019</v>
      </c>
      <c r="E1007" s="4">
        <v>0.6</v>
      </c>
    </row>
    <row r="1008" spans="1:5" x14ac:dyDescent="0.25">
      <c r="A1008" s="8">
        <v>11.08</v>
      </c>
      <c r="B1008" s="40" t="s">
        <v>16</v>
      </c>
      <c r="D1008" s="108">
        <v>848291100000</v>
      </c>
      <c r="E1008" s="4">
        <v>0.6</v>
      </c>
    </row>
    <row r="1009" spans="1:5" x14ac:dyDescent="0.25">
      <c r="A1009" s="8">
        <v>11.09</v>
      </c>
      <c r="B1009" s="40" t="s">
        <v>16</v>
      </c>
      <c r="D1009" s="106">
        <v>848340302000</v>
      </c>
      <c r="E1009" s="4">
        <v>0.6</v>
      </c>
    </row>
    <row r="1010" spans="1:5" x14ac:dyDescent="0.25">
      <c r="A1010" s="8">
        <v>11.1</v>
      </c>
      <c r="B1010" s="40" t="s">
        <v>16</v>
      </c>
      <c r="D1010" s="108">
        <v>701690400000</v>
      </c>
      <c r="E1010" s="4">
        <v>0.6</v>
      </c>
    </row>
    <row r="1011" spans="1:5" x14ac:dyDescent="0.25">
      <c r="A1011" s="8">
        <v>11.11</v>
      </c>
      <c r="B1011" s="40" t="s">
        <v>16</v>
      </c>
      <c r="D1011" s="106">
        <v>291616000000</v>
      </c>
      <c r="E1011" s="4">
        <v>0.6</v>
      </c>
    </row>
    <row r="1012" spans="1:5" x14ac:dyDescent="0.25">
      <c r="A1012" s="8">
        <v>11.12</v>
      </c>
      <c r="B1012" s="40" t="s">
        <v>16</v>
      </c>
      <c r="D1012" s="108">
        <v>870710100000</v>
      </c>
      <c r="E1012" s="4">
        <v>0.6</v>
      </c>
    </row>
    <row r="1013" spans="1:5" x14ac:dyDescent="0.25">
      <c r="A1013" s="8">
        <v>11.13</v>
      </c>
      <c r="B1013" s="40" t="s">
        <v>16</v>
      </c>
      <c r="D1013" s="106">
        <v>870710900000</v>
      </c>
      <c r="E1013" s="4">
        <v>0.6</v>
      </c>
    </row>
    <row r="1014" spans="1:5" x14ac:dyDescent="0.25">
      <c r="A1014" s="8">
        <v>11.14</v>
      </c>
      <c r="B1014" s="40" t="s">
        <v>16</v>
      </c>
      <c r="D1014" s="108">
        <v>392099520000</v>
      </c>
      <c r="E1014" s="4">
        <v>0.6</v>
      </c>
    </row>
    <row r="1015" spans="1:5" x14ac:dyDescent="0.25">
      <c r="A1015" s="8">
        <v>11.15</v>
      </c>
      <c r="B1015" s="40" t="s">
        <v>16</v>
      </c>
      <c r="D1015" s="106">
        <v>293339990028</v>
      </c>
      <c r="E1015" s="4">
        <v>0.6</v>
      </c>
    </row>
    <row r="1016" spans="1:5" x14ac:dyDescent="0.25">
      <c r="A1016" s="8">
        <v>11.16</v>
      </c>
      <c r="B1016" s="40" t="s">
        <v>16</v>
      </c>
      <c r="D1016" s="108">
        <v>901841000012</v>
      </c>
      <c r="E1016" s="4">
        <v>0.6</v>
      </c>
    </row>
    <row r="1017" spans="1:5" x14ac:dyDescent="0.25">
      <c r="A1017" s="8">
        <v>11.17</v>
      </c>
      <c r="B1017" s="40" t="s">
        <v>16</v>
      </c>
      <c r="D1017" s="106">
        <v>854142000000</v>
      </c>
      <c r="E1017" s="4">
        <v>0.6</v>
      </c>
    </row>
    <row r="1018" spans="1:5" x14ac:dyDescent="0.25">
      <c r="A1018" s="8">
        <v>11.18</v>
      </c>
      <c r="B1018" s="40" t="s">
        <v>16</v>
      </c>
      <c r="D1018" s="108">
        <v>841582001000</v>
      </c>
      <c r="E1018" s="4">
        <v>0.6</v>
      </c>
    </row>
    <row r="1019" spans="1:5" x14ac:dyDescent="0.25">
      <c r="A1019" s="8">
        <v>11.19</v>
      </c>
      <c r="B1019" s="40" t="s">
        <v>16</v>
      </c>
      <c r="D1019" s="106">
        <v>841581001000</v>
      </c>
      <c r="E1019" s="4">
        <v>0.6</v>
      </c>
    </row>
    <row r="1020" spans="1:5" x14ac:dyDescent="0.25">
      <c r="A1020" s="8">
        <v>11.2</v>
      </c>
      <c r="B1020" s="40" t="s">
        <v>16</v>
      </c>
      <c r="D1020" s="108">
        <v>480442000000</v>
      </c>
      <c r="E1020" s="4">
        <v>0.6</v>
      </c>
    </row>
    <row r="1021" spans="1:5" x14ac:dyDescent="0.25">
      <c r="A1021" s="8">
        <v>11.21</v>
      </c>
      <c r="B1021" s="40" t="s">
        <v>16</v>
      </c>
      <c r="D1021" s="106">
        <v>480449000000</v>
      </c>
      <c r="E1021" s="4">
        <v>0.6</v>
      </c>
    </row>
    <row r="1022" spans="1:5" x14ac:dyDescent="0.25">
      <c r="A1022" s="8">
        <v>11.22</v>
      </c>
      <c r="B1022" s="40" t="s">
        <v>16</v>
      </c>
      <c r="D1022" s="108">
        <v>480441980000</v>
      </c>
      <c r="E1022" s="4">
        <v>0.6</v>
      </c>
    </row>
    <row r="1023" spans="1:5" x14ac:dyDescent="0.25">
      <c r="A1023" s="8">
        <v>11.23</v>
      </c>
      <c r="B1023" s="40" t="s">
        <v>16</v>
      </c>
      <c r="D1023" s="106">
        <v>480451000000</v>
      </c>
      <c r="E1023" s="4">
        <v>0.6</v>
      </c>
    </row>
    <row r="1024" spans="1:5" x14ac:dyDescent="0.25">
      <c r="A1024" s="8">
        <v>11.24</v>
      </c>
      <c r="B1024" s="40" t="s">
        <v>16</v>
      </c>
      <c r="D1024" s="108">
        <v>480459100000</v>
      </c>
      <c r="E1024" s="4">
        <v>0.6</v>
      </c>
    </row>
    <row r="1025" spans="1:5" x14ac:dyDescent="0.25">
      <c r="A1025" s="8">
        <v>11.25</v>
      </c>
      <c r="B1025" s="40" t="s">
        <v>16</v>
      </c>
      <c r="D1025" s="106">
        <v>480459900000</v>
      </c>
      <c r="E1025" s="4">
        <v>0.6</v>
      </c>
    </row>
    <row r="1026" spans="1:5" x14ac:dyDescent="0.25">
      <c r="A1026" s="8">
        <v>11.26</v>
      </c>
      <c r="B1026" s="40" t="s">
        <v>16</v>
      </c>
      <c r="D1026" s="108">
        <v>480452000000</v>
      </c>
      <c r="E1026" s="4">
        <v>0.6</v>
      </c>
    </row>
    <row r="1027" spans="1:5" x14ac:dyDescent="0.25">
      <c r="A1027" s="8">
        <v>11.27</v>
      </c>
      <c r="B1027" s="40" t="s">
        <v>16</v>
      </c>
      <c r="D1027" s="106">
        <v>480431510000</v>
      </c>
      <c r="E1027" s="4">
        <v>0.6</v>
      </c>
    </row>
    <row r="1028" spans="1:5" x14ac:dyDescent="0.25">
      <c r="A1028" s="8">
        <v>11.28</v>
      </c>
      <c r="B1028" s="40" t="s">
        <v>16</v>
      </c>
      <c r="D1028" s="108">
        <v>481032100000</v>
      </c>
      <c r="E1028" s="4">
        <v>0.6</v>
      </c>
    </row>
    <row r="1029" spans="1:5" x14ac:dyDescent="0.25">
      <c r="A1029" s="8">
        <v>11.29</v>
      </c>
      <c r="B1029" s="40" t="s">
        <v>16</v>
      </c>
      <c r="D1029" s="106">
        <v>481031000000</v>
      </c>
      <c r="E1029" s="4">
        <v>0.6</v>
      </c>
    </row>
    <row r="1030" spans="1:5" x14ac:dyDescent="0.25">
      <c r="A1030" s="8">
        <v>11.3</v>
      </c>
      <c r="B1030" s="40" t="s">
        <v>16</v>
      </c>
      <c r="D1030" s="108">
        <v>481032900000</v>
      </c>
      <c r="E1030" s="4">
        <v>0.6</v>
      </c>
    </row>
    <row r="1031" spans="1:5" x14ac:dyDescent="0.25">
      <c r="A1031" s="8">
        <v>11.31</v>
      </c>
      <c r="B1031" s="40" t="s">
        <v>16</v>
      </c>
      <c r="D1031" s="106">
        <v>480419900000</v>
      </c>
      <c r="E1031" s="4">
        <v>0.6</v>
      </c>
    </row>
    <row r="1032" spans="1:5" x14ac:dyDescent="0.25">
      <c r="A1032" s="8">
        <v>11.32</v>
      </c>
      <c r="B1032" s="40" t="s">
        <v>16</v>
      </c>
      <c r="D1032" s="108">
        <v>480419300000</v>
      </c>
      <c r="E1032" s="4">
        <v>0.6</v>
      </c>
    </row>
    <row r="1033" spans="1:5" x14ac:dyDescent="0.25">
      <c r="A1033" s="8">
        <v>11.33</v>
      </c>
      <c r="B1033" s="40" t="s">
        <v>16</v>
      </c>
      <c r="D1033" s="106">
        <v>480411900012</v>
      </c>
      <c r="E1033" s="4">
        <v>0.6</v>
      </c>
    </row>
    <row r="1034" spans="1:5" x14ac:dyDescent="0.25">
      <c r="A1034" s="8">
        <v>11.34</v>
      </c>
      <c r="B1034" s="40" t="s">
        <v>16</v>
      </c>
      <c r="D1034" s="108">
        <v>480411900011</v>
      </c>
      <c r="E1034" s="4">
        <v>0.6</v>
      </c>
    </row>
    <row r="1035" spans="1:5" x14ac:dyDescent="0.25">
      <c r="A1035" s="8">
        <v>11.35</v>
      </c>
      <c r="B1035" s="40" t="s">
        <v>16</v>
      </c>
      <c r="D1035" s="106">
        <v>480411900013</v>
      </c>
      <c r="E1035" s="4">
        <v>0.6</v>
      </c>
    </row>
    <row r="1036" spans="1:5" x14ac:dyDescent="0.25">
      <c r="A1036" s="8">
        <v>11.36</v>
      </c>
      <c r="B1036" s="40" t="s">
        <v>16</v>
      </c>
      <c r="D1036" s="108">
        <v>480419120000</v>
      </c>
      <c r="E1036" s="4">
        <v>0.6</v>
      </c>
    </row>
    <row r="1037" spans="1:5" x14ac:dyDescent="0.25">
      <c r="A1037" s="8">
        <v>11.37</v>
      </c>
      <c r="B1037" s="40" t="s">
        <v>16</v>
      </c>
      <c r="D1037" s="106">
        <v>480419190000</v>
      </c>
      <c r="E1037" s="4">
        <v>0.6</v>
      </c>
    </row>
    <row r="1038" spans="1:5" x14ac:dyDescent="0.25">
      <c r="A1038" s="8">
        <v>11.38</v>
      </c>
      <c r="B1038" s="40" t="s">
        <v>16</v>
      </c>
      <c r="D1038" s="108">
        <v>480411150000</v>
      </c>
      <c r="E1038" s="4">
        <v>0.6</v>
      </c>
    </row>
    <row r="1039" spans="1:5" x14ac:dyDescent="0.25">
      <c r="A1039" s="8">
        <v>11.39</v>
      </c>
      <c r="B1039" s="40" t="s">
        <v>16</v>
      </c>
      <c r="D1039" s="106">
        <v>441875000000</v>
      </c>
      <c r="E1039" s="4">
        <v>0.6</v>
      </c>
    </row>
    <row r="1040" spans="1:5" x14ac:dyDescent="0.25">
      <c r="A1040" s="8">
        <v>11.4</v>
      </c>
      <c r="B1040" s="40" t="s">
        <v>16</v>
      </c>
      <c r="D1040" s="108">
        <v>441873900000</v>
      </c>
      <c r="E1040" s="4">
        <v>0.6</v>
      </c>
    </row>
    <row r="1041" spans="1:5" x14ac:dyDescent="0.25">
      <c r="A1041" s="8">
        <v>11.41</v>
      </c>
      <c r="B1041" s="40" t="s">
        <v>16</v>
      </c>
      <c r="D1041" s="106">
        <v>441879000000</v>
      </c>
      <c r="E1041" s="4">
        <v>0.6</v>
      </c>
    </row>
    <row r="1042" spans="1:5" x14ac:dyDescent="0.25">
      <c r="A1042" s="8">
        <v>11.42</v>
      </c>
      <c r="B1042" s="40" t="s">
        <v>16</v>
      </c>
      <c r="D1042" s="108">
        <v>291100009011</v>
      </c>
      <c r="E1042" s="4">
        <v>0.6</v>
      </c>
    </row>
    <row r="1043" spans="1:5" x14ac:dyDescent="0.25">
      <c r="A1043" s="8">
        <v>11.43</v>
      </c>
      <c r="B1043" s="40" t="s">
        <v>16</v>
      </c>
      <c r="D1043" s="106">
        <v>390721000000</v>
      </c>
      <c r="E1043" s="4">
        <v>0.6</v>
      </c>
    </row>
    <row r="1044" spans="1:5" x14ac:dyDescent="0.25">
      <c r="A1044" s="8">
        <v>11.44</v>
      </c>
      <c r="B1044" s="40" t="s">
        <v>16</v>
      </c>
      <c r="D1044" s="108">
        <v>851210000000</v>
      </c>
      <c r="E1044" s="4">
        <v>0.6</v>
      </c>
    </row>
    <row r="1045" spans="1:5" x14ac:dyDescent="0.25">
      <c r="A1045" s="8">
        <v>11.45</v>
      </c>
      <c r="B1045" s="40" t="s">
        <v>16</v>
      </c>
      <c r="D1045" s="106">
        <v>401320000000</v>
      </c>
      <c r="E1045" s="4">
        <v>0.6</v>
      </c>
    </row>
    <row r="1046" spans="1:5" x14ac:dyDescent="0.25">
      <c r="A1046" s="8">
        <v>11.46</v>
      </c>
      <c r="B1046" s="40" t="s">
        <v>16</v>
      </c>
      <c r="D1046" s="108">
        <v>401150000000</v>
      </c>
      <c r="E1046" s="4">
        <v>0.6</v>
      </c>
    </row>
    <row r="1047" spans="1:5" x14ac:dyDescent="0.25">
      <c r="A1047" s="8">
        <v>11.47</v>
      </c>
      <c r="B1047" s="40" t="s">
        <v>16</v>
      </c>
      <c r="D1047" s="106">
        <v>871491300000</v>
      </c>
      <c r="E1047" s="4">
        <v>0.6</v>
      </c>
    </row>
    <row r="1048" spans="1:5" x14ac:dyDescent="0.25">
      <c r="A1048" s="8">
        <v>11.48</v>
      </c>
      <c r="B1048" s="40" t="s">
        <v>16</v>
      </c>
      <c r="D1048" s="108">
        <v>280300002000</v>
      </c>
      <c r="E1048" s="4">
        <v>0.6</v>
      </c>
    </row>
    <row r="1049" spans="1:5" x14ac:dyDescent="0.25">
      <c r="A1049" s="8">
        <v>11.49</v>
      </c>
      <c r="B1049" s="40" t="s">
        <v>16</v>
      </c>
      <c r="D1049" s="106">
        <v>293979909029</v>
      </c>
      <c r="E1049" s="4">
        <v>0.6</v>
      </c>
    </row>
    <row r="1050" spans="1:5" x14ac:dyDescent="0.25">
      <c r="A1050" s="8">
        <v>11.5</v>
      </c>
      <c r="B1050" s="40" t="s">
        <v>16</v>
      </c>
      <c r="D1050" s="108">
        <v>320300109000</v>
      </c>
      <c r="E1050" s="4">
        <v>0.6</v>
      </c>
    </row>
    <row r="1051" spans="1:5" x14ac:dyDescent="0.25">
      <c r="A1051" s="8">
        <v>11.51</v>
      </c>
      <c r="B1051" s="40" t="s">
        <v>16</v>
      </c>
      <c r="D1051" s="106">
        <v>152110001000</v>
      </c>
      <c r="E1051" s="4">
        <v>0.6</v>
      </c>
    </row>
    <row r="1052" spans="1:5" x14ac:dyDescent="0.25">
      <c r="A1052" s="8">
        <v>11.52</v>
      </c>
      <c r="B1052" s="40" t="s">
        <v>16</v>
      </c>
      <c r="D1052" s="108">
        <v>152110009000</v>
      </c>
      <c r="E1052" s="4">
        <v>0.6</v>
      </c>
    </row>
    <row r="1053" spans="1:5" x14ac:dyDescent="0.25">
      <c r="A1053" s="8">
        <v>11.53</v>
      </c>
      <c r="B1053" s="40" t="s">
        <v>16</v>
      </c>
      <c r="D1053" s="106">
        <v>380700909011</v>
      </c>
      <c r="E1053" s="4">
        <v>0.6</v>
      </c>
    </row>
    <row r="1054" spans="1:5" x14ac:dyDescent="0.25">
      <c r="A1054" s="8">
        <v>11.54</v>
      </c>
      <c r="B1054" s="40" t="s">
        <v>16</v>
      </c>
      <c r="D1054" s="108">
        <v>854919200000</v>
      </c>
      <c r="E1054" s="4">
        <v>0.6</v>
      </c>
    </row>
    <row r="1055" spans="1:5" x14ac:dyDescent="0.25">
      <c r="A1055" s="8">
        <v>11.55</v>
      </c>
      <c r="B1055" s="40" t="s">
        <v>16</v>
      </c>
      <c r="D1055" s="106">
        <v>854914200000</v>
      </c>
      <c r="E1055" s="4">
        <v>0.6</v>
      </c>
    </row>
    <row r="1056" spans="1:5" x14ac:dyDescent="0.25">
      <c r="A1056" s="8">
        <v>11.56</v>
      </c>
      <c r="B1056" s="40" t="s">
        <v>16</v>
      </c>
      <c r="D1056" s="108">
        <v>854913200000</v>
      </c>
      <c r="E1056" s="4">
        <v>0.6</v>
      </c>
    </row>
    <row r="1057" spans="1:5" x14ac:dyDescent="0.25">
      <c r="A1057" s="8">
        <v>11.57</v>
      </c>
      <c r="B1057" s="40" t="s">
        <v>16</v>
      </c>
      <c r="D1057" s="106">
        <v>854912200000</v>
      </c>
      <c r="E1057" s="4">
        <v>0.6</v>
      </c>
    </row>
    <row r="1058" spans="1:5" x14ac:dyDescent="0.25">
      <c r="A1058" s="8">
        <v>11.58</v>
      </c>
      <c r="B1058" s="40" t="s">
        <v>16</v>
      </c>
      <c r="D1058" s="108">
        <v>854911100000</v>
      </c>
      <c r="E1058" s="4">
        <v>0.6</v>
      </c>
    </row>
    <row r="1059" spans="1:5" x14ac:dyDescent="0.25">
      <c r="A1059" s="8">
        <v>11.59</v>
      </c>
      <c r="B1059" s="40" t="s">
        <v>16</v>
      </c>
      <c r="D1059" s="106">
        <v>854914100000</v>
      </c>
      <c r="E1059" s="4">
        <v>0.6</v>
      </c>
    </row>
    <row r="1060" spans="1:5" x14ac:dyDescent="0.25">
      <c r="A1060" s="8">
        <v>11.6</v>
      </c>
      <c r="B1060" s="40" t="s">
        <v>16</v>
      </c>
      <c r="D1060" s="108">
        <v>854913100000</v>
      </c>
      <c r="E1060" s="4">
        <v>0.6</v>
      </c>
    </row>
    <row r="1061" spans="1:5" x14ac:dyDescent="0.25">
      <c r="A1061" s="8">
        <v>11.61</v>
      </c>
      <c r="B1061" s="40" t="s">
        <v>16</v>
      </c>
      <c r="D1061" s="106">
        <v>854912100000</v>
      </c>
      <c r="E1061" s="4">
        <v>0.6</v>
      </c>
    </row>
    <row r="1062" spans="1:5" x14ac:dyDescent="0.25">
      <c r="A1062" s="8">
        <v>11.62</v>
      </c>
      <c r="B1062" s="40" t="s">
        <v>16</v>
      </c>
      <c r="D1062" s="108">
        <v>271500000000</v>
      </c>
      <c r="E1062" s="4">
        <v>0.6</v>
      </c>
    </row>
    <row r="1063" spans="1:5" x14ac:dyDescent="0.25">
      <c r="A1063" s="8">
        <v>11.63</v>
      </c>
      <c r="B1063" s="40" t="s">
        <v>16</v>
      </c>
      <c r="D1063" s="106">
        <v>271410000000</v>
      </c>
      <c r="E1063" s="4">
        <v>0.6</v>
      </c>
    </row>
    <row r="1064" spans="1:5" x14ac:dyDescent="0.25">
      <c r="A1064" s="8">
        <v>11.64</v>
      </c>
      <c r="B1064" s="40" t="s">
        <v>16</v>
      </c>
      <c r="D1064" s="108">
        <v>840991000017</v>
      </c>
      <c r="E1064" s="4">
        <v>0.6</v>
      </c>
    </row>
    <row r="1065" spans="1:5" x14ac:dyDescent="0.25">
      <c r="A1065" s="8">
        <v>11.65</v>
      </c>
      <c r="B1065" s="40" t="s">
        <v>16</v>
      </c>
      <c r="D1065" s="106">
        <v>283699173000</v>
      </c>
      <c r="E1065" s="4">
        <v>0.6</v>
      </c>
    </row>
    <row r="1066" spans="1:5" x14ac:dyDescent="0.25">
      <c r="A1066" s="8">
        <v>11.66</v>
      </c>
      <c r="B1066" s="40" t="s">
        <v>16</v>
      </c>
      <c r="D1066" s="108">
        <v>282739852011</v>
      </c>
      <c r="E1066" s="4">
        <v>0.6</v>
      </c>
    </row>
    <row r="1067" spans="1:5" x14ac:dyDescent="0.25">
      <c r="A1067" s="8">
        <v>11.67</v>
      </c>
      <c r="B1067" s="40" t="s">
        <v>16</v>
      </c>
      <c r="D1067" s="106">
        <v>283429805000</v>
      </c>
      <c r="E1067" s="4">
        <v>0.6</v>
      </c>
    </row>
    <row r="1068" spans="1:5" x14ac:dyDescent="0.25">
      <c r="A1068" s="8">
        <v>11.68</v>
      </c>
      <c r="B1068" s="40" t="s">
        <v>16</v>
      </c>
      <c r="D1068" s="108">
        <v>283410004019</v>
      </c>
      <c r="E1068" s="4">
        <v>0.6</v>
      </c>
    </row>
    <row r="1069" spans="1:5" x14ac:dyDescent="0.25">
      <c r="A1069" s="8">
        <v>11.69</v>
      </c>
      <c r="B1069" s="40" t="s">
        <v>16</v>
      </c>
      <c r="D1069" s="106">
        <v>740200000011</v>
      </c>
      <c r="E1069" s="4">
        <v>0.6</v>
      </c>
    </row>
    <row r="1070" spans="1:5" x14ac:dyDescent="0.25">
      <c r="A1070" s="8">
        <v>11.7</v>
      </c>
      <c r="B1070" s="40" t="s">
        <v>16</v>
      </c>
      <c r="D1070" s="108">
        <v>720690000012</v>
      </c>
      <c r="E1070" s="4">
        <v>0.6</v>
      </c>
    </row>
    <row r="1071" spans="1:5" x14ac:dyDescent="0.25">
      <c r="A1071" s="8">
        <v>11.71</v>
      </c>
      <c r="B1071" s="40" t="s">
        <v>16</v>
      </c>
      <c r="D1071" s="106">
        <v>271320000012</v>
      </c>
      <c r="E1071" s="4">
        <v>0.6</v>
      </c>
    </row>
    <row r="1072" spans="1:5" x14ac:dyDescent="0.25">
      <c r="A1072" s="8">
        <v>11.72</v>
      </c>
      <c r="B1072" s="40" t="s">
        <v>16</v>
      </c>
      <c r="D1072" s="108">
        <v>280450100000</v>
      </c>
      <c r="E1072" s="4">
        <v>0.6</v>
      </c>
    </row>
    <row r="1073" spans="1:5" x14ac:dyDescent="0.25">
      <c r="A1073" s="8">
        <v>11.73</v>
      </c>
      <c r="B1073" s="40" t="s">
        <v>16</v>
      </c>
      <c r="D1073" s="106">
        <v>284990100000</v>
      </c>
      <c r="E1073" s="4">
        <v>0.6</v>
      </c>
    </row>
    <row r="1074" spans="1:5" x14ac:dyDescent="0.25">
      <c r="A1074" s="8">
        <v>11.74</v>
      </c>
      <c r="B1074" s="40" t="s">
        <v>16</v>
      </c>
      <c r="D1074" s="108">
        <v>281290000011</v>
      </c>
      <c r="E1074" s="4">
        <v>0.6</v>
      </c>
    </row>
    <row r="1075" spans="1:5" x14ac:dyDescent="0.25">
      <c r="A1075" s="8">
        <v>11.75</v>
      </c>
      <c r="B1075" s="40" t="s">
        <v>16</v>
      </c>
      <c r="D1075" s="106">
        <v>290619002011</v>
      </c>
      <c r="E1075" s="4">
        <v>0.6</v>
      </c>
    </row>
    <row r="1076" spans="1:5" x14ac:dyDescent="0.25">
      <c r="A1076" s="8">
        <v>11.76</v>
      </c>
      <c r="B1076" s="40" t="s">
        <v>16</v>
      </c>
      <c r="D1076" s="108">
        <v>291539009113</v>
      </c>
      <c r="E1076" s="4">
        <v>0.6</v>
      </c>
    </row>
    <row r="1077" spans="1:5" x14ac:dyDescent="0.25">
      <c r="A1077" s="8">
        <v>11.77</v>
      </c>
      <c r="B1077" s="40" t="s">
        <v>16</v>
      </c>
      <c r="D1077" s="106">
        <v>284520000000</v>
      </c>
      <c r="E1077" s="4">
        <v>0.6</v>
      </c>
    </row>
    <row r="1078" spans="1:5" x14ac:dyDescent="0.25">
      <c r="A1078" s="8">
        <v>11.78</v>
      </c>
      <c r="B1078" s="40" t="s">
        <v>16</v>
      </c>
      <c r="D1078" s="108">
        <v>730729800000</v>
      </c>
      <c r="E1078" s="4">
        <v>0.6</v>
      </c>
    </row>
    <row r="1079" spans="1:5" x14ac:dyDescent="0.25">
      <c r="A1079" s="8">
        <v>11.79</v>
      </c>
      <c r="B1079" s="40" t="s">
        <v>16</v>
      </c>
      <c r="D1079" s="106">
        <v>400912009000</v>
      </c>
      <c r="E1079" s="4">
        <v>0.6</v>
      </c>
    </row>
    <row r="1080" spans="1:5" x14ac:dyDescent="0.25">
      <c r="A1080" s="8">
        <v>11.8</v>
      </c>
      <c r="B1080" s="40" t="s">
        <v>16</v>
      </c>
      <c r="D1080" s="108">
        <v>848180990029</v>
      </c>
      <c r="E1080" s="4">
        <v>0.6</v>
      </c>
    </row>
    <row r="1081" spans="1:5" x14ac:dyDescent="0.25">
      <c r="A1081" s="8">
        <v>11.81</v>
      </c>
      <c r="B1081" s="40" t="s">
        <v>16</v>
      </c>
      <c r="D1081" s="106">
        <v>848180870000</v>
      </c>
      <c r="E1081" s="4">
        <v>0.6</v>
      </c>
    </row>
    <row r="1082" spans="1:5" x14ac:dyDescent="0.25">
      <c r="A1082" s="8">
        <v>11.82</v>
      </c>
      <c r="B1082" s="40" t="s">
        <v>16</v>
      </c>
      <c r="D1082" s="108">
        <v>285000900000</v>
      </c>
      <c r="E1082" s="4">
        <v>0.6</v>
      </c>
    </row>
    <row r="1083" spans="1:5" x14ac:dyDescent="0.25">
      <c r="A1083" s="8">
        <v>11.83</v>
      </c>
      <c r="B1083" s="40" t="s">
        <v>16</v>
      </c>
      <c r="D1083" s="106">
        <v>960340900000</v>
      </c>
      <c r="E1083" s="4">
        <v>0.6</v>
      </c>
    </row>
    <row r="1084" spans="1:5" x14ac:dyDescent="0.25">
      <c r="A1084" s="8">
        <v>11.84</v>
      </c>
      <c r="B1084" s="40" t="s">
        <v>16</v>
      </c>
      <c r="D1084" s="108">
        <v>960340100000</v>
      </c>
      <c r="E1084" s="4">
        <v>0.6</v>
      </c>
    </row>
    <row r="1085" spans="1:5" x14ac:dyDescent="0.25">
      <c r="A1085" s="8">
        <v>11.85</v>
      </c>
      <c r="B1085" s="40" t="s">
        <v>16</v>
      </c>
      <c r="D1085" s="106">
        <v>320500009000</v>
      </c>
      <c r="E1085" s="4">
        <v>0.6</v>
      </c>
    </row>
    <row r="1086" spans="1:5" x14ac:dyDescent="0.25">
      <c r="A1086" s="8">
        <v>11.86</v>
      </c>
      <c r="B1086" s="40" t="s">
        <v>16</v>
      </c>
      <c r="D1086" s="108">
        <v>901890300011</v>
      </c>
      <c r="E1086" s="4">
        <v>0.6</v>
      </c>
    </row>
    <row r="1087" spans="1:5" x14ac:dyDescent="0.25">
      <c r="A1087" s="8">
        <v>11.87</v>
      </c>
      <c r="B1087" s="40" t="s">
        <v>16</v>
      </c>
      <c r="D1087" s="106">
        <v>480255305011</v>
      </c>
      <c r="E1087" s="4">
        <v>0.6</v>
      </c>
    </row>
    <row r="1088" spans="1:5" x14ac:dyDescent="0.25">
      <c r="A1088" s="8">
        <v>11.88</v>
      </c>
      <c r="B1088" s="40" t="s">
        <v>16</v>
      </c>
      <c r="D1088" s="108">
        <v>480255905011</v>
      </c>
      <c r="E1088" s="4">
        <v>0.6</v>
      </c>
    </row>
    <row r="1089" spans="1:5" x14ac:dyDescent="0.25">
      <c r="A1089" s="8">
        <v>11.89</v>
      </c>
      <c r="B1089" s="40" t="s">
        <v>16</v>
      </c>
      <c r="D1089" s="106">
        <v>480258105011</v>
      </c>
      <c r="E1089" s="4">
        <v>0.6</v>
      </c>
    </row>
    <row r="1090" spans="1:5" x14ac:dyDescent="0.25">
      <c r="A1090" s="8">
        <v>11.9</v>
      </c>
      <c r="B1090" s="40" t="s">
        <v>16</v>
      </c>
      <c r="D1090" s="108">
        <v>480256805011</v>
      </c>
      <c r="E1090" s="4">
        <v>0.6</v>
      </c>
    </row>
    <row r="1091" spans="1:5" x14ac:dyDescent="0.25">
      <c r="A1091" s="8">
        <v>11.91</v>
      </c>
      <c r="B1091" s="40" t="s">
        <v>16</v>
      </c>
      <c r="D1091" s="106">
        <v>480258905011</v>
      </c>
      <c r="E1091" s="4">
        <v>0.6</v>
      </c>
    </row>
    <row r="1092" spans="1:5" x14ac:dyDescent="0.25">
      <c r="A1092" s="8">
        <v>11.92</v>
      </c>
      <c r="B1092" s="40" t="s">
        <v>16</v>
      </c>
      <c r="D1092" s="108">
        <v>280130900000</v>
      </c>
      <c r="E1092" s="4">
        <v>0.6</v>
      </c>
    </row>
    <row r="1093" spans="1:5" x14ac:dyDescent="0.25">
      <c r="A1093" s="8">
        <v>11.93</v>
      </c>
      <c r="B1093" s="40" t="s">
        <v>16</v>
      </c>
      <c r="D1093" s="106">
        <v>390390200000</v>
      </c>
      <c r="E1093" s="4">
        <v>0.6</v>
      </c>
    </row>
    <row r="1094" spans="1:5" x14ac:dyDescent="0.25">
      <c r="A1094" s="8">
        <v>11.94</v>
      </c>
      <c r="B1094" s="40" t="s">
        <v>16</v>
      </c>
      <c r="D1094" s="108">
        <v>291590700045</v>
      </c>
      <c r="E1094" s="4">
        <v>0.6</v>
      </c>
    </row>
    <row r="1095" spans="1:5" x14ac:dyDescent="0.25">
      <c r="A1095" s="8">
        <v>11.95</v>
      </c>
      <c r="B1095" s="40" t="s">
        <v>16</v>
      </c>
      <c r="D1095" s="106">
        <v>290369190015</v>
      </c>
      <c r="E1095" s="4">
        <v>0.6</v>
      </c>
    </row>
    <row r="1096" spans="1:5" x14ac:dyDescent="0.25">
      <c r="A1096" s="8">
        <v>11.96</v>
      </c>
      <c r="B1096" s="40" t="s">
        <v>16</v>
      </c>
      <c r="D1096" s="108">
        <v>903180809019</v>
      </c>
      <c r="E1096" s="4">
        <v>0.6</v>
      </c>
    </row>
    <row r="1097" spans="1:5" x14ac:dyDescent="0.25">
      <c r="A1097" s="8">
        <v>11.97</v>
      </c>
      <c r="B1097" s="40" t="s">
        <v>16</v>
      </c>
      <c r="D1097" s="106">
        <v>293491000012</v>
      </c>
      <c r="E1097" s="4">
        <v>0.6</v>
      </c>
    </row>
    <row r="1098" spans="1:5" x14ac:dyDescent="0.25">
      <c r="A1098" s="8">
        <v>11.98</v>
      </c>
      <c r="B1098" s="40" t="s">
        <v>16</v>
      </c>
      <c r="D1098" s="108">
        <v>903180801000</v>
      </c>
      <c r="E1098" s="4">
        <v>0.6</v>
      </c>
    </row>
    <row r="1099" spans="1:5" x14ac:dyDescent="0.25">
      <c r="A1099" s="8">
        <v>11.99</v>
      </c>
      <c r="B1099" s="40" t="s">
        <v>16</v>
      </c>
      <c r="D1099" s="106">
        <v>903180809000</v>
      </c>
      <c r="E1099" s="4">
        <v>0.6</v>
      </c>
    </row>
    <row r="1100" spans="1:5" x14ac:dyDescent="0.25">
      <c r="A1100" s="8">
        <v>12</v>
      </c>
      <c r="B1100" s="40" t="s">
        <v>16</v>
      </c>
      <c r="D1100" s="108">
        <v>903149900000</v>
      </c>
      <c r="E1100" s="4">
        <v>0.6</v>
      </c>
    </row>
    <row r="1101" spans="1:5" x14ac:dyDescent="0.25">
      <c r="A1101" s="8">
        <v>12.01</v>
      </c>
      <c r="B1101" s="40" t="s">
        <v>16</v>
      </c>
      <c r="D1101" s="106">
        <v>110811001000</v>
      </c>
      <c r="E1101" s="4">
        <v>0.6</v>
      </c>
    </row>
    <row r="1102" spans="1:5" x14ac:dyDescent="0.25">
      <c r="A1102" s="8">
        <v>12.02</v>
      </c>
      <c r="B1102" s="40" t="s">
        <v>16</v>
      </c>
      <c r="D1102" s="108">
        <v>110811009000</v>
      </c>
      <c r="E1102" s="4">
        <v>0.6</v>
      </c>
    </row>
    <row r="1103" spans="1:5" x14ac:dyDescent="0.25">
      <c r="A1103" s="8">
        <v>12.03</v>
      </c>
      <c r="B1103" s="40" t="s">
        <v>16</v>
      </c>
      <c r="D1103" s="106">
        <v>840420000000</v>
      </c>
      <c r="E1103" s="4">
        <v>0.6</v>
      </c>
    </row>
    <row r="1104" spans="1:5" x14ac:dyDescent="0.25">
      <c r="A1104" s="8">
        <v>12.04</v>
      </c>
      <c r="B1104" s="40" t="s">
        <v>16</v>
      </c>
      <c r="D1104" s="108">
        <v>840410009019</v>
      </c>
      <c r="E1104" s="4">
        <v>0.6</v>
      </c>
    </row>
    <row r="1105" spans="1:5" x14ac:dyDescent="0.25">
      <c r="A1105" s="8">
        <v>12.05</v>
      </c>
      <c r="B1105" s="40" t="s">
        <v>16</v>
      </c>
      <c r="D1105" s="106">
        <v>840410009012</v>
      </c>
      <c r="E1105" s="4">
        <v>0.6</v>
      </c>
    </row>
    <row r="1106" spans="1:5" x14ac:dyDescent="0.25">
      <c r="A1106" s="8">
        <v>12.06</v>
      </c>
      <c r="B1106" s="40" t="s">
        <v>16</v>
      </c>
      <c r="D1106" s="108">
        <v>840410009014</v>
      </c>
      <c r="E1106" s="4">
        <v>0.6</v>
      </c>
    </row>
    <row r="1107" spans="1:5" x14ac:dyDescent="0.25">
      <c r="A1107" s="8">
        <v>12.07</v>
      </c>
      <c r="B1107" s="40" t="s">
        <v>16</v>
      </c>
      <c r="D1107" s="106">
        <v>840410009011</v>
      </c>
      <c r="E1107" s="4">
        <v>0.6</v>
      </c>
    </row>
    <row r="1108" spans="1:5" x14ac:dyDescent="0.25">
      <c r="A1108" s="8">
        <v>12.08</v>
      </c>
      <c r="B1108" s="40" t="s">
        <v>16</v>
      </c>
      <c r="D1108" s="108">
        <v>840682000000</v>
      </c>
      <c r="E1108" s="4">
        <v>0.6</v>
      </c>
    </row>
    <row r="1109" spans="1:5" x14ac:dyDescent="0.25">
      <c r="A1109" s="8">
        <v>12.09</v>
      </c>
      <c r="B1109" s="40" t="s">
        <v>16</v>
      </c>
      <c r="D1109" s="106">
        <v>840681000000</v>
      </c>
      <c r="E1109" s="4">
        <v>0.6</v>
      </c>
    </row>
    <row r="1110" spans="1:5" x14ac:dyDescent="0.25">
      <c r="A1110" s="8">
        <v>12.1</v>
      </c>
      <c r="B1110" s="40" t="s">
        <v>16</v>
      </c>
      <c r="D1110" s="108">
        <v>840690900000</v>
      </c>
      <c r="E1110" s="4">
        <v>0.6</v>
      </c>
    </row>
    <row r="1111" spans="1:5" x14ac:dyDescent="0.25">
      <c r="A1111" s="8">
        <v>12.11</v>
      </c>
      <c r="B1111" s="40" t="s">
        <v>16</v>
      </c>
      <c r="D1111" s="106">
        <v>840690100000</v>
      </c>
      <c r="E1111" s="4">
        <v>0.6</v>
      </c>
    </row>
    <row r="1112" spans="1:5" x14ac:dyDescent="0.25">
      <c r="A1112" s="8">
        <v>12.12</v>
      </c>
      <c r="B1112" s="40" t="s">
        <v>16</v>
      </c>
      <c r="D1112" s="108">
        <v>293911000017</v>
      </c>
      <c r="E1112" s="4">
        <v>0.6</v>
      </c>
    </row>
    <row r="1113" spans="1:5" x14ac:dyDescent="0.25">
      <c r="A1113" s="8">
        <v>12.13</v>
      </c>
      <c r="B1113" s="40" t="s">
        <v>16</v>
      </c>
      <c r="D1113" s="106">
        <v>500710000019</v>
      </c>
      <c r="E1113" s="4">
        <v>0.6</v>
      </c>
    </row>
    <row r="1114" spans="1:5" x14ac:dyDescent="0.25">
      <c r="A1114" s="8">
        <v>12.14</v>
      </c>
      <c r="B1114" s="40" t="s">
        <v>16</v>
      </c>
      <c r="D1114" s="108">
        <v>293359950034</v>
      </c>
      <c r="E1114" s="4">
        <v>0.6</v>
      </c>
    </row>
    <row r="1115" spans="1:5" x14ac:dyDescent="0.25">
      <c r="A1115" s="8">
        <v>12.15</v>
      </c>
      <c r="B1115" s="40" t="s">
        <v>16</v>
      </c>
      <c r="D1115" s="106">
        <v>290513000000</v>
      </c>
      <c r="E1115" s="4">
        <v>0.6</v>
      </c>
    </row>
    <row r="1116" spans="1:5" x14ac:dyDescent="0.25">
      <c r="A1116" s="8">
        <v>12.16</v>
      </c>
      <c r="B1116" s="40" t="s">
        <v>16</v>
      </c>
      <c r="D1116" s="108">
        <v>291412000000</v>
      </c>
      <c r="E1116" s="4">
        <v>0.6</v>
      </c>
    </row>
    <row r="1117" spans="1:5" x14ac:dyDescent="0.25">
      <c r="A1117" s="8">
        <v>12.17</v>
      </c>
      <c r="B1117" s="40" t="s">
        <v>16</v>
      </c>
      <c r="D1117" s="106">
        <v>291811000022</v>
      </c>
      <c r="E1117" s="4">
        <v>0.6</v>
      </c>
    </row>
    <row r="1118" spans="1:5" x14ac:dyDescent="0.25">
      <c r="A1118" s="8">
        <v>12.18</v>
      </c>
      <c r="B1118" s="40" t="s">
        <v>16</v>
      </c>
      <c r="D1118" s="108">
        <v>291614000013</v>
      </c>
      <c r="E1118" s="4">
        <v>0.6</v>
      </c>
    </row>
    <row r="1119" spans="1:5" x14ac:dyDescent="0.25">
      <c r="A1119" s="8">
        <v>12.19</v>
      </c>
      <c r="B1119" s="40" t="s">
        <v>16</v>
      </c>
      <c r="D1119" s="106">
        <v>291560190011</v>
      </c>
      <c r="E1119" s="4">
        <v>0.6</v>
      </c>
    </row>
    <row r="1120" spans="1:5" x14ac:dyDescent="0.25">
      <c r="A1120" s="8">
        <v>12.2</v>
      </c>
      <c r="B1120" s="40" t="s">
        <v>16</v>
      </c>
      <c r="D1120" s="108">
        <v>841899900000</v>
      </c>
      <c r="E1120" s="4">
        <v>0.6</v>
      </c>
    </row>
    <row r="1121" spans="1:5" x14ac:dyDescent="0.25">
      <c r="A1121" s="8">
        <v>12.21</v>
      </c>
      <c r="B1121" s="40" t="s">
        <v>16</v>
      </c>
      <c r="D1121" s="106">
        <v>700312991000</v>
      </c>
      <c r="E1121" s="4">
        <v>0.6</v>
      </c>
    </row>
    <row r="1122" spans="1:5" x14ac:dyDescent="0.25">
      <c r="A1122" s="8">
        <v>12.22</v>
      </c>
      <c r="B1122" s="40" t="s">
        <v>16</v>
      </c>
      <c r="D1122" s="108">
        <v>700312911000</v>
      </c>
      <c r="E1122" s="4">
        <v>0.6</v>
      </c>
    </row>
    <row r="1123" spans="1:5" x14ac:dyDescent="0.25">
      <c r="A1123" s="8">
        <v>12.23</v>
      </c>
      <c r="B1123" s="40" t="s">
        <v>16</v>
      </c>
      <c r="D1123" s="106">
        <v>290539200000</v>
      </c>
      <c r="E1123" s="4">
        <v>0.6</v>
      </c>
    </row>
    <row r="1124" spans="1:5" x14ac:dyDescent="0.25">
      <c r="A1124" s="8">
        <v>12.24</v>
      </c>
      <c r="B1124" s="40" t="s">
        <v>16</v>
      </c>
      <c r="D1124" s="108">
        <v>290539260000</v>
      </c>
      <c r="E1124" s="4">
        <v>0.6</v>
      </c>
    </row>
    <row r="1125" spans="1:5" x14ac:dyDescent="0.25">
      <c r="A1125" s="8">
        <v>12.25</v>
      </c>
      <c r="B1125" s="40" t="s">
        <v>16</v>
      </c>
      <c r="D1125" s="106">
        <v>271113910000</v>
      </c>
      <c r="E1125" s="4">
        <v>0.6</v>
      </c>
    </row>
    <row r="1126" spans="1:5" x14ac:dyDescent="0.25">
      <c r="A1126" s="8">
        <v>12.26</v>
      </c>
      <c r="B1126" s="40" t="s">
        <v>16</v>
      </c>
      <c r="D1126" s="108">
        <v>271129000012</v>
      </c>
      <c r="E1126" s="4">
        <v>0.6</v>
      </c>
    </row>
    <row r="1127" spans="1:5" x14ac:dyDescent="0.25">
      <c r="A1127" s="8">
        <v>12.27</v>
      </c>
      <c r="B1127" s="40" t="s">
        <v>16</v>
      </c>
      <c r="D1127" s="106">
        <v>271113970000</v>
      </c>
      <c r="E1127" s="4">
        <v>0.6</v>
      </c>
    </row>
    <row r="1128" spans="1:5" x14ac:dyDescent="0.25">
      <c r="A1128" s="8">
        <v>12.28</v>
      </c>
      <c r="B1128" s="40" t="s">
        <v>16</v>
      </c>
      <c r="D1128" s="108">
        <v>290539280000</v>
      </c>
      <c r="E1128" s="4">
        <v>0.6</v>
      </c>
    </row>
    <row r="1129" spans="1:5" x14ac:dyDescent="0.25">
      <c r="A1129" s="8">
        <v>12.29</v>
      </c>
      <c r="B1129" s="40" t="s">
        <v>16</v>
      </c>
      <c r="D1129" s="106">
        <v>290110001011</v>
      </c>
      <c r="E1129" s="4">
        <v>0.6</v>
      </c>
    </row>
    <row r="1130" spans="1:5" x14ac:dyDescent="0.25">
      <c r="A1130" s="8">
        <v>12.3</v>
      </c>
      <c r="B1130" s="40" t="s">
        <v>16</v>
      </c>
      <c r="D1130" s="108">
        <v>290123000000</v>
      </c>
      <c r="E1130" s="4">
        <v>0.6</v>
      </c>
    </row>
    <row r="1131" spans="1:5" x14ac:dyDescent="0.25">
      <c r="A1131" s="8">
        <v>12.31</v>
      </c>
      <c r="B1131" s="40" t="s">
        <v>16</v>
      </c>
      <c r="D1131" s="106">
        <v>290960900011</v>
      </c>
      <c r="E1131" s="4">
        <v>0.6</v>
      </c>
    </row>
    <row r="1132" spans="1:5" x14ac:dyDescent="0.25">
      <c r="A1132" s="8">
        <v>12.32</v>
      </c>
      <c r="B1132" s="40" t="s">
        <v>16</v>
      </c>
      <c r="D1132" s="108">
        <v>291550000014</v>
      </c>
      <c r="E1132" s="4">
        <v>0.6</v>
      </c>
    </row>
    <row r="1133" spans="1:5" x14ac:dyDescent="0.25">
      <c r="A1133" s="8">
        <v>12.33</v>
      </c>
      <c r="B1133" s="40" t="s">
        <v>16</v>
      </c>
      <c r="D1133" s="106">
        <v>291570501013</v>
      </c>
      <c r="E1133" s="4">
        <v>0.6</v>
      </c>
    </row>
    <row r="1134" spans="1:5" x14ac:dyDescent="0.25">
      <c r="A1134" s="8">
        <v>12.34</v>
      </c>
      <c r="B1134" s="40" t="s">
        <v>16</v>
      </c>
      <c r="D1134" s="108">
        <v>293359950023</v>
      </c>
      <c r="E1134" s="4">
        <v>0.6</v>
      </c>
    </row>
    <row r="1135" spans="1:5" x14ac:dyDescent="0.25">
      <c r="A1135" s="8">
        <v>12.35</v>
      </c>
      <c r="B1135" s="40" t="s">
        <v>16</v>
      </c>
      <c r="D1135" s="106">
        <v>700100100000</v>
      </c>
      <c r="E1135" s="4">
        <v>0.6</v>
      </c>
    </row>
    <row r="1136" spans="1:5" x14ac:dyDescent="0.25">
      <c r="A1136" s="8">
        <v>12.36</v>
      </c>
      <c r="B1136" s="40" t="s">
        <v>16</v>
      </c>
      <c r="D1136" s="108">
        <v>701820000000</v>
      </c>
      <c r="E1136" s="4">
        <v>0.6</v>
      </c>
    </row>
    <row r="1137" spans="1:5" x14ac:dyDescent="0.25">
      <c r="A1137" s="8">
        <v>12.37</v>
      </c>
      <c r="B1137" s="40" t="s">
        <v>16</v>
      </c>
      <c r="D1137" s="106">
        <v>701990003000</v>
      </c>
      <c r="E1137" s="4">
        <v>0.6</v>
      </c>
    </row>
    <row r="1138" spans="1:5" x14ac:dyDescent="0.25">
      <c r="A1138" s="8">
        <v>12.38</v>
      </c>
      <c r="B1138" s="40" t="s">
        <v>16</v>
      </c>
      <c r="D1138" s="108">
        <v>701919000000</v>
      </c>
      <c r="E1138" s="4">
        <v>0.6</v>
      </c>
    </row>
    <row r="1139" spans="1:5" x14ac:dyDescent="0.25">
      <c r="A1139" s="8">
        <v>12.39</v>
      </c>
      <c r="B1139" s="40" t="s">
        <v>16</v>
      </c>
      <c r="D1139" s="106">
        <v>701913000000</v>
      </c>
      <c r="E1139" s="4">
        <v>0.6</v>
      </c>
    </row>
    <row r="1140" spans="1:5" x14ac:dyDescent="0.25">
      <c r="A1140" s="8">
        <v>12.4</v>
      </c>
      <c r="B1140" s="40" t="s">
        <v>16</v>
      </c>
      <c r="D1140" s="108">
        <v>701911000000</v>
      </c>
      <c r="E1140" s="4">
        <v>0.6</v>
      </c>
    </row>
    <row r="1141" spans="1:5" x14ac:dyDescent="0.25">
      <c r="A1141" s="8">
        <v>12.41</v>
      </c>
      <c r="B1141" s="40" t="s">
        <v>16</v>
      </c>
      <c r="D1141" s="106">
        <v>701690700000</v>
      </c>
      <c r="E1141" s="4">
        <v>0.6</v>
      </c>
    </row>
    <row r="1142" spans="1:5" x14ac:dyDescent="0.25">
      <c r="A1142" s="8">
        <v>12.42</v>
      </c>
      <c r="B1142" s="40" t="s">
        <v>16</v>
      </c>
      <c r="D1142" s="108">
        <v>701810110000</v>
      </c>
      <c r="E1142" s="4">
        <v>0.6</v>
      </c>
    </row>
    <row r="1143" spans="1:5" x14ac:dyDescent="0.25">
      <c r="A1143" s="8">
        <v>12.43</v>
      </c>
      <c r="B1143" s="40" t="s">
        <v>16</v>
      </c>
      <c r="D1143" s="106">
        <v>701090210019</v>
      </c>
      <c r="E1143" s="4">
        <v>0.6</v>
      </c>
    </row>
    <row r="1144" spans="1:5" x14ac:dyDescent="0.25">
      <c r="A1144" s="8">
        <v>12.44</v>
      </c>
      <c r="B1144" s="40" t="s">
        <v>16</v>
      </c>
      <c r="D1144" s="108">
        <v>701090210011</v>
      </c>
      <c r="E1144" s="4">
        <v>0.6</v>
      </c>
    </row>
    <row r="1145" spans="1:5" x14ac:dyDescent="0.25">
      <c r="A1145" s="8">
        <v>12.45</v>
      </c>
      <c r="B1145" s="40" t="s">
        <v>16</v>
      </c>
      <c r="D1145" s="106">
        <v>700231000000</v>
      </c>
      <c r="E1145" s="4">
        <v>0.6</v>
      </c>
    </row>
    <row r="1146" spans="1:5" x14ac:dyDescent="0.25">
      <c r="A1146" s="8">
        <v>12.46</v>
      </c>
      <c r="B1146" s="40" t="s">
        <v>16</v>
      </c>
      <c r="D1146" s="108">
        <v>700239000000</v>
      </c>
      <c r="E1146" s="4">
        <v>0.6</v>
      </c>
    </row>
    <row r="1147" spans="1:5" x14ac:dyDescent="0.25">
      <c r="A1147" s="8">
        <v>12.47</v>
      </c>
      <c r="B1147" s="40" t="s">
        <v>16</v>
      </c>
      <c r="D1147" s="106">
        <v>900190001100</v>
      </c>
      <c r="E1147" s="4">
        <v>0.6</v>
      </c>
    </row>
    <row r="1148" spans="1:5" x14ac:dyDescent="0.25">
      <c r="A1148" s="8">
        <v>12.48</v>
      </c>
      <c r="B1148" s="40" t="s">
        <v>16</v>
      </c>
      <c r="D1148" s="108">
        <v>900190009100</v>
      </c>
      <c r="E1148" s="4">
        <v>0.6</v>
      </c>
    </row>
    <row r="1149" spans="1:5" x14ac:dyDescent="0.25">
      <c r="A1149" s="8">
        <v>12.49</v>
      </c>
      <c r="B1149" s="40" t="s">
        <v>16</v>
      </c>
      <c r="D1149" s="106">
        <v>854610000000</v>
      </c>
      <c r="E1149" s="4">
        <v>0.6</v>
      </c>
    </row>
    <row r="1150" spans="1:5" x14ac:dyDescent="0.25">
      <c r="A1150" s="8">
        <v>12.5</v>
      </c>
      <c r="B1150" s="40" t="s">
        <v>16</v>
      </c>
      <c r="D1150" s="108">
        <v>701890100012</v>
      </c>
      <c r="E1150" s="4">
        <v>0.6</v>
      </c>
    </row>
    <row r="1151" spans="1:5" x14ac:dyDescent="0.25">
      <c r="A1151" s="8">
        <v>12.51</v>
      </c>
      <c r="B1151" s="40" t="s">
        <v>16</v>
      </c>
      <c r="D1151" s="106">
        <v>701890100011</v>
      </c>
      <c r="E1151" s="4">
        <v>0.6</v>
      </c>
    </row>
    <row r="1152" spans="1:5" x14ac:dyDescent="0.25">
      <c r="A1152" s="8">
        <v>12.52</v>
      </c>
      <c r="B1152" s="40" t="s">
        <v>16</v>
      </c>
      <c r="D1152" s="108">
        <v>900140200000</v>
      </c>
      <c r="E1152" s="4">
        <v>0.6</v>
      </c>
    </row>
    <row r="1153" spans="1:5" x14ac:dyDescent="0.25">
      <c r="A1153" s="8">
        <v>12.53</v>
      </c>
      <c r="B1153" s="40" t="s">
        <v>16</v>
      </c>
      <c r="D1153" s="106">
        <v>900140490000</v>
      </c>
      <c r="E1153" s="4">
        <v>0.6</v>
      </c>
    </row>
    <row r="1154" spans="1:5" x14ac:dyDescent="0.25">
      <c r="A1154" s="8">
        <v>12.54</v>
      </c>
      <c r="B1154" s="40" t="s">
        <v>16</v>
      </c>
      <c r="D1154" s="108">
        <v>700210000000</v>
      </c>
      <c r="E1154" s="4">
        <v>0.6</v>
      </c>
    </row>
    <row r="1155" spans="1:5" x14ac:dyDescent="0.25">
      <c r="A1155" s="8">
        <v>12.55</v>
      </c>
      <c r="B1155" s="40" t="s">
        <v>16</v>
      </c>
      <c r="D1155" s="106">
        <v>900211001000</v>
      </c>
      <c r="E1155" s="4">
        <v>0.6</v>
      </c>
    </row>
    <row r="1156" spans="1:5" x14ac:dyDescent="0.25">
      <c r="A1156" s="8">
        <v>12.56</v>
      </c>
      <c r="B1156" s="40" t="s">
        <v>16</v>
      </c>
      <c r="D1156" s="108">
        <v>900219001000</v>
      </c>
      <c r="E1156" s="4">
        <v>0.6</v>
      </c>
    </row>
    <row r="1157" spans="1:5" x14ac:dyDescent="0.25">
      <c r="A1157" s="8">
        <v>12.57</v>
      </c>
      <c r="B1157" s="40" t="s">
        <v>16</v>
      </c>
      <c r="D1157" s="106">
        <v>900110909100</v>
      </c>
      <c r="E1157" s="4">
        <v>0.6</v>
      </c>
    </row>
    <row r="1158" spans="1:5" x14ac:dyDescent="0.25">
      <c r="A1158" s="8">
        <v>12.58</v>
      </c>
      <c r="B1158" s="40" t="s">
        <v>16</v>
      </c>
      <c r="D1158" s="108">
        <v>911012000000</v>
      </c>
      <c r="E1158" s="4">
        <v>0.6</v>
      </c>
    </row>
    <row r="1159" spans="1:5" x14ac:dyDescent="0.25">
      <c r="A1159" s="8">
        <v>12.59</v>
      </c>
      <c r="B1159" s="40" t="s">
        <v>16</v>
      </c>
      <c r="D1159" s="106">
        <v>911011100000</v>
      </c>
      <c r="E1159" s="4">
        <v>0.6</v>
      </c>
    </row>
    <row r="1160" spans="1:5" x14ac:dyDescent="0.25">
      <c r="A1160" s="8">
        <v>12.6</v>
      </c>
      <c r="B1160" s="40" t="s">
        <v>16</v>
      </c>
      <c r="D1160" s="108">
        <v>911019000000</v>
      </c>
      <c r="E1160" s="4">
        <v>0.6</v>
      </c>
    </row>
    <row r="1161" spans="1:5" x14ac:dyDescent="0.25">
      <c r="A1161" s="8">
        <v>12.61</v>
      </c>
      <c r="B1161" s="40" t="s">
        <v>16</v>
      </c>
      <c r="D1161" s="106">
        <v>901832900000</v>
      </c>
      <c r="E1161" s="4">
        <v>0.6</v>
      </c>
    </row>
    <row r="1162" spans="1:5" x14ac:dyDescent="0.25">
      <c r="A1162" s="8">
        <v>12.62</v>
      </c>
      <c r="B1162" s="40" t="s">
        <v>16</v>
      </c>
      <c r="D1162" s="108">
        <v>300610100000</v>
      </c>
      <c r="E1162" s="4">
        <v>0.6</v>
      </c>
    </row>
    <row r="1163" spans="1:5" x14ac:dyDescent="0.25">
      <c r="A1163" s="8">
        <v>12.63</v>
      </c>
      <c r="B1163" s="40" t="s">
        <v>16</v>
      </c>
      <c r="D1163" s="106">
        <v>293399809037</v>
      </c>
      <c r="E1163" s="4">
        <v>0.6</v>
      </c>
    </row>
    <row r="1164" spans="1:5" x14ac:dyDescent="0.25">
      <c r="A1164" s="8">
        <v>12.64</v>
      </c>
      <c r="B1164" s="40" t="s">
        <v>16</v>
      </c>
      <c r="D1164" s="108">
        <v>293979909024</v>
      </c>
      <c r="E1164" s="4">
        <v>0.6</v>
      </c>
    </row>
    <row r="1165" spans="1:5" x14ac:dyDescent="0.25">
      <c r="A1165" s="8">
        <v>12.65</v>
      </c>
      <c r="B1165" s="40" t="s">
        <v>16</v>
      </c>
      <c r="D1165" s="106">
        <v>294130000016</v>
      </c>
      <c r="E1165" s="4">
        <v>0.6</v>
      </c>
    </row>
    <row r="1166" spans="1:5" x14ac:dyDescent="0.25">
      <c r="A1166" s="8">
        <v>12.66</v>
      </c>
      <c r="B1166" s="40" t="s">
        <v>16</v>
      </c>
      <c r="D1166" s="108">
        <v>294130000017</v>
      </c>
      <c r="E1166" s="4">
        <v>0.6</v>
      </c>
    </row>
    <row r="1167" spans="1:5" x14ac:dyDescent="0.25">
      <c r="A1167" s="8">
        <v>12.67</v>
      </c>
      <c r="B1167" s="40" t="s">
        <v>16</v>
      </c>
      <c r="D1167" s="106">
        <v>293499909015</v>
      </c>
      <c r="E1167" s="4">
        <v>0.6</v>
      </c>
    </row>
    <row r="1168" spans="1:5" x14ac:dyDescent="0.25">
      <c r="A1168" s="8">
        <v>12.68</v>
      </c>
      <c r="B1168" s="40" t="s">
        <v>16</v>
      </c>
      <c r="D1168" s="108">
        <v>252490000015</v>
      </c>
      <c r="E1168" s="4">
        <v>0.6</v>
      </c>
    </row>
    <row r="1169" spans="1:5" x14ac:dyDescent="0.25">
      <c r="A1169" s="8">
        <v>12.69</v>
      </c>
      <c r="B1169" s="40" t="s">
        <v>16</v>
      </c>
      <c r="D1169" s="106">
        <v>280540100000</v>
      </c>
      <c r="E1169" s="4">
        <v>0.6</v>
      </c>
    </row>
    <row r="1170" spans="1:5" x14ac:dyDescent="0.25">
      <c r="A1170" s="8">
        <v>12.7</v>
      </c>
      <c r="B1170" s="40" t="s">
        <v>16</v>
      </c>
      <c r="D1170" s="108">
        <v>280540900000</v>
      </c>
      <c r="E1170" s="4">
        <v>0.6</v>
      </c>
    </row>
    <row r="1171" spans="1:5" x14ac:dyDescent="0.25">
      <c r="A1171" s="8">
        <v>12.71</v>
      </c>
      <c r="B1171" s="40" t="s">
        <v>16</v>
      </c>
      <c r="D1171" s="106">
        <v>844010900019</v>
      </c>
      <c r="E1171" s="4">
        <v>0.6</v>
      </c>
    </row>
    <row r="1172" spans="1:5" x14ac:dyDescent="0.25">
      <c r="A1172" s="8">
        <v>12.72</v>
      </c>
      <c r="B1172" s="40" t="s">
        <v>16</v>
      </c>
      <c r="D1172" s="108">
        <v>285210001211</v>
      </c>
      <c r="E1172" s="4">
        <v>0.6</v>
      </c>
    </row>
    <row r="1173" spans="1:5" x14ac:dyDescent="0.25">
      <c r="A1173" s="8">
        <v>12.73</v>
      </c>
      <c r="B1173" s="40" t="s">
        <v>16</v>
      </c>
      <c r="D1173" s="106">
        <v>285210001212</v>
      </c>
      <c r="E1173" s="4">
        <v>0.6</v>
      </c>
    </row>
    <row r="1174" spans="1:5" x14ac:dyDescent="0.25">
      <c r="A1174" s="8">
        <v>12.74</v>
      </c>
      <c r="B1174" s="40" t="s">
        <v>16</v>
      </c>
      <c r="D1174" s="108">
        <v>285210003600</v>
      </c>
      <c r="E1174" s="4">
        <v>0.6</v>
      </c>
    </row>
    <row r="1175" spans="1:5" x14ac:dyDescent="0.25">
      <c r="A1175" s="8">
        <v>12.75</v>
      </c>
      <c r="B1175" s="40" t="s">
        <v>16</v>
      </c>
      <c r="D1175" s="106">
        <v>285210002400</v>
      </c>
      <c r="E1175" s="4">
        <v>0.6</v>
      </c>
    </row>
    <row r="1176" spans="1:5" x14ac:dyDescent="0.25">
      <c r="A1176" s="8">
        <v>12.76</v>
      </c>
      <c r="B1176" s="40" t="s">
        <v>16</v>
      </c>
      <c r="D1176" s="108">
        <v>285210009911</v>
      </c>
      <c r="E1176" s="4">
        <v>0.6</v>
      </c>
    </row>
    <row r="1177" spans="1:5" x14ac:dyDescent="0.25">
      <c r="A1177" s="8">
        <v>12.77</v>
      </c>
      <c r="B1177" s="40" t="s">
        <v>16</v>
      </c>
      <c r="D1177" s="106">
        <v>285210001400</v>
      </c>
      <c r="E1177" s="4">
        <v>0.6</v>
      </c>
    </row>
    <row r="1178" spans="1:5" x14ac:dyDescent="0.25">
      <c r="A1178" s="8">
        <v>12.78</v>
      </c>
      <c r="B1178" s="40" t="s">
        <v>16</v>
      </c>
      <c r="D1178" s="108">
        <v>285210001800</v>
      </c>
      <c r="E1178" s="4">
        <v>0.6</v>
      </c>
    </row>
    <row r="1179" spans="1:5" x14ac:dyDescent="0.25">
      <c r="A1179" s="8">
        <v>12.79</v>
      </c>
      <c r="B1179" s="40" t="s">
        <v>16</v>
      </c>
      <c r="D1179" s="106">
        <v>285210001100</v>
      </c>
      <c r="E1179" s="4">
        <v>0.6</v>
      </c>
    </row>
    <row r="1180" spans="1:5" x14ac:dyDescent="0.25">
      <c r="A1180" s="8">
        <v>12.8</v>
      </c>
      <c r="B1180" s="40" t="s">
        <v>16</v>
      </c>
      <c r="D1180" s="108">
        <v>285210001500</v>
      </c>
      <c r="E1180" s="4">
        <v>0.6</v>
      </c>
    </row>
    <row r="1181" spans="1:5" x14ac:dyDescent="0.25">
      <c r="A1181" s="8">
        <v>12.81</v>
      </c>
      <c r="B1181" s="40" t="s">
        <v>16</v>
      </c>
      <c r="D1181" s="106">
        <v>853932200000</v>
      </c>
      <c r="E1181" s="4">
        <v>0.6</v>
      </c>
    </row>
    <row r="1182" spans="1:5" x14ac:dyDescent="0.25">
      <c r="A1182" s="8">
        <v>12.82</v>
      </c>
      <c r="B1182" s="40" t="s">
        <v>16</v>
      </c>
      <c r="D1182" s="108">
        <v>285210003800</v>
      </c>
      <c r="E1182" s="4">
        <v>0.6</v>
      </c>
    </row>
    <row r="1183" spans="1:5" x14ac:dyDescent="0.25">
      <c r="A1183" s="8">
        <v>12.83</v>
      </c>
      <c r="B1183" s="40" t="s">
        <v>16</v>
      </c>
      <c r="D1183" s="106">
        <v>285290000000</v>
      </c>
      <c r="E1183" s="4">
        <v>0.6</v>
      </c>
    </row>
    <row r="1184" spans="1:5" x14ac:dyDescent="0.25">
      <c r="A1184" s="8">
        <v>12.84</v>
      </c>
      <c r="B1184" s="40" t="s">
        <v>16</v>
      </c>
      <c r="D1184" s="108">
        <v>293391900013</v>
      </c>
      <c r="E1184" s="4">
        <v>0.6</v>
      </c>
    </row>
    <row r="1185" spans="1:5" x14ac:dyDescent="0.25">
      <c r="A1185" s="8">
        <v>12.85</v>
      </c>
      <c r="B1185" s="40" t="s">
        <v>16</v>
      </c>
      <c r="D1185" s="106">
        <v>262040000000</v>
      </c>
      <c r="E1185" s="4">
        <v>0.6</v>
      </c>
    </row>
    <row r="1186" spans="1:5" x14ac:dyDescent="0.25">
      <c r="A1186" s="8">
        <v>12.86</v>
      </c>
      <c r="B1186" s="40" t="s">
        <v>16</v>
      </c>
      <c r="D1186" s="108">
        <v>262030000000</v>
      </c>
      <c r="E1186" s="4">
        <v>0.6</v>
      </c>
    </row>
    <row r="1187" spans="1:5" x14ac:dyDescent="0.25">
      <c r="A1187" s="8">
        <v>12.87</v>
      </c>
      <c r="B1187" s="40" t="s">
        <v>16</v>
      </c>
      <c r="D1187" s="106">
        <v>262019000000</v>
      </c>
      <c r="E1187" s="4">
        <v>0.6</v>
      </c>
    </row>
    <row r="1188" spans="1:5" x14ac:dyDescent="0.25">
      <c r="A1188" s="8">
        <v>12.88</v>
      </c>
      <c r="B1188" s="40" t="s">
        <v>16</v>
      </c>
      <c r="D1188" s="108">
        <v>262029000000</v>
      </c>
      <c r="E1188" s="4">
        <v>0.6</v>
      </c>
    </row>
    <row r="1189" spans="1:5" x14ac:dyDescent="0.25">
      <c r="A1189" s="8">
        <v>12.89</v>
      </c>
      <c r="B1189" s="40" t="s">
        <v>16</v>
      </c>
      <c r="D1189" s="106">
        <v>262099100000</v>
      </c>
      <c r="E1189" s="4">
        <v>0.6</v>
      </c>
    </row>
    <row r="1190" spans="1:5" x14ac:dyDescent="0.25">
      <c r="A1190" s="8">
        <v>12.9</v>
      </c>
      <c r="B1190" s="40" t="s">
        <v>16</v>
      </c>
      <c r="D1190" s="108">
        <v>292690700021</v>
      </c>
      <c r="E1190" s="4">
        <v>0.6</v>
      </c>
    </row>
    <row r="1191" spans="1:5" x14ac:dyDescent="0.25">
      <c r="A1191" s="8">
        <v>12.91</v>
      </c>
      <c r="B1191" s="40" t="s">
        <v>16</v>
      </c>
      <c r="D1191" s="106">
        <v>961390000011</v>
      </c>
      <c r="E1191" s="4">
        <v>0.6</v>
      </c>
    </row>
    <row r="1192" spans="1:5" x14ac:dyDescent="0.25">
      <c r="A1192" s="8">
        <v>12.92</v>
      </c>
      <c r="B1192" s="40" t="s">
        <v>16</v>
      </c>
      <c r="D1192" s="108">
        <v>961390000019</v>
      </c>
      <c r="E1192" s="4">
        <v>0.6</v>
      </c>
    </row>
    <row r="1193" spans="1:5" x14ac:dyDescent="0.25">
      <c r="A1193" s="8">
        <v>12.93</v>
      </c>
      <c r="B1193" s="40" t="s">
        <v>16</v>
      </c>
      <c r="D1193" s="106">
        <v>380510300000</v>
      </c>
      <c r="E1193" s="4">
        <v>0.6</v>
      </c>
    </row>
    <row r="1194" spans="1:5" x14ac:dyDescent="0.25">
      <c r="A1194" s="8">
        <v>12.94</v>
      </c>
      <c r="B1194" s="40" t="s">
        <v>16</v>
      </c>
      <c r="D1194" s="108">
        <v>380590100000</v>
      </c>
      <c r="E1194" s="4">
        <v>0.6</v>
      </c>
    </row>
    <row r="1195" spans="1:5" x14ac:dyDescent="0.25">
      <c r="A1195" s="8">
        <v>12.95</v>
      </c>
      <c r="B1195" s="40" t="s">
        <v>16</v>
      </c>
      <c r="D1195" s="106">
        <v>293969000019</v>
      </c>
      <c r="E1195" s="4">
        <v>0.6</v>
      </c>
    </row>
    <row r="1196" spans="1:5" x14ac:dyDescent="0.25">
      <c r="A1196" s="8">
        <v>12.96</v>
      </c>
      <c r="B1196" s="40" t="s">
        <v>16</v>
      </c>
      <c r="D1196" s="108">
        <v>700420991000</v>
      </c>
      <c r="E1196" s="4">
        <v>0.6</v>
      </c>
    </row>
    <row r="1197" spans="1:5" x14ac:dyDescent="0.25">
      <c r="A1197" s="8">
        <v>12.97</v>
      </c>
      <c r="B1197" s="40" t="s">
        <v>16</v>
      </c>
      <c r="D1197" s="106">
        <v>700420999013</v>
      </c>
      <c r="E1197" s="4">
        <v>0.6</v>
      </c>
    </row>
    <row r="1198" spans="1:5" x14ac:dyDescent="0.25">
      <c r="A1198" s="8">
        <v>12.98</v>
      </c>
      <c r="B1198" s="40" t="s">
        <v>16</v>
      </c>
      <c r="D1198" s="108">
        <v>700420999011</v>
      </c>
      <c r="E1198" s="4">
        <v>0.6</v>
      </c>
    </row>
    <row r="1199" spans="1:5" x14ac:dyDescent="0.25">
      <c r="A1199" s="8">
        <v>12.99</v>
      </c>
      <c r="B1199" s="40" t="s">
        <v>16</v>
      </c>
      <c r="D1199" s="106">
        <v>700420999014</v>
      </c>
      <c r="E1199" s="4">
        <v>0.6</v>
      </c>
    </row>
    <row r="1200" spans="1:5" x14ac:dyDescent="0.25">
      <c r="A1200" s="8">
        <v>13</v>
      </c>
      <c r="B1200" s="40" t="s">
        <v>16</v>
      </c>
      <c r="D1200" s="108">
        <v>700490809000</v>
      </c>
      <c r="E1200" s="4">
        <v>0.6</v>
      </c>
    </row>
    <row r="1201" spans="1:5" x14ac:dyDescent="0.25">
      <c r="A1201" s="8">
        <v>13.01</v>
      </c>
      <c r="B1201" s="40" t="s">
        <v>16</v>
      </c>
      <c r="D1201" s="106">
        <v>700420910000</v>
      </c>
      <c r="E1201" s="4">
        <v>0.6</v>
      </c>
    </row>
    <row r="1202" spans="1:5" x14ac:dyDescent="0.25">
      <c r="A1202" s="8">
        <v>13.02</v>
      </c>
      <c r="B1202" s="40" t="s">
        <v>16</v>
      </c>
      <c r="D1202" s="108">
        <v>700420100000</v>
      </c>
      <c r="E1202" s="4">
        <v>0.6</v>
      </c>
    </row>
    <row r="1203" spans="1:5" x14ac:dyDescent="0.25">
      <c r="A1203" s="8">
        <v>13.03</v>
      </c>
      <c r="B1203" s="40" t="s">
        <v>16</v>
      </c>
      <c r="D1203" s="106">
        <v>700490100000</v>
      </c>
      <c r="E1203" s="4">
        <v>0.6</v>
      </c>
    </row>
    <row r="1204" spans="1:5" x14ac:dyDescent="0.25">
      <c r="A1204" s="8">
        <v>13.04</v>
      </c>
      <c r="B1204" s="40" t="s">
        <v>16</v>
      </c>
      <c r="D1204" s="108">
        <v>282760002017</v>
      </c>
      <c r="E1204" s="4">
        <v>0.6</v>
      </c>
    </row>
    <row r="1205" spans="1:5" x14ac:dyDescent="0.25">
      <c r="A1205" s="8">
        <v>13.05</v>
      </c>
      <c r="B1205" s="40" t="s">
        <v>16</v>
      </c>
      <c r="D1205" s="106">
        <v>282739855000</v>
      </c>
      <c r="E1205" s="4">
        <v>0.6</v>
      </c>
    </row>
    <row r="1206" spans="1:5" x14ac:dyDescent="0.25">
      <c r="A1206" s="8">
        <v>13.06</v>
      </c>
      <c r="B1206" s="40" t="s">
        <v>16</v>
      </c>
      <c r="D1206" s="108">
        <v>320620000012</v>
      </c>
      <c r="E1206" s="4">
        <v>0.6</v>
      </c>
    </row>
    <row r="1207" spans="1:5" x14ac:dyDescent="0.25">
      <c r="A1207" s="8">
        <v>13.07</v>
      </c>
      <c r="B1207" s="40" t="s">
        <v>16</v>
      </c>
      <c r="D1207" s="106">
        <v>283719009011</v>
      </c>
      <c r="E1207" s="4">
        <v>0.6</v>
      </c>
    </row>
    <row r="1208" spans="1:5" x14ac:dyDescent="0.25">
      <c r="A1208" s="8">
        <v>13.08</v>
      </c>
      <c r="B1208" s="40" t="s">
        <v>16</v>
      </c>
      <c r="D1208" s="108">
        <v>291570503015</v>
      </c>
      <c r="E1208" s="4">
        <v>0.6</v>
      </c>
    </row>
    <row r="1209" spans="1:5" x14ac:dyDescent="0.25">
      <c r="A1209" s="8">
        <v>13.09</v>
      </c>
      <c r="B1209" s="40" t="s">
        <v>16</v>
      </c>
      <c r="D1209" s="106">
        <v>283329203000</v>
      </c>
      <c r="E1209" s="4">
        <v>0.6</v>
      </c>
    </row>
    <row r="1210" spans="1:5" x14ac:dyDescent="0.25">
      <c r="A1210" s="8">
        <v>13.1</v>
      </c>
      <c r="B1210" s="40" t="s">
        <v>16</v>
      </c>
      <c r="D1210" s="108">
        <v>291619100013</v>
      </c>
      <c r="E1210" s="4">
        <v>0.6</v>
      </c>
    </row>
    <row r="1211" spans="1:5" x14ac:dyDescent="0.25">
      <c r="A1211" s="8">
        <v>13.11</v>
      </c>
      <c r="B1211" s="40" t="s">
        <v>16</v>
      </c>
      <c r="D1211" s="106">
        <v>284290801419</v>
      </c>
      <c r="E1211" s="4">
        <v>0.6</v>
      </c>
    </row>
    <row r="1212" spans="1:5" x14ac:dyDescent="0.25">
      <c r="A1212" s="8">
        <v>13.12</v>
      </c>
      <c r="B1212" s="40" t="s">
        <v>16</v>
      </c>
      <c r="D1212" s="108">
        <v>790390000011</v>
      </c>
      <c r="E1212" s="4">
        <v>0.6</v>
      </c>
    </row>
    <row r="1213" spans="1:5" x14ac:dyDescent="0.25">
      <c r="A1213" s="8">
        <v>13.13</v>
      </c>
      <c r="B1213" s="40" t="s">
        <v>16</v>
      </c>
      <c r="D1213" s="106">
        <v>790390000012</v>
      </c>
      <c r="E1213" s="4">
        <v>0.6</v>
      </c>
    </row>
    <row r="1214" spans="1:5" x14ac:dyDescent="0.25">
      <c r="A1214" s="8">
        <v>13.14</v>
      </c>
      <c r="B1214" s="40" t="s">
        <v>16</v>
      </c>
      <c r="D1214" s="108">
        <v>790310000000</v>
      </c>
      <c r="E1214" s="4">
        <v>0.6</v>
      </c>
    </row>
    <row r="1215" spans="1:5" x14ac:dyDescent="0.25">
      <c r="A1215" s="8">
        <v>13.15</v>
      </c>
      <c r="B1215" s="40" t="s">
        <v>16</v>
      </c>
      <c r="D1215" s="106">
        <v>293020000012</v>
      </c>
      <c r="E1215" s="4">
        <v>0.6</v>
      </c>
    </row>
    <row r="1216" spans="1:5" x14ac:dyDescent="0.25">
      <c r="A1216" s="8">
        <v>13.16</v>
      </c>
      <c r="B1216" s="40" t="s">
        <v>16</v>
      </c>
      <c r="D1216" s="108">
        <v>850660000000</v>
      </c>
      <c r="E1216" s="4">
        <v>0.6</v>
      </c>
    </row>
    <row r="1217" spans="1:5" x14ac:dyDescent="0.25">
      <c r="A1217" s="8">
        <v>13.17</v>
      </c>
      <c r="B1217" s="40" t="s">
        <v>16</v>
      </c>
      <c r="D1217" s="106">
        <v>901710101000</v>
      </c>
      <c r="E1217" s="4">
        <v>0.6</v>
      </c>
    </row>
    <row r="1218" spans="1:5" x14ac:dyDescent="0.25">
      <c r="A1218" s="8">
        <v>13.18</v>
      </c>
      <c r="B1218" s="40" t="s">
        <v>16</v>
      </c>
      <c r="D1218" s="108">
        <v>850153500000</v>
      </c>
      <c r="E1218" s="4">
        <v>0.6</v>
      </c>
    </row>
    <row r="1219" spans="1:5" x14ac:dyDescent="0.25">
      <c r="A1219" s="8">
        <v>13.19</v>
      </c>
      <c r="B1219" s="40" t="s">
        <v>16</v>
      </c>
      <c r="D1219" s="106">
        <v>850151009000</v>
      </c>
      <c r="E1219" s="4">
        <v>0.6</v>
      </c>
    </row>
    <row r="1220" spans="1:5" x14ac:dyDescent="0.25">
      <c r="A1220" s="8">
        <v>13.2</v>
      </c>
      <c r="B1220" s="40" t="s">
        <v>16</v>
      </c>
      <c r="D1220" s="108">
        <v>850153819000</v>
      </c>
      <c r="E1220" s="4">
        <v>0.6</v>
      </c>
    </row>
    <row r="1221" spans="1:5" x14ac:dyDescent="0.25">
      <c r="A1221" s="8">
        <v>13.21</v>
      </c>
      <c r="B1221" s="40" t="s">
        <v>16</v>
      </c>
      <c r="D1221" s="106">
        <v>850153940000</v>
      </c>
      <c r="E1221" s="4">
        <v>0.6</v>
      </c>
    </row>
    <row r="1222" spans="1:5" x14ac:dyDescent="0.25">
      <c r="A1222" s="8">
        <v>13.22</v>
      </c>
      <c r="B1222" s="40" t="s">
        <v>16</v>
      </c>
      <c r="D1222" s="108">
        <v>850152309000</v>
      </c>
      <c r="E1222" s="4">
        <v>0.6</v>
      </c>
    </row>
    <row r="1223" spans="1:5" x14ac:dyDescent="0.25">
      <c r="A1223" s="8">
        <v>13.23</v>
      </c>
      <c r="B1223" s="40" t="s">
        <v>16</v>
      </c>
      <c r="D1223" s="106">
        <v>850153990000</v>
      </c>
      <c r="E1223" s="4">
        <v>0.6</v>
      </c>
    </row>
    <row r="1224" spans="1:5" x14ac:dyDescent="0.25">
      <c r="A1224" s="8">
        <v>13.24</v>
      </c>
      <c r="B1224" s="40" t="s">
        <v>16</v>
      </c>
      <c r="D1224" s="108">
        <v>841480191000</v>
      </c>
      <c r="E1224" s="4">
        <v>0.6</v>
      </c>
    </row>
    <row r="1225" spans="1:5" x14ac:dyDescent="0.25">
      <c r="A1225" s="8">
        <v>13.25</v>
      </c>
      <c r="B1225" s="40" t="s">
        <v>16</v>
      </c>
      <c r="D1225" s="106">
        <v>551012000000</v>
      </c>
      <c r="E1225" s="4">
        <v>0.6</v>
      </c>
    </row>
    <row r="1226" spans="1:5" x14ac:dyDescent="0.25">
      <c r="A1226" s="8">
        <v>13.26</v>
      </c>
      <c r="B1226" s="40" t="s">
        <v>16</v>
      </c>
      <c r="D1226" s="108">
        <v>854232110000</v>
      </c>
      <c r="E1226" s="4">
        <v>0.6</v>
      </c>
    </row>
    <row r="1227" spans="1:5" x14ac:dyDescent="0.25">
      <c r="A1227" s="8">
        <v>13.27</v>
      </c>
      <c r="B1227" s="40" t="s">
        <v>16</v>
      </c>
      <c r="D1227" s="106">
        <v>854233100000</v>
      </c>
      <c r="E1227" s="4">
        <v>0.6</v>
      </c>
    </row>
    <row r="1228" spans="1:5" x14ac:dyDescent="0.25">
      <c r="A1228" s="8">
        <v>13.28</v>
      </c>
      <c r="B1228" s="40" t="s">
        <v>16</v>
      </c>
      <c r="D1228" s="108">
        <v>600590900000</v>
      </c>
      <c r="E1228" s="4">
        <v>0.6</v>
      </c>
    </row>
    <row r="1229" spans="1:5" x14ac:dyDescent="0.25">
      <c r="A1229" s="8">
        <v>13.29</v>
      </c>
      <c r="B1229" s="40" t="s">
        <v>16</v>
      </c>
      <c r="D1229" s="106">
        <v>600521000000</v>
      </c>
      <c r="E1229" s="4">
        <v>0.6</v>
      </c>
    </row>
    <row r="1230" spans="1:5" x14ac:dyDescent="0.25">
      <c r="A1230" s="8">
        <v>13.3</v>
      </c>
      <c r="B1230" s="40" t="s">
        <v>16</v>
      </c>
      <c r="D1230" s="108">
        <v>600524000000</v>
      </c>
      <c r="E1230" s="4">
        <v>0.6</v>
      </c>
    </row>
    <row r="1231" spans="1:5" x14ac:dyDescent="0.25">
      <c r="A1231" s="8">
        <v>13.31</v>
      </c>
      <c r="B1231" s="40" t="s">
        <v>16</v>
      </c>
      <c r="D1231" s="106">
        <v>600522000000</v>
      </c>
      <c r="E1231" s="4">
        <v>0.6</v>
      </c>
    </row>
    <row r="1232" spans="1:5" x14ac:dyDescent="0.25">
      <c r="A1232" s="8">
        <v>13.32</v>
      </c>
      <c r="B1232" s="40" t="s">
        <v>16</v>
      </c>
      <c r="D1232" s="108">
        <v>600523000000</v>
      </c>
      <c r="E1232" s="4">
        <v>0.6</v>
      </c>
    </row>
    <row r="1233" spans="1:5" x14ac:dyDescent="0.25">
      <c r="A1233" s="8">
        <v>13.33</v>
      </c>
      <c r="B1233" s="40" t="s">
        <v>16</v>
      </c>
      <c r="D1233" s="106">
        <v>600535000000</v>
      </c>
      <c r="E1233" s="4">
        <v>0.6</v>
      </c>
    </row>
    <row r="1234" spans="1:5" x14ac:dyDescent="0.25">
      <c r="A1234" s="8">
        <v>13.34</v>
      </c>
      <c r="B1234" s="40" t="s">
        <v>16</v>
      </c>
      <c r="D1234" s="108">
        <v>600536000000</v>
      </c>
      <c r="E1234" s="4">
        <v>0.6</v>
      </c>
    </row>
    <row r="1235" spans="1:5" x14ac:dyDescent="0.25">
      <c r="A1235" s="8">
        <v>13.35</v>
      </c>
      <c r="B1235" s="40" t="s">
        <v>16</v>
      </c>
      <c r="D1235" s="106">
        <v>600539000000</v>
      </c>
      <c r="E1235" s="4">
        <v>0.6</v>
      </c>
    </row>
    <row r="1236" spans="1:5" x14ac:dyDescent="0.25">
      <c r="A1236" s="8">
        <v>13.36</v>
      </c>
      <c r="B1236" s="40" t="s">
        <v>16</v>
      </c>
      <c r="D1236" s="108">
        <v>600537000000</v>
      </c>
      <c r="E1236" s="4">
        <v>0.6</v>
      </c>
    </row>
    <row r="1237" spans="1:5" x14ac:dyDescent="0.25">
      <c r="A1237" s="8">
        <v>13.37</v>
      </c>
      <c r="B1237" s="40" t="s">
        <v>16</v>
      </c>
      <c r="D1237" s="106">
        <v>600538000000</v>
      </c>
      <c r="E1237" s="4">
        <v>0.6</v>
      </c>
    </row>
    <row r="1238" spans="1:5" x14ac:dyDescent="0.25">
      <c r="A1238" s="8">
        <v>13.38</v>
      </c>
      <c r="B1238" s="40" t="s">
        <v>16</v>
      </c>
      <c r="D1238" s="108">
        <v>600541000000</v>
      </c>
      <c r="E1238" s="4">
        <v>0.6</v>
      </c>
    </row>
    <row r="1239" spans="1:5" x14ac:dyDescent="0.25">
      <c r="A1239" s="8">
        <v>13.39</v>
      </c>
      <c r="B1239" s="40" t="s">
        <v>16</v>
      </c>
      <c r="D1239" s="106">
        <v>600544000000</v>
      </c>
      <c r="E1239" s="4">
        <v>0.6</v>
      </c>
    </row>
    <row r="1240" spans="1:5" x14ac:dyDescent="0.25">
      <c r="A1240" s="8">
        <v>13.4</v>
      </c>
      <c r="B1240" s="40" t="s">
        <v>16</v>
      </c>
      <c r="D1240" s="108">
        <v>600542000000</v>
      </c>
      <c r="E1240" s="4">
        <v>0.6</v>
      </c>
    </row>
    <row r="1241" spans="1:5" x14ac:dyDescent="0.25">
      <c r="A1241" s="8">
        <v>13.41</v>
      </c>
      <c r="B1241" s="40" t="s">
        <v>16</v>
      </c>
      <c r="D1241" s="106">
        <v>600543000000</v>
      </c>
      <c r="E1241" s="4">
        <v>0.6</v>
      </c>
    </row>
    <row r="1242" spans="1:5" x14ac:dyDescent="0.25">
      <c r="A1242" s="8">
        <v>13.42</v>
      </c>
      <c r="B1242" s="40" t="s">
        <v>16</v>
      </c>
      <c r="D1242" s="108">
        <v>600590100000</v>
      </c>
      <c r="E1242" s="4">
        <v>0.6</v>
      </c>
    </row>
    <row r="1243" spans="1:5" x14ac:dyDescent="0.25">
      <c r="A1243" s="8">
        <v>13.43</v>
      </c>
      <c r="B1243" s="40" t="s">
        <v>16</v>
      </c>
      <c r="D1243" s="106">
        <v>470200000000</v>
      </c>
      <c r="E1243" s="4">
        <v>0.6</v>
      </c>
    </row>
    <row r="1244" spans="1:5" x14ac:dyDescent="0.25">
      <c r="A1244" s="8">
        <v>13.44</v>
      </c>
      <c r="B1244" s="40" t="s">
        <v>16</v>
      </c>
      <c r="D1244" s="108">
        <v>290544110000</v>
      </c>
      <c r="E1244" s="4">
        <v>0.6</v>
      </c>
    </row>
    <row r="1245" spans="1:5" x14ac:dyDescent="0.25">
      <c r="A1245" s="8">
        <v>13.45</v>
      </c>
      <c r="B1245" s="40" t="s">
        <v>16</v>
      </c>
      <c r="D1245" s="106">
        <v>290544910000</v>
      </c>
      <c r="E1245" s="4">
        <v>0.6</v>
      </c>
    </row>
    <row r="1246" spans="1:5" x14ac:dyDescent="0.25">
      <c r="A1246" s="8">
        <v>13.46</v>
      </c>
      <c r="B1246" s="40" t="s">
        <v>16</v>
      </c>
      <c r="D1246" s="108">
        <v>290544190000</v>
      </c>
      <c r="E1246" s="4">
        <v>0.6</v>
      </c>
    </row>
    <row r="1247" spans="1:5" x14ac:dyDescent="0.25">
      <c r="A1247" s="8">
        <v>13.47</v>
      </c>
      <c r="B1247" s="40" t="s">
        <v>16</v>
      </c>
      <c r="D1247" s="106">
        <v>290544990000</v>
      </c>
      <c r="E1247" s="4">
        <v>0.6</v>
      </c>
    </row>
    <row r="1248" spans="1:5" x14ac:dyDescent="0.25">
      <c r="A1248" s="8">
        <v>13.48</v>
      </c>
      <c r="B1248" s="40" t="s">
        <v>16</v>
      </c>
      <c r="D1248" s="108">
        <v>850519900000</v>
      </c>
      <c r="E1248" s="4">
        <v>0.6</v>
      </c>
    </row>
    <row r="1249" spans="1:5" x14ac:dyDescent="0.25">
      <c r="A1249" s="8">
        <v>13.49</v>
      </c>
      <c r="B1249" s="40" t="s">
        <v>16</v>
      </c>
      <c r="D1249" s="106">
        <v>961210200000</v>
      </c>
      <c r="E1249" s="4">
        <v>0.6</v>
      </c>
    </row>
    <row r="1250" spans="1:5" x14ac:dyDescent="0.25">
      <c r="A1250" s="8">
        <v>13.5</v>
      </c>
      <c r="B1250" s="40" t="s">
        <v>16</v>
      </c>
      <c r="D1250" s="108">
        <v>853540000013</v>
      </c>
      <c r="E1250" s="4">
        <v>0.6</v>
      </c>
    </row>
    <row r="1251" spans="1:5" x14ac:dyDescent="0.25">
      <c r="A1251" s="8">
        <v>13.51</v>
      </c>
      <c r="B1251" s="40" t="s">
        <v>16</v>
      </c>
      <c r="D1251" s="106">
        <v>285390100000</v>
      </c>
      <c r="E1251" s="4">
        <v>0.6</v>
      </c>
    </row>
    <row r="1252" spans="1:5" x14ac:dyDescent="0.25">
      <c r="A1252" s="8">
        <v>13.52</v>
      </c>
      <c r="B1252" s="40" t="s">
        <v>16</v>
      </c>
      <c r="D1252" s="108">
        <v>293190009054</v>
      </c>
      <c r="E1252" s="4">
        <v>0.6</v>
      </c>
    </row>
    <row r="1253" spans="1:5" x14ac:dyDescent="0.25">
      <c r="A1253" s="8">
        <v>13.53</v>
      </c>
      <c r="B1253" s="40" t="s">
        <v>16</v>
      </c>
      <c r="D1253" s="106">
        <v>850132001900</v>
      </c>
      <c r="E1253" s="4">
        <v>0.6</v>
      </c>
    </row>
    <row r="1254" spans="1:5" x14ac:dyDescent="0.25">
      <c r="A1254" s="8">
        <v>13.54</v>
      </c>
      <c r="B1254" s="40" t="s">
        <v>16</v>
      </c>
      <c r="D1254" s="108">
        <v>320290000011</v>
      </c>
      <c r="E1254" s="4">
        <v>0.6</v>
      </c>
    </row>
    <row r="1255" spans="1:5" x14ac:dyDescent="0.25">
      <c r="A1255" s="8">
        <v>13.55</v>
      </c>
      <c r="B1255" s="40" t="s">
        <v>16</v>
      </c>
      <c r="D1255" s="106">
        <v>320190901000</v>
      </c>
      <c r="E1255" s="4">
        <v>0.6</v>
      </c>
    </row>
    <row r="1256" spans="1:5" x14ac:dyDescent="0.25">
      <c r="A1256" s="8">
        <v>13.56</v>
      </c>
      <c r="B1256" s="40" t="s">
        <v>16</v>
      </c>
      <c r="D1256" s="108">
        <v>320190909000</v>
      </c>
      <c r="E1256" s="4">
        <v>0.6</v>
      </c>
    </row>
    <row r="1257" spans="1:5" x14ac:dyDescent="0.25">
      <c r="A1257" s="8">
        <v>13.57</v>
      </c>
      <c r="B1257" s="40" t="s">
        <v>16</v>
      </c>
      <c r="D1257" s="106">
        <v>320190200012</v>
      </c>
      <c r="E1257" s="4">
        <v>0.6</v>
      </c>
    </row>
    <row r="1258" spans="1:5" x14ac:dyDescent="0.25">
      <c r="A1258" s="8">
        <v>13.58</v>
      </c>
      <c r="B1258" s="40" t="s">
        <v>16</v>
      </c>
      <c r="D1258" s="108">
        <v>320290000012</v>
      </c>
      <c r="E1258" s="4">
        <v>0.6</v>
      </c>
    </row>
    <row r="1259" spans="1:5" x14ac:dyDescent="0.25">
      <c r="A1259" s="8">
        <v>13.59</v>
      </c>
      <c r="B1259" s="40" t="s">
        <v>16</v>
      </c>
      <c r="D1259" s="106">
        <v>320190200019</v>
      </c>
      <c r="E1259" s="4">
        <v>0.6</v>
      </c>
    </row>
    <row r="1260" spans="1:5" x14ac:dyDescent="0.25">
      <c r="A1260" s="8">
        <v>13.6</v>
      </c>
      <c r="B1260" s="40" t="s">
        <v>16</v>
      </c>
      <c r="D1260" s="108">
        <v>320290000013</v>
      </c>
      <c r="E1260" s="4">
        <v>0.6</v>
      </c>
    </row>
    <row r="1261" spans="1:5" x14ac:dyDescent="0.25">
      <c r="A1261" s="8">
        <v>13.61</v>
      </c>
      <c r="B1261" s="40" t="s">
        <v>16</v>
      </c>
      <c r="D1261" s="106">
        <v>320210000000</v>
      </c>
      <c r="E1261" s="4">
        <v>0.6</v>
      </c>
    </row>
    <row r="1262" spans="1:5" x14ac:dyDescent="0.25">
      <c r="A1262" s="8">
        <v>13.62</v>
      </c>
      <c r="B1262" s="40" t="s">
        <v>16</v>
      </c>
      <c r="D1262" s="108">
        <v>320190200011</v>
      </c>
      <c r="E1262" s="4">
        <v>0.6</v>
      </c>
    </row>
    <row r="1263" spans="1:5" x14ac:dyDescent="0.25">
      <c r="A1263" s="8">
        <v>13.63</v>
      </c>
      <c r="B1263" s="40" t="s">
        <v>16</v>
      </c>
      <c r="D1263" s="106">
        <v>320190902000</v>
      </c>
      <c r="E1263" s="4">
        <v>0.6</v>
      </c>
    </row>
    <row r="1264" spans="1:5" x14ac:dyDescent="0.25">
      <c r="A1264" s="8">
        <v>13.64</v>
      </c>
      <c r="B1264" s="40" t="s">
        <v>16</v>
      </c>
      <c r="D1264" s="108">
        <v>902610811000</v>
      </c>
      <c r="E1264" s="4">
        <v>0.6</v>
      </c>
    </row>
    <row r="1265" spans="1:5" x14ac:dyDescent="0.25">
      <c r="A1265" s="8">
        <v>13.65</v>
      </c>
      <c r="B1265" s="40" t="s">
        <v>16</v>
      </c>
      <c r="D1265" s="106">
        <v>680410000011</v>
      </c>
      <c r="E1265" s="4">
        <v>0.6</v>
      </c>
    </row>
    <row r="1266" spans="1:5" x14ac:dyDescent="0.25">
      <c r="A1266" s="8">
        <v>13.66</v>
      </c>
      <c r="B1266" s="40" t="s">
        <v>16</v>
      </c>
      <c r="D1266" s="108">
        <v>853230000000</v>
      </c>
      <c r="E1266" s="4">
        <v>0.6</v>
      </c>
    </row>
    <row r="1267" spans="1:5" x14ac:dyDescent="0.25">
      <c r="A1267" s="8">
        <v>13.67</v>
      </c>
      <c r="B1267" s="40" t="s">
        <v>16</v>
      </c>
      <c r="D1267" s="106">
        <v>820420000000</v>
      </c>
      <c r="E1267" s="4">
        <v>0.6</v>
      </c>
    </row>
    <row r="1268" spans="1:5" x14ac:dyDescent="0.25">
      <c r="A1268" s="8">
        <v>13.68</v>
      </c>
      <c r="B1268" s="40" t="s">
        <v>16</v>
      </c>
      <c r="D1268" s="108">
        <v>480255159912</v>
      </c>
      <c r="E1268" s="4">
        <v>0.6</v>
      </c>
    </row>
    <row r="1269" spans="1:5" x14ac:dyDescent="0.25">
      <c r="A1269" s="8">
        <v>13.69</v>
      </c>
      <c r="B1269" s="40" t="s">
        <v>16</v>
      </c>
      <c r="D1269" s="106">
        <v>480255259912</v>
      </c>
      <c r="E1269" s="4">
        <v>0.6</v>
      </c>
    </row>
    <row r="1270" spans="1:5" x14ac:dyDescent="0.25">
      <c r="A1270" s="8">
        <v>13.7</v>
      </c>
      <c r="B1270" s="40" t="s">
        <v>16</v>
      </c>
      <c r="D1270" s="108">
        <v>480255309912</v>
      </c>
      <c r="E1270" s="4">
        <v>0.6</v>
      </c>
    </row>
    <row r="1271" spans="1:5" x14ac:dyDescent="0.25">
      <c r="A1271" s="8">
        <v>13.71</v>
      </c>
      <c r="B1271" s="40" t="s">
        <v>16</v>
      </c>
      <c r="D1271" s="106">
        <v>391390001000</v>
      </c>
      <c r="E1271" s="4">
        <v>0.6</v>
      </c>
    </row>
    <row r="1272" spans="1:5" x14ac:dyDescent="0.25">
      <c r="A1272" s="8">
        <v>13.72</v>
      </c>
      <c r="B1272" s="40" t="s">
        <v>16</v>
      </c>
      <c r="D1272" s="108">
        <v>350510100000</v>
      </c>
      <c r="E1272" s="4">
        <v>0.6</v>
      </c>
    </row>
    <row r="1273" spans="1:5" x14ac:dyDescent="0.25">
      <c r="A1273" s="8">
        <v>13.73</v>
      </c>
      <c r="B1273" s="40" t="s">
        <v>16</v>
      </c>
      <c r="D1273" s="106">
        <v>293349300000</v>
      </c>
      <c r="E1273" s="4">
        <v>0.6</v>
      </c>
    </row>
    <row r="1274" spans="1:5" x14ac:dyDescent="0.25">
      <c r="A1274" s="8">
        <v>13.74</v>
      </c>
      <c r="B1274" s="40" t="s">
        <v>16</v>
      </c>
      <c r="D1274" s="108">
        <v>820750900000</v>
      </c>
      <c r="E1274" s="4">
        <v>0.6</v>
      </c>
    </row>
    <row r="1275" spans="1:5" x14ac:dyDescent="0.25">
      <c r="A1275" s="8">
        <v>13.75</v>
      </c>
      <c r="B1275" s="40" t="s">
        <v>16</v>
      </c>
      <c r="D1275" s="106">
        <v>820750100000</v>
      </c>
      <c r="E1275" s="4">
        <v>0.6</v>
      </c>
    </row>
    <row r="1276" spans="1:5" x14ac:dyDescent="0.25">
      <c r="A1276" s="8">
        <v>13.76</v>
      </c>
      <c r="B1276" s="40" t="s">
        <v>16</v>
      </c>
      <c r="D1276" s="108">
        <v>730419100011</v>
      </c>
      <c r="E1276" s="4">
        <v>0.6</v>
      </c>
    </row>
    <row r="1277" spans="1:5" x14ac:dyDescent="0.25">
      <c r="A1277" s="8">
        <v>13.77</v>
      </c>
      <c r="B1277" s="40" t="s">
        <v>16</v>
      </c>
      <c r="D1277" s="106">
        <v>730419100012</v>
      </c>
      <c r="E1277" s="4">
        <v>0.6</v>
      </c>
    </row>
    <row r="1278" spans="1:5" x14ac:dyDescent="0.25">
      <c r="A1278" s="8">
        <v>13.78</v>
      </c>
      <c r="B1278" s="40" t="s">
        <v>16</v>
      </c>
      <c r="D1278" s="108">
        <v>730423001000</v>
      </c>
      <c r="E1278" s="4">
        <v>0.6</v>
      </c>
    </row>
    <row r="1279" spans="1:5" x14ac:dyDescent="0.25">
      <c r="A1279" s="8">
        <v>13.79</v>
      </c>
      <c r="B1279" s="40" t="s">
        <v>16</v>
      </c>
      <c r="D1279" s="106">
        <v>730423009000</v>
      </c>
      <c r="E1279" s="4">
        <v>0.6</v>
      </c>
    </row>
    <row r="1280" spans="1:5" x14ac:dyDescent="0.25">
      <c r="A1280" s="8">
        <v>13.8</v>
      </c>
      <c r="B1280" s="40" t="s">
        <v>16</v>
      </c>
      <c r="D1280" s="108">
        <v>730419300011</v>
      </c>
      <c r="E1280" s="4">
        <v>0.6</v>
      </c>
    </row>
    <row r="1281" spans="1:5" x14ac:dyDescent="0.25">
      <c r="A1281" s="8">
        <v>13.81</v>
      </c>
      <c r="B1281" s="40" t="s">
        <v>16</v>
      </c>
      <c r="D1281" s="106">
        <v>730419900000</v>
      </c>
      <c r="E1281" s="4">
        <v>0.6</v>
      </c>
    </row>
    <row r="1282" spans="1:5" x14ac:dyDescent="0.25">
      <c r="A1282" s="8">
        <v>13.82</v>
      </c>
      <c r="B1282" s="40" t="s">
        <v>16</v>
      </c>
      <c r="D1282" s="108">
        <v>730429309000</v>
      </c>
      <c r="E1282" s="4">
        <v>0.6</v>
      </c>
    </row>
    <row r="1283" spans="1:5" x14ac:dyDescent="0.25">
      <c r="A1283" s="8">
        <v>13.83</v>
      </c>
      <c r="B1283" s="40" t="s">
        <v>16</v>
      </c>
      <c r="D1283" s="106">
        <v>730429909000</v>
      </c>
      <c r="E1283" s="4">
        <v>0.6</v>
      </c>
    </row>
    <row r="1284" spans="1:5" x14ac:dyDescent="0.25">
      <c r="A1284" s="8">
        <v>13.84</v>
      </c>
      <c r="B1284" s="40" t="s">
        <v>16</v>
      </c>
      <c r="D1284" s="108">
        <v>730429109000</v>
      </c>
      <c r="E1284" s="4">
        <v>0.6</v>
      </c>
    </row>
    <row r="1285" spans="1:5" x14ac:dyDescent="0.25">
      <c r="A1285" s="8">
        <v>13.85</v>
      </c>
      <c r="B1285" s="40" t="s">
        <v>16</v>
      </c>
      <c r="D1285" s="106">
        <v>284290809100</v>
      </c>
      <c r="E1285" s="4">
        <v>0.6</v>
      </c>
    </row>
    <row r="1286" spans="1:5" x14ac:dyDescent="0.25">
      <c r="A1286" s="8">
        <v>13.86</v>
      </c>
      <c r="B1286" s="40" t="s">
        <v>16</v>
      </c>
      <c r="D1286" s="108">
        <v>848390819019</v>
      </c>
      <c r="E1286" s="4">
        <v>0.6</v>
      </c>
    </row>
    <row r="1287" spans="1:5" x14ac:dyDescent="0.25">
      <c r="A1287" s="8">
        <v>13.87</v>
      </c>
      <c r="B1287" s="40" t="s">
        <v>16</v>
      </c>
      <c r="D1287" s="106">
        <v>848390811000</v>
      </c>
      <c r="E1287" s="4">
        <v>0.6</v>
      </c>
    </row>
    <row r="1288" spans="1:5" x14ac:dyDescent="0.25">
      <c r="A1288" s="8">
        <v>13.88</v>
      </c>
      <c r="B1288" s="40" t="s">
        <v>16</v>
      </c>
      <c r="D1288" s="108">
        <v>848390819011</v>
      </c>
      <c r="E1288" s="4">
        <v>0.6</v>
      </c>
    </row>
    <row r="1289" spans="1:5" x14ac:dyDescent="0.25">
      <c r="A1289" s="8">
        <v>13.89</v>
      </c>
      <c r="B1289" s="40" t="s">
        <v>16</v>
      </c>
      <c r="D1289" s="106">
        <v>730719100000</v>
      </c>
      <c r="E1289" s="4">
        <v>0.6</v>
      </c>
    </row>
    <row r="1290" spans="1:5" x14ac:dyDescent="0.25">
      <c r="A1290" s="8">
        <v>13.9</v>
      </c>
      <c r="B1290" s="40" t="s">
        <v>16</v>
      </c>
      <c r="D1290" s="108">
        <v>730300100011</v>
      </c>
      <c r="E1290" s="4">
        <v>0.6</v>
      </c>
    </row>
    <row r="1291" spans="1:5" x14ac:dyDescent="0.25">
      <c r="A1291" s="8">
        <v>13.91</v>
      </c>
      <c r="B1291" s="40" t="s">
        <v>16</v>
      </c>
      <c r="D1291" s="106">
        <v>730300100012</v>
      </c>
      <c r="E1291" s="4">
        <v>0.6</v>
      </c>
    </row>
    <row r="1292" spans="1:5" x14ac:dyDescent="0.25">
      <c r="A1292" s="8">
        <v>13.92</v>
      </c>
      <c r="B1292" s="40" t="s">
        <v>16</v>
      </c>
      <c r="D1292" s="108">
        <v>730300900019</v>
      </c>
      <c r="E1292" s="4">
        <v>0.6</v>
      </c>
    </row>
    <row r="1293" spans="1:5" x14ac:dyDescent="0.25">
      <c r="A1293" s="8">
        <v>13.93</v>
      </c>
      <c r="B1293" s="40" t="s">
        <v>16</v>
      </c>
      <c r="D1293" s="106">
        <v>730300900014</v>
      </c>
      <c r="E1293" s="4">
        <v>0.6</v>
      </c>
    </row>
    <row r="1294" spans="1:5" x14ac:dyDescent="0.25">
      <c r="A1294" s="8">
        <v>13.94</v>
      </c>
      <c r="B1294" s="40" t="s">
        <v>16</v>
      </c>
      <c r="D1294" s="108">
        <v>730300900016</v>
      </c>
      <c r="E1294" s="4">
        <v>0.6</v>
      </c>
    </row>
    <row r="1295" spans="1:5" x14ac:dyDescent="0.25">
      <c r="A1295" s="8">
        <v>13.95</v>
      </c>
      <c r="B1295" s="40" t="s">
        <v>16</v>
      </c>
      <c r="D1295" s="106">
        <v>283529901000</v>
      </c>
      <c r="E1295" s="4">
        <v>0.6</v>
      </c>
    </row>
    <row r="1296" spans="1:5" x14ac:dyDescent="0.25">
      <c r="A1296" s="8">
        <v>13.96</v>
      </c>
      <c r="B1296" s="40" t="s">
        <v>16</v>
      </c>
      <c r="D1296" s="108">
        <v>282110001012</v>
      </c>
      <c r="E1296" s="4">
        <v>0.6</v>
      </c>
    </row>
    <row r="1297" spans="1:5" x14ac:dyDescent="0.25">
      <c r="A1297" s="8">
        <v>13.97</v>
      </c>
      <c r="B1297" s="40" t="s">
        <v>16</v>
      </c>
      <c r="D1297" s="106">
        <v>282110009012</v>
      </c>
      <c r="E1297" s="4">
        <v>0.6</v>
      </c>
    </row>
    <row r="1298" spans="1:5" x14ac:dyDescent="0.25">
      <c r="A1298" s="8">
        <v>13.98</v>
      </c>
      <c r="B1298" s="40" t="s">
        <v>16</v>
      </c>
      <c r="D1298" s="108">
        <v>282739200011</v>
      </c>
      <c r="E1298" s="4">
        <v>0.6</v>
      </c>
    </row>
    <row r="1299" spans="1:5" x14ac:dyDescent="0.25">
      <c r="A1299" s="8">
        <v>13.99</v>
      </c>
      <c r="B1299" s="40" t="s">
        <v>16</v>
      </c>
      <c r="D1299" s="106">
        <v>282739200012</v>
      </c>
      <c r="E1299" s="4">
        <v>0.6</v>
      </c>
    </row>
    <row r="1300" spans="1:5" x14ac:dyDescent="0.25">
      <c r="A1300" s="8">
        <v>14</v>
      </c>
      <c r="B1300" s="40" t="s">
        <v>16</v>
      </c>
      <c r="D1300" s="108">
        <v>283330009015</v>
      </c>
      <c r="E1300" s="4">
        <v>0.6</v>
      </c>
    </row>
    <row r="1301" spans="1:5" x14ac:dyDescent="0.25">
      <c r="A1301" s="8">
        <v>14.01</v>
      </c>
      <c r="B1301" s="40" t="s">
        <v>16</v>
      </c>
      <c r="D1301" s="106">
        <v>282760002016</v>
      </c>
      <c r="E1301" s="4">
        <v>0.6</v>
      </c>
    </row>
    <row r="1302" spans="1:5" x14ac:dyDescent="0.25">
      <c r="A1302" s="8">
        <v>14.02</v>
      </c>
      <c r="B1302" s="40" t="s">
        <v>16</v>
      </c>
      <c r="D1302" s="108">
        <v>293190009012</v>
      </c>
      <c r="E1302" s="4">
        <v>0.6</v>
      </c>
    </row>
    <row r="1303" spans="1:5" x14ac:dyDescent="0.25">
      <c r="A1303" s="8">
        <v>14.03</v>
      </c>
      <c r="B1303" s="40" t="s">
        <v>16</v>
      </c>
      <c r="D1303" s="106">
        <v>282110001011</v>
      </c>
      <c r="E1303" s="4">
        <v>0.6</v>
      </c>
    </row>
    <row r="1304" spans="1:5" x14ac:dyDescent="0.25">
      <c r="A1304" s="8">
        <v>14.04</v>
      </c>
      <c r="B1304" s="40" t="s">
        <v>16</v>
      </c>
      <c r="D1304" s="108">
        <v>282110009011</v>
      </c>
      <c r="E1304" s="4">
        <v>0.6</v>
      </c>
    </row>
    <row r="1305" spans="1:5" x14ac:dyDescent="0.25">
      <c r="A1305" s="8">
        <v>14.05</v>
      </c>
      <c r="B1305" s="40" t="s">
        <v>16</v>
      </c>
      <c r="D1305" s="106">
        <v>260120000000</v>
      </c>
      <c r="E1305" s="4">
        <v>0.6</v>
      </c>
    </row>
    <row r="1306" spans="1:5" x14ac:dyDescent="0.25">
      <c r="A1306" s="8">
        <v>14.06</v>
      </c>
      <c r="B1306" s="40" t="s">
        <v>16</v>
      </c>
      <c r="D1306" s="108">
        <v>291815001012</v>
      </c>
      <c r="E1306" s="4">
        <v>0.6</v>
      </c>
    </row>
    <row r="1307" spans="1:5" x14ac:dyDescent="0.25">
      <c r="A1307" s="8">
        <v>14.07</v>
      </c>
      <c r="B1307" s="40" t="s">
        <v>16</v>
      </c>
      <c r="D1307" s="106">
        <v>283090111000</v>
      </c>
      <c r="E1307" s="4">
        <v>0.6</v>
      </c>
    </row>
    <row r="1308" spans="1:5" x14ac:dyDescent="0.25">
      <c r="A1308" s="8">
        <v>14.08</v>
      </c>
      <c r="B1308" s="40" t="s">
        <v>16</v>
      </c>
      <c r="D1308" s="108">
        <v>261800000000</v>
      </c>
      <c r="E1308" s="4">
        <v>0.6</v>
      </c>
    </row>
    <row r="1309" spans="1:5" x14ac:dyDescent="0.25">
      <c r="A1309" s="8">
        <v>14.09</v>
      </c>
      <c r="B1309" s="40" t="s">
        <v>16</v>
      </c>
      <c r="D1309" s="106">
        <v>720441910000</v>
      </c>
      <c r="E1309" s="4">
        <v>0.6</v>
      </c>
    </row>
    <row r="1310" spans="1:5" x14ac:dyDescent="0.25">
      <c r="A1310" s="8">
        <v>14.1</v>
      </c>
      <c r="B1310" s="40" t="s">
        <v>16</v>
      </c>
      <c r="D1310" s="108">
        <v>721410000000</v>
      </c>
      <c r="E1310" s="4">
        <v>0.6</v>
      </c>
    </row>
    <row r="1311" spans="1:5" x14ac:dyDescent="0.25">
      <c r="A1311" s="8">
        <v>14.11</v>
      </c>
      <c r="B1311" s="40" t="s">
        <v>16</v>
      </c>
      <c r="D1311" s="106">
        <v>721190202111</v>
      </c>
      <c r="E1311" s="4">
        <v>0.6</v>
      </c>
    </row>
    <row r="1312" spans="1:5" x14ac:dyDescent="0.25">
      <c r="A1312" s="8">
        <v>14.12</v>
      </c>
      <c r="B1312" s="40" t="s">
        <v>16</v>
      </c>
      <c r="D1312" s="108">
        <v>721190201900</v>
      </c>
      <c r="E1312" s="4">
        <v>0.6</v>
      </c>
    </row>
    <row r="1313" spans="1:5" x14ac:dyDescent="0.25">
      <c r="A1313" s="8">
        <v>14.13</v>
      </c>
      <c r="B1313" s="40" t="s">
        <v>16</v>
      </c>
      <c r="D1313" s="106">
        <v>720890202012</v>
      </c>
      <c r="E1313" s="4">
        <v>0.6</v>
      </c>
    </row>
    <row r="1314" spans="1:5" x14ac:dyDescent="0.25">
      <c r="A1314" s="8">
        <v>14.14</v>
      </c>
      <c r="B1314" s="40" t="s">
        <v>16</v>
      </c>
      <c r="D1314" s="108">
        <v>720720809090</v>
      </c>
      <c r="E1314" s="4">
        <v>0.6</v>
      </c>
    </row>
    <row r="1315" spans="1:5" x14ac:dyDescent="0.25">
      <c r="A1315" s="8">
        <v>14.15</v>
      </c>
      <c r="B1315" s="40" t="s">
        <v>16</v>
      </c>
      <c r="D1315" s="106">
        <v>720720801090</v>
      </c>
      <c r="E1315" s="4">
        <v>0.6</v>
      </c>
    </row>
    <row r="1316" spans="1:5" x14ac:dyDescent="0.25">
      <c r="A1316" s="8">
        <v>14.16</v>
      </c>
      <c r="B1316" s="40" t="s">
        <v>16</v>
      </c>
      <c r="D1316" s="108">
        <v>720719800090</v>
      </c>
      <c r="E1316" s="4">
        <v>0.6</v>
      </c>
    </row>
    <row r="1317" spans="1:5" x14ac:dyDescent="0.25">
      <c r="A1317" s="8">
        <v>14.17</v>
      </c>
      <c r="B1317" s="40" t="s">
        <v>16</v>
      </c>
      <c r="D1317" s="106">
        <v>721070809019</v>
      </c>
      <c r="E1317" s="4">
        <v>0.6</v>
      </c>
    </row>
    <row r="1318" spans="1:5" x14ac:dyDescent="0.25">
      <c r="A1318" s="8">
        <v>14.18</v>
      </c>
      <c r="B1318" s="40" t="s">
        <v>16</v>
      </c>
      <c r="D1318" s="108">
        <v>721070801019</v>
      </c>
      <c r="E1318" s="4">
        <v>0.6</v>
      </c>
    </row>
    <row r="1319" spans="1:5" x14ac:dyDescent="0.25">
      <c r="A1319" s="8">
        <v>14.19</v>
      </c>
      <c r="B1319" s="40" t="s">
        <v>16</v>
      </c>
      <c r="D1319" s="106">
        <v>721090309019</v>
      </c>
      <c r="E1319" s="4">
        <v>0.6</v>
      </c>
    </row>
    <row r="1320" spans="1:5" x14ac:dyDescent="0.25">
      <c r="A1320" s="8">
        <v>14.2</v>
      </c>
      <c r="B1320" s="40" t="s">
        <v>16</v>
      </c>
      <c r="D1320" s="108">
        <v>721190802112</v>
      </c>
      <c r="E1320" s="4">
        <v>0.6</v>
      </c>
    </row>
    <row r="1321" spans="1:5" x14ac:dyDescent="0.25">
      <c r="A1321" s="8">
        <v>14.21</v>
      </c>
      <c r="B1321" s="40" t="s">
        <v>16</v>
      </c>
      <c r="D1321" s="106">
        <v>721190802113</v>
      </c>
      <c r="E1321" s="4">
        <v>0.6</v>
      </c>
    </row>
    <row r="1322" spans="1:5" x14ac:dyDescent="0.25">
      <c r="A1322" s="8">
        <v>14.22</v>
      </c>
      <c r="B1322" s="40" t="s">
        <v>16</v>
      </c>
      <c r="D1322" s="108">
        <v>721090409011</v>
      </c>
      <c r="E1322" s="4">
        <v>0.6</v>
      </c>
    </row>
    <row r="1323" spans="1:5" x14ac:dyDescent="0.25">
      <c r="A1323" s="8">
        <v>14.23</v>
      </c>
      <c r="B1323" s="40" t="s">
        <v>16</v>
      </c>
      <c r="D1323" s="106">
        <v>721090309011</v>
      </c>
      <c r="E1323" s="4">
        <v>0.6</v>
      </c>
    </row>
    <row r="1324" spans="1:5" x14ac:dyDescent="0.25">
      <c r="A1324" s="8">
        <v>14.24</v>
      </c>
      <c r="B1324" s="40" t="s">
        <v>16</v>
      </c>
      <c r="D1324" s="108">
        <v>721090301011</v>
      </c>
      <c r="E1324" s="4">
        <v>0.6</v>
      </c>
    </row>
    <row r="1325" spans="1:5" x14ac:dyDescent="0.25">
      <c r="A1325" s="8">
        <v>14.25</v>
      </c>
      <c r="B1325" s="40" t="s">
        <v>16</v>
      </c>
      <c r="D1325" s="106">
        <v>721190801100</v>
      </c>
      <c r="E1325" s="4">
        <v>0.6</v>
      </c>
    </row>
    <row r="1326" spans="1:5" x14ac:dyDescent="0.25">
      <c r="A1326" s="8">
        <v>14.26</v>
      </c>
      <c r="B1326" s="40" t="s">
        <v>16</v>
      </c>
      <c r="D1326" s="108">
        <v>720851201019</v>
      </c>
      <c r="E1326" s="4">
        <v>0.6</v>
      </c>
    </row>
    <row r="1327" spans="1:5" x14ac:dyDescent="0.25">
      <c r="A1327" s="8">
        <v>14.27</v>
      </c>
      <c r="B1327" s="40" t="s">
        <v>16</v>
      </c>
      <c r="D1327" s="106">
        <v>720890802012</v>
      </c>
      <c r="E1327" s="4">
        <v>0.6</v>
      </c>
    </row>
    <row r="1328" spans="1:5" x14ac:dyDescent="0.25">
      <c r="A1328" s="8">
        <v>14.28</v>
      </c>
      <c r="B1328" s="40" t="s">
        <v>16</v>
      </c>
      <c r="D1328" s="108">
        <v>720890801012</v>
      </c>
      <c r="E1328" s="4">
        <v>0.6</v>
      </c>
    </row>
    <row r="1329" spans="1:5" x14ac:dyDescent="0.25">
      <c r="A1329" s="8">
        <v>14.29</v>
      </c>
      <c r="B1329" s="40" t="s">
        <v>16</v>
      </c>
      <c r="D1329" s="106">
        <v>721633109000</v>
      </c>
      <c r="E1329" s="4">
        <v>0.6</v>
      </c>
    </row>
    <row r="1330" spans="1:5" x14ac:dyDescent="0.25">
      <c r="A1330" s="8">
        <v>14.3</v>
      </c>
      <c r="B1330" s="40" t="s">
        <v>16</v>
      </c>
      <c r="D1330" s="108">
        <v>721633101000</v>
      </c>
      <c r="E1330" s="4">
        <v>0.6</v>
      </c>
    </row>
    <row r="1331" spans="1:5" x14ac:dyDescent="0.25">
      <c r="A1331" s="8">
        <v>14.31</v>
      </c>
      <c r="B1331" s="40" t="s">
        <v>16</v>
      </c>
      <c r="D1331" s="106">
        <v>721633901000</v>
      </c>
      <c r="E1331" s="4">
        <v>0.6</v>
      </c>
    </row>
    <row r="1332" spans="1:5" x14ac:dyDescent="0.25">
      <c r="A1332" s="8">
        <v>14.32</v>
      </c>
      <c r="B1332" s="40" t="s">
        <v>16</v>
      </c>
      <c r="D1332" s="108">
        <v>721119001000</v>
      </c>
      <c r="E1332" s="4">
        <v>0.6</v>
      </c>
    </row>
    <row r="1333" spans="1:5" x14ac:dyDescent="0.25">
      <c r="A1333" s="8">
        <v>14.33</v>
      </c>
      <c r="B1333" s="40" t="s">
        <v>16</v>
      </c>
      <c r="D1333" s="106">
        <v>721114001000</v>
      </c>
      <c r="E1333" s="4">
        <v>0.6</v>
      </c>
    </row>
    <row r="1334" spans="1:5" x14ac:dyDescent="0.25">
      <c r="A1334" s="8">
        <v>14.34</v>
      </c>
      <c r="B1334" s="40" t="s">
        <v>16</v>
      </c>
      <c r="D1334" s="108">
        <v>721119005000</v>
      </c>
      <c r="E1334" s="4">
        <v>0.6</v>
      </c>
    </row>
    <row r="1335" spans="1:5" x14ac:dyDescent="0.25">
      <c r="A1335" s="8">
        <v>14.35</v>
      </c>
      <c r="B1335" s="40" t="s">
        <v>16</v>
      </c>
      <c r="D1335" s="106">
        <v>721114005000</v>
      </c>
      <c r="E1335" s="4">
        <v>0.6</v>
      </c>
    </row>
    <row r="1336" spans="1:5" x14ac:dyDescent="0.25">
      <c r="A1336" s="8">
        <v>14.36</v>
      </c>
      <c r="B1336" s="40" t="s">
        <v>16</v>
      </c>
      <c r="D1336" s="108">
        <v>721114002911</v>
      </c>
      <c r="E1336" s="4">
        <v>0.6</v>
      </c>
    </row>
    <row r="1337" spans="1:5" x14ac:dyDescent="0.25">
      <c r="A1337" s="8">
        <v>14.37</v>
      </c>
      <c r="B1337" s="40" t="s">
        <v>16</v>
      </c>
      <c r="D1337" s="106">
        <v>721114002912</v>
      </c>
      <c r="E1337" s="4">
        <v>0.6</v>
      </c>
    </row>
    <row r="1338" spans="1:5" x14ac:dyDescent="0.25">
      <c r="A1338" s="8">
        <v>14.38</v>
      </c>
      <c r="B1338" s="40" t="s">
        <v>16</v>
      </c>
      <c r="D1338" s="108">
        <v>721114002112</v>
      </c>
      <c r="E1338" s="4">
        <v>0.6</v>
      </c>
    </row>
    <row r="1339" spans="1:5" x14ac:dyDescent="0.25">
      <c r="A1339" s="8">
        <v>14.39</v>
      </c>
      <c r="B1339" s="40" t="s">
        <v>16</v>
      </c>
      <c r="D1339" s="106">
        <v>721119002900</v>
      </c>
      <c r="E1339" s="4">
        <v>0.6</v>
      </c>
    </row>
    <row r="1340" spans="1:5" x14ac:dyDescent="0.25">
      <c r="A1340" s="8">
        <v>14.4</v>
      </c>
      <c r="B1340" s="40" t="s">
        <v>16</v>
      </c>
      <c r="D1340" s="108">
        <v>721114003900</v>
      </c>
      <c r="E1340" s="4">
        <v>0.6</v>
      </c>
    </row>
    <row r="1341" spans="1:5" x14ac:dyDescent="0.25">
      <c r="A1341" s="8">
        <v>14.41</v>
      </c>
      <c r="B1341" s="40" t="s">
        <v>16</v>
      </c>
      <c r="D1341" s="106">
        <v>721119002100</v>
      </c>
      <c r="E1341" s="4">
        <v>0.6</v>
      </c>
    </row>
    <row r="1342" spans="1:5" x14ac:dyDescent="0.25">
      <c r="A1342" s="8">
        <v>14.42</v>
      </c>
      <c r="B1342" s="40" t="s">
        <v>16</v>
      </c>
      <c r="D1342" s="108">
        <v>721119003900</v>
      </c>
      <c r="E1342" s="4">
        <v>0.6</v>
      </c>
    </row>
    <row r="1343" spans="1:5" x14ac:dyDescent="0.25">
      <c r="A1343" s="8">
        <v>14.43</v>
      </c>
      <c r="B1343" s="40" t="s">
        <v>16</v>
      </c>
      <c r="D1343" s="106">
        <v>721114004900</v>
      </c>
      <c r="E1343" s="4">
        <v>0.6</v>
      </c>
    </row>
    <row r="1344" spans="1:5" x14ac:dyDescent="0.25">
      <c r="A1344" s="8">
        <v>14.44</v>
      </c>
      <c r="B1344" s="40" t="s">
        <v>16</v>
      </c>
      <c r="D1344" s="108">
        <v>721210100019</v>
      </c>
      <c r="E1344" s="4">
        <v>0.6</v>
      </c>
    </row>
    <row r="1345" spans="1:5" x14ac:dyDescent="0.25">
      <c r="A1345" s="8">
        <v>14.45</v>
      </c>
      <c r="B1345" s="40" t="s">
        <v>16</v>
      </c>
      <c r="D1345" s="106">
        <v>720610009000</v>
      </c>
      <c r="E1345" s="4">
        <v>0.6</v>
      </c>
    </row>
    <row r="1346" spans="1:5" x14ac:dyDescent="0.25">
      <c r="A1346" s="8">
        <v>14.46</v>
      </c>
      <c r="B1346" s="40" t="s">
        <v>16</v>
      </c>
      <c r="D1346" s="108">
        <v>721123209012</v>
      </c>
      <c r="E1346" s="4">
        <v>0.6</v>
      </c>
    </row>
    <row r="1347" spans="1:5" x14ac:dyDescent="0.25">
      <c r="A1347" s="8">
        <v>14.47</v>
      </c>
      <c r="B1347" s="40" t="s">
        <v>16</v>
      </c>
      <c r="D1347" s="106">
        <v>721123202000</v>
      </c>
      <c r="E1347" s="4">
        <v>0.6</v>
      </c>
    </row>
    <row r="1348" spans="1:5" x14ac:dyDescent="0.25">
      <c r="A1348" s="8">
        <v>14.48</v>
      </c>
      <c r="B1348" s="40" t="s">
        <v>16</v>
      </c>
      <c r="D1348" s="108">
        <v>721260002911</v>
      </c>
      <c r="E1348" s="4">
        <v>0.6</v>
      </c>
    </row>
    <row r="1349" spans="1:5" x14ac:dyDescent="0.25">
      <c r="A1349" s="8">
        <v>14.49</v>
      </c>
      <c r="B1349" s="40" t="s">
        <v>16</v>
      </c>
      <c r="D1349" s="106">
        <v>721260002912</v>
      </c>
      <c r="E1349" s="4">
        <v>0.6</v>
      </c>
    </row>
    <row r="1350" spans="1:5" x14ac:dyDescent="0.25">
      <c r="A1350" s="8">
        <v>14.5</v>
      </c>
      <c r="B1350" s="40" t="s">
        <v>16</v>
      </c>
      <c r="D1350" s="108">
        <v>721260001929</v>
      </c>
      <c r="E1350" s="4">
        <v>0.6</v>
      </c>
    </row>
    <row r="1351" spans="1:5" x14ac:dyDescent="0.25">
      <c r="A1351" s="8">
        <v>14.51</v>
      </c>
      <c r="B1351" s="40" t="s">
        <v>16</v>
      </c>
      <c r="D1351" s="106">
        <v>721260001129</v>
      </c>
      <c r="E1351" s="4">
        <v>0.6</v>
      </c>
    </row>
    <row r="1352" spans="1:5" x14ac:dyDescent="0.25">
      <c r="A1352" s="8">
        <v>14.52</v>
      </c>
      <c r="B1352" s="40" t="s">
        <v>16</v>
      </c>
      <c r="D1352" s="108">
        <v>721260001911</v>
      </c>
      <c r="E1352" s="4">
        <v>0.6</v>
      </c>
    </row>
    <row r="1353" spans="1:5" x14ac:dyDescent="0.25">
      <c r="A1353" s="8">
        <v>14.53</v>
      </c>
      <c r="B1353" s="40" t="s">
        <v>16</v>
      </c>
      <c r="D1353" s="106">
        <v>721260001921</v>
      </c>
      <c r="E1353" s="4">
        <v>0.6</v>
      </c>
    </row>
    <row r="1354" spans="1:5" x14ac:dyDescent="0.25">
      <c r="A1354" s="8">
        <v>14.54</v>
      </c>
      <c r="B1354" s="40" t="s">
        <v>16</v>
      </c>
      <c r="D1354" s="108">
        <v>720719800011</v>
      </c>
      <c r="E1354" s="4">
        <v>0.6</v>
      </c>
    </row>
    <row r="1355" spans="1:5" x14ac:dyDescent="0.25">
      <c r="A1355" s="8">
        <v>14.55</v>
      </c>
      <c r="B1355" s="40" t="s">
        <v>16</v>
      </c>
      <c r="D1355" s="106">
        <v>721399901019</v>
      </c>
      <c r="E1355" s="4">
        <v>0.6</v>
      </c>
    </row>
    <row r="1356" spans="1:5" x14ac:dyDescent="0.25">
      <c r="A1356" s="8">
        <v>14.56</v>
      </c>
      <c r="B1356" s="40" t="s">
        <v>16</v>
      </c>
      <c r="D1356" s="108">
        <v>721399100019</v>
      </c>
      <c r="E1356" s="4">
        <v>0.6</v>
      </c>
    </row>
    <row r="1357" spans="1:5" x14ac:dyDescent="0.25">
      <c r="A1357" s="8">
        <v>14.57</v>
      </c>
      <c r="B1357" s="40" t="s">
        <v>16</v>
      </c>
      <c r="D1357" s="106">
        <v>721399909000</v>
      </c>
      <c r="E1357" s="4">
        <v>0.6</v>
      </c>
    </row>
    <row r="1358" spans="1:5" x14ac:dyDescent="0.25">
      <c r="A1358" s="8">
        <v>14.58</v>
      </c>
      <c r="B1358" s="40" t="s">
        <v>16</v>
      </c>
      <c r="D1358" s="108">
        <v>721399901011</v>
      </c>
      <c r="E1358" s="4">
        <v>0.6</v>
      </c>
    </row>
    <row r="1359" spans="1:5" x14ac:dyDescent="0.25">
      <c r="A1359" s="8">
        <v>14.59</v>
      </c>
      <c r="B1359" s="40" t="s">
        <v>16</v>
      </c>
      <c r="D1359" s="106">
        <v>721399100011</v>
      </c>
      <c r="E1359" s="4">
        <v>0.6</v>
      </c>
    </row>
    <row r="1360" spans="1:5" x14ac:dyDescent="0.25">
      <c r="A1360" s="8">
        <v>14.6</v>
      </c>
      <c r="B1360" s="40" t="s">
        <v>16</v>
      </c>
      <c r="D1360" s="108">
        <v>720719190000</v>
      </c>
      <c r="E1360" s="4">
        <v>0.6</v>
      </c>
    </row>
    <row r="1361" spans="1:5" x14ac:dyDescent="0.25">
      <c r="A1361" s="8">
        <v>14.61</v>
      </c>
      <c r="B1361" s="40" t="s">
        <v>16</v>
      </c>
      <c r="D1361" s="106">
        <v>720836001000</v>
      </c>
      <c r="E1361" s="4">
        <v>0.6</v>
      </c>
    </row>
    <row r="1362" spans="1:5" x14ac:dyDescent="0.25">
      <c r="A1362" s="8">
        <v>14.62</v>
      </c>
      <c r="B1362" s="40" t="s">
        <v>16</v>
      </c>
      <c r="D1362" s="108">
        <v>720810009000</v>
      </c>
      <c r="E1362" s="4">
        <v>0.6</v>
      </c>
    </row>
    <row r="1363" spans="1:5" x14ac:dyDescent="0.25">
      <c r="A1363" s="8">
        <v>14.63</v>
      </c>
      <c r="B1363" s="40" t="s">
        <v>16</v>
      </c>
      <c r="D1363" s="106">
        <v>720810001000</v>
      </c>
      <c r="E1363" s="4">
        <v>0.6</v>
      </c>
    </row>
    <row r="1364" spans="1:5" x14ac:dyDescent="0.25">
      <c r="A1364" s="8">
        <v>14.64</v>
      </c>
      <c r="B1364" s="40" t="s">
        <v>16</v>
      </c>
      <c r="D1364" s="108">
        <v>720851911000</v>
      </c>
      <c r="E1364" s="4">
        <v>0.6</v>
      </c>
    </row>
    <row r="1365" spans="1:5" x14ac:dyDescent="0.25">
      <c r="A1365" s="8">
        <v>14.65</v>
      </c>
      <c r="B1365" s="40" t="s">
        <v>16</v>
      </c>
      <c r="D1365" s="106">
        <v>720852911000</v>
      </c>
      <c r="E1365" s="4">
        <v>0.6</v>
      </c>
    </row>
    <row r="1366" spans="1:5" x14ac:dyDescent="0.25">
      <c r="A1366" s="8">
        <v>14.66</v>
      </c>
      <c r="B1366" s="40" t="s">
        <v>16</v>
      </c>
      <c r="D1366" s="108">
        <v>730661999000</v>
      </c>
      <c r="E1366" s="4">
        <v>0.6</v>
      </c>
    </row>
    <row r="1367" spans="1:5" x14ac:dyDescent="0.25">
      <c r="A1367" s="8">
        <v>14.67</v>
      </c>
      <c r="B1367" s="40" t="s">
        <v>16</v>
      </c>
      <c r="D1367" s="106">
        <v>730669909000</v>
      </c>
      <c r="E1367" s="4">
        <v>0.6</v>
      </c>
    </row>
    <row r="1368" spans="1:5" x14ac:dyDescent="0.25">
      <c r="A1368" s="8">
        <v>14.68</v>
      </c>
      <c r="B1368" s="40" t="s">
        <v>16</v>
      </c>
      <c r="D1368" s="108">
        <v>730110000012</v>
      </c>
      <c r="E1368" s="4">
        <v>0.6</v>
      </c>
    </row>
    <row r="1369" spans="1:5" x14ac:dyDescent="0.25">
      <c r="A1369" s="8">
        <v>14.69</v>
      </c>
      <c r="B1369" s="40" t="s">
        <v>16</v>
      </c>
      <c r="D1369" s="106">
        <v>730110000011</v>
      </c>
      <c r="E1369" s="4">
        <v>0.6</v>
      </c>
    </row>
    <row r="1370" spans="1:5" x14ac:dyDescent="0.25">
      <c r="A1370" s="8">
        <v>14.7</v>
      </c>
      <c r="B1370" s="40" t="s">
        <v>16</v>
      </c>
      <c r="D1370" s="108">
        <v>731581000000</v>
      </c>
      <c r="E1370" s="4">
        <v>0.6</v>
      </c>
    </row>
    <row r="1371" spans="1:5" x14ac:dyDescent="0.25">
      <c r="A1371" s="8">
        <v>14.71</v>
      </c>
      <c r="B1371" s="40" t="s">
        <v>16</v>
      </c>
      <c r="D1371" s="106">
        <v>731589000000</v>
      </c>
      <c r="E1371" s="4">
        <v>0.6</v>
      </c>
    </row>
    <row r="1372" spans="1:5" x14ac:dyDescent="0.25">
      <c r="A1372" s="8">
        <v>14.72</v>
      </c>
      <c r="B1372" s="40" t="s">
        <v>16</v>
      </c>
      <c r="D1372" s="108">
        <v>731813000000</v>
      </c>
      <c r="E1372" s="4">
        <v>0.6</v>
      </c>
    </row>
    <row r="1373" spans="1:5" x14ac:dyDescent="0.25">
      <c r="A1373" s="8">
        <v>14.73</v>
      </c>
      <c r="B1373" s="40" t="s">
        <v>16</v>
      </c>
      <c r="D1373" s="106">
        <v>731512000011</v>
      </c>
      <c r="E1373" s="4">
        <v>0.6</v>
      </c>
    </row>
    <row r="1374" spans="1:5" x14ac:dyDescent="0.25">
      <c r="A1374" s="8">
        <v>14.74</v>
      </c>
      <c r="B1374" s="40" t="s">
        <v>16</v>
      </c>
      <c r="D1374" s="108">
        <v>731512000019</v>
      </c>
      <c r="E1374" s="4">
        <v>0.6</v>
      </c>
    </row>
    <row r="1375" spans="1:5" x14ac:dyDescent="0.25">
      <c r="A1375" s="8">
        <v>14.75</v>
      </c>
      <c r="B1375" s="40" t="s">
        <v>16</v>
      </c>
      <c r="D1375" s="106">
        <v>731511900019</v>
      </c>
      <c r="E1375" s="4">
        <v>0.6</v>
      </c>
    </row>
    <row r="1376" spans="1:5" x14ac:dyDescent="0.25">
      <c r="A1376" s="8">
        <v>14.76</v>
      </c>
      <c r="B1376" s="40" t="s">
        <v>16</v>
      </c>
      <c r="D1376" s="108">
        <v>731511100000</v>
      </c>
      <c r="E1376" s="4">
        <v>0.6</v>
      </c>
    </row>
    <row r="1377" spans="1:5" x14ac:dyDescent="0.25">
      <c r="A1377" s="8">
        <v>14.77</v>
      </c>
      <c r="B1377" s="40" t="s">
        <v>16</v>
      </c>
      <c r="D1377" s="106">
        <v>731511900011</v>
      </c>
      <c r="E1377" s="4">
        <v>0.6</v>
      </c>
    </row>
    <row r="1378" spans="1:5" x14ac:dyDescent="0.25">
      <c r="A1378" s="8">
        <v>14.78</v>
      </c>
      <c r="B1378" s="40" t="s">
        <v>16</v>
      </c>
      <c r="D1378" s="108">
        <v>731519000000</v>
      </c>
      <c r="E1378" s="4">
        <v>0.6</v>
      </c>
    </row>
    <row r="1379" spans="1:5" x14ac:dyDescent="0.25">
      <c r="A1379" s="8">
        <v>14.79</v>
      </c>
      <c r="B1379" s="40" t="s">
        <v>16</v>
      </c>
      <c r="D1379" s="106">
        <v>731450000000</v>
      </c>
      <c r="E1379" s="4">
        <v>0.6</v>
      </c>
    </row>
    <row r="1380" spans="1:5" x14ac:dyDescent="0.25">
      <c r="A1380" s="8">
        <v>14.8</v>
      </c>
      <c r="B1380" s="40" t="s">
        <v>16</v>
      </c>
      <c r="D1380" s="108">
        <v>731520000000</v>
      </c>
      <c r="E1380" s="4">
        <v>0.6</v>
      </c>
    </row>
    <row r="1381" spans="1:5" x14ac:dyDescent="0.25">
      <c r="A1381" s="8">
        <v>14.81</v>
      </c>
      <c r="B1381" s="40" t="s">
        <v>16</v>
      </c>
      <c r="D1381" s="106">
        <v>731210490000</v>
      </c>
      <c r="E1381" s="4">
        <v>0.6</v>
      </c>
    </row>
    <row r="1382" spans="1:5" x14ac:dyDescent="0.25">
      <c r="A1382" s="8">
        <v>14.82</v>
      </c>
      <c r="B1382" s="40" t="s">
        <v>16</v>
      </c>
      <c r="D1382" s="108">
        <v>731210690000</v>
      </c>
      <c r="E1382" s="4">
        <v>0.6</v>
      </c>
    </row>
    <row r="1383" spans="1:5" x14ac:dyDescent="0.25">
      <c r="A1383" s="8">
        <v>14.83</v>
      </c>
      <c r="B1383" s="40" t="s">
        <v>16</v>
      </c>
      <c r="D1383" s="106">
        <v>731210650000</v>
      </c>
      <c r="E1383" s="4">
        <v>0.6</v>
      </c>
    </row>
    <row r="1384" spans="1:5" x14ac:dyDescent="0.25">
      <c r="A1384" s="8">
        <v>14.84</v>
      </c>
      <c r="B1384" s="40" t="s">
        <v>16</v>
      </c>
      <c r="D1384" s="108">
        <v>731210610000</v>
      </c>
      <c r="E1384" s="4">
        <v>0.6</v>
      </c>
    </row>
    <row r="1385" spans="1:5" x14ac:dyDescent="0.25">
      <c r="A1385" s="8">
        <v>14.85</v>
      </c>
      <c r="B1385" s="40" t="s">
        <v>16</v>
      </c>
      <c r="D1385" s="106">
        <v>731814990000</v>
      </c>
      <c r="E1385" s="4">
        <v>0.6</v>
      </c>
    </row>
    <row r="1386" spans="1:5" x14ac:dyDescent="0.25">
      <c r="A1386" s="8">
        <v>14.86</v>
      </c>
      <c r="B1386" s="40" t="s">
        <v>16</v>
      </c>
      <c r="D1386" s="108">
        <v>731814910000</v>
      </c>
      <c r="E1386" s="4">
        <v>0.6</v>
      </c>
    </row>
    <row r="1387" spans="1:5" x14ac:dyDescent="0.25">
      <c r="A1387" s="8">
        <v>14.87</v>
      </c>
      <c r="B1387" s="40" t="s">
        <v>16</v>
      </c>
      <c r="D1387" s="106">
        <v>731210980000</v>
      </c>
      <c r="E1387" s="4">
        <v>0.6</v>
      </c>
    </row>
    <row r="1388" spans="1:5" x14ac:dyDescent="0.25">
      <c r="A1388" s="8">
        <v>14.88</v>
      </c>
      <c r="B1388" s="40" t="s">
        <v>16</v>
      </c>
      <c r="D1388" s="108">
        <v>731210830000</v>
      </c>
      <c r="E1388" s="4">
        <v>0.6</v>
      </c>
    </row>
    <row r="1389" spans="1:5" x14ac:dyDescent="0.25">
      <c r="A1389" s="8">
        <v>14.89</v>
      </c>
      <c r="B1389" s="40" t="s">
        <v>16</v>
      </c>
      <c r="D1389" s="106">
        <v>731210850000</v>
      </c>
      <c r="E1389" s="4">
        <v>0.6</v>
      </c>
    </row>
    <row r="1390" spans="1:5" x14ac:dyDescent="0.25">
      <c r="A1390" s="8">
        <v>14.9</v>
      </c>
      <c r="B1390" s="40" t="s">
        <v>16</v>
      </c>
      <c r="D1390" s="108">
        <v>731210810000</v>
      </c>
      <c r="E1390" s="4">
        <v>0.6</v>
      </c>
    </row>
    <row r="1391" spans="1:5" x14ac:dyDescent="0.25">
      <c r="A1391" s="8">
        <v>14.91</v>
      </c>
      <c r="B1391" s="40" t="s">
        <v>16</v>
      </c>
      <c r="D1391" s="106">
        <v>731210890000</v>
      </c>
      <c r="E1391" s="4">
        <v>0.6</v>
      </c>
    </row>
    <row r="1392" spans="1:5" x14ac:dyDescent="0.25">
      <c r="A1392" s="8">
        <v>14.92</v>
      </c>
      <c r="B1392" s="40" t="s">
        <v>16</v>
      </c>
      <c r="D1392" s="108">
        <v>261900200000</v>
      </c>
      <c r="E1392" s="4">
        <v>0.6</v>
      </c>
    </row>
    <row r="1393" spans="1:5" x14ac:dyDescent="0.25">
      <c r="A1393" s="8">
        <v>14.93</v>
      </c>
      <c r="B1393" s="40" t="s">
        <v>16</v>
      </c>
      <c r="D1393" s="106">
        <v>721250699019</v>
      </c>
      <c r="E1393" s="4">
        <v>0.6</v>
      </c>
    </row>
    <row r="1394" spans="1:5" x14ac:dyDescent="0.25">
      <c r="A1394" s="8">
        <v>14.94</v>
      </c>
      <c r="B1394" s="40" t="s">
        <v>16</v>
      </c>
      <c r="D1394" s="108">
        <v>721250699011</v>
      </c>
      <c r="E1394" s="4">
        <v>0.6</v>
      </c>
    </row>
    <row r="1395" spans="1:5" x14ac:dyDescent="0.25">
      <c r="A1395" s="8">
        <v>14.95</v>
      </c>
      <c r="B1395" s="40" t="s">
        <v>16</v>
      </c>
      <c r="D1395" s="106">
        <v>721250619019</v>
      </c>
      <c r="E1395" s="4">
        <v>0.6</v>
      </c>
    </row>
    <row r="1396" spans="1:5" x14ac:dyDescent="0.25">
      <c r="A1396" s="8">
        <v>14.96</v>
      </c>
      <c r="B1396" s="40" t="s">
        <v>16</v>
      </c>
      <c r="D1396" s="108">
        <v>721250611019</v>
      </c>
      <c r="E1396" s="4">
        <v>0.6</v>
      </c>
    </row>
    <row r="1397" spans="1:5" x14ac:dyDescent="0.25">
      <c r="A1397" s="8">
        <v>14.97</v>
      </c>
      <c r="B1397" s="40" t="s">
        <v>16</v>
      </c>
      <c r="D1397" s="106">
        <v>721250611011</v>
      </c>
      <c r="E1397" s="4">
        <v>0.6</v>
      </c>
    </row>
    <row r="1398" spans="1:5" x14ac:dyDescent="0.25">
      <c r="A1398" s="8">
        <v>14.98</v>
      </c>
      <c r="B1398" s="40" t="s">
        <v>16</v>
      </c>
      <c r="D1398" s="108">
        <v>720890201011</v>
      </c>
      <c r="E1398" s="4">
        <v>0.6</v>
      </c>
    </row>
    <row r="1399" spans="1:5" x14ac:dyDescent="0.25">
      <c r="A1399" s="8">
        <v>14.99</v>
      </c>
      <c r="B1399" s="40" t="s">
        <v>16</v>
      </c>
      <c r="D1399" s="106">
        <v>721012200099</v>
      </c>
      <c r="E1399" s="4">
        <v>0.6</v>
      </c>
    </row>
    <row r="1400" spans="1:5" x14ac:dyDescent="0.25">
      <c r="A1400" s="8">
        <v>15</v>
      </c>
      <c r="B1400" s="40" t="s">
        <v>16</v>
      </c>
      <c r="D1400" s="108">
        <v>721240202911</v>
      </c>
      <c r="E1400" s="4">
        <v>0.6</v>
      </c>
    </row>
    <row r="1401" spans="1:5" x14ac:dyDescent="0.25">
      <c r="A1401" s="8">
        <v>15.01</v>
      </c>
      <c r="B1401" s="40" t="s">
        <v>16</v>
      </c>
      <c r="D1401" s="106">
        <v>721240202111</v>
      </c>
      <c r="E1401" s="4">
        <v>0.6</v>
      </c>
    </row>
    <row r="1402" spans="1:5" x14ac:dyDescent="0.25">
      <c r="A1402" s="8">
        <v>15.02</v>
      </c>
      <c r="B1402" s="40" t="s">
        <v>16</v>
      </c>
      <c r="D1402" s="108">
        <v>721012809011</v>
      </c>
      <c r="E1402" s="4">
        <v>0.6</v>
      </c>
    </row>
    <row r="1403" spans="1:5" x14ac:dyDescent="0.25">
      <c r="A1403" s="8">
        <v>15.03</v>
      </c>
      <c r="B1403" s="40" t="s">
        <v>16</v>
      </c>
      <c r="D1403" s="106">
        <v>721070801011</v>
      </c>
      <c r="E1403" s="4">
        <v>0.6</v>
      </c>
    </row>
    <row r="1404" spans="1:5" x14ac:dyDescent="0.25">
      <c r="A1404" s="8">
        <v>15.04</v>
      </c>
      <c r="B1404" s="40" t="s">
        <v>16</v>
      </c>
      <c r="D1404" s="108">
        <v>721050009011</v>
      </c>
      <c r="E1404" s="4">
        <v>0.6</v>
      </c>
    </row>
    <row r="1405" spans="1:5" x14ac:dyDescent="0.25">
      <c r="A1405" s="8">
        <v>15.05</v>
      </c>
      <c r="B1405" s="40" t="s">
        <v>16</v>
      </c>
      <c r="D1405" s="106">
        <v>721050001011</v>
      </c>
      <c r="E1405" s="4">
        <v>0.6</v>
      </c>
    </row>
    <row r="1406" spans="1:5" x14ac:dyDescent="0.25">
      <c r="A1406" s="8">
        <v>15.06</v>
      </c>
      <c r="B1406" s="40" t="s">
        <v>16</v>
      </c>
      <c r="D1406" s="108">
        <v>721030009019</v>
      </c>
      <c r="E1406" s="4">
        <v>0.6</v>
      </c>
    </row>
    <row r="1407" spans="1:5" x14ac:dyDescent="0.25">
      <c r="A1407" s="8">
        <v>15.07</v>
      </c>
      <c r="B1407" s="40" t="s">
        <v>16</v>
      </c>
      <c r="D1407" s="106">
        <v>721030001019</v>
      </c>
      <c r="E1407" s="4">
        <v>0.6</v>
      </c>
    </row>
    <row r="1408" spans="1:5" x14ac:dyDescent="0.25">
      <c r="A1408" s="8">
        <v>15.08</v>
      </c>
      <c r="B1408" s="40" t="s">
        <v>16</v>
      </c>
      <c r="D1408" s="108">
        <v>721012809019</v>
      </c>
      <c r="E1408" s="4">
        <v>0.6</v>
      </c>
    </row>
    <row r="1409" spans="1:5" x14ac:dyDescent="0.25">
      <c r="A1409" s="8">
        <v>15.09</v>
      </c>
      <c r="B1409" s="40" t="s">
        <v>16</v>
      </c>
      <c r="D1409" s="106">
        <v>721011009019</v>
      </c>
      <c r="E1409" s="4">
        <v>0.6</v>
      </c>
    </row>
    <row r="1410" spans="1:5" x14ac:dyDescent="0.25">
      <c r="A1410" s="8">
        <v>15.1</v>
      </c>
      <c r="B1410" s="40" t="s">
        <v>16</v>
      </c>
      <c r="D1410" s="108">
        <v>721050009019</v>
      </c>
      <c r="E1410" s="4">
        <v>0.6</v>
      </c>
    </row>
    <row r="1411" spans="1:5" x14ac:dyDescent="0.25">
      <c r="A1411" s="8">
        <v>15.11</v>
      </c>
      <c r="B1411" s="40" t="s">
        <v>16</v>
      </c>
      <c r="D1411" s="106">
        <v>721050001019</v>
      </c>
      <c r="E1411" s="4">
        <v>0.6</v>
      </c>
    </row>
    <row r="1412" spans="1:5" x14ac:dyDescent="0.25">
      <c r="A1412" s="8">
        <v>15.12</v>
      </c>
      <c r="B1412" s="40" t="s">
        <v>16</v>
      </c>
      <c r="D1412" s="108">
        <v>720837001019</v>
      </c>
      <c r="E1412" s="4">
        <v>0.6</v>
      </c>
    </row>
    <row r="1413" spans="1:5" x14ac:dyDescent="0.25">
      <c r="A1413" s="8">
        <v>15.13</v>
      </c>
      <c r="B1413" s="40" t="s">
        <v>16</v>
      </c>
      <c r="D1413" s="106">
        <v>720839001019</v>
      </c>
      <c r="E1413" s="4">
        <v>0.6</v>
      </c>
    </row>
    <row r="1414" spans="1:5" x14ac:dyDescent="0.25">
      <c r="A1414" s="8">
        <v>15.14</v>
      </c>
      <c r="B1414" s="40" t="s">
        <v>16</v>
      </c>
      <c r="D1414" s="108">
        <v>720838001019</v>
      </c>
      <c r="E1414" s="4">
        <v>0.6</v>
      </c>
    </row>
    <row r="1415" spans="1:5" x14ac:dyDescent="0.25">
      <c r="A1415" s="8">
        <v>15.15</v>
      </c>
      <c r="B1415" s="40" t="s">
        <v>16</v>
      </c>
      <c r="D1415" s="106">
        <v>720890802011</v>
      </c>
      <c r="E1415" s="4">
        <v>0.6</v>
      </c>
    </row>
    <row r="1416" spans="1:5" x14ac:dyDescent="0.25">
      <c r="A1416" s="8">
        <v>15.16</v>
      </c>
      <c r="B1416" s="40" t="s">
        <v>16</v>
      </c>
      <c r="D1416" s="108">
        <v>720890801011</v>
      </c>
      <c r="E1416" s="4">
        <v>0.6</v>
      </c>
    </row>
    <row r="1417" spans="1:5" x14ac:dyDescent="0.25">
      <c r="A1417" s="8">
        <v>15.17</v>
      </c>
      <c r="B1417" s="40" t="s">
        <v>16</v>
      </c>
      <c r="D1417" s="106">
        <v>721012200029</v>
      </c>
      <c r="E1417" s="4">
        <v>0.6</v>
      </c>
    </row>
    <row r="1418" spans="1:5" x14ac:dyDescent="0.25">
      <c r="A1418" s="8">
        <v>15.18</v>
      </c>
      <c r="B1418" s="40" t="s">
        <v>16</v>
      </c>
      <c r="D1418" s="108">
        <v>721210100011</v>
      </c>
      <c r="E1418" s="4">
        <v>0.6</v>
      </c>
    </row>
    <row r="1419" spans="1:5" x14ac:dyDescent="0.25">
      <c r="A1419" s="8">
        <v>15.19</v>
      </c>
      <c r="B1419" s="40" t="s">
        <v>16</v>
      </c>
      <c r="D1419" s="106">
        <v>730630729000</v>
      </c>
      <c r="E1419" s="4">
        <v>0.6</v>
      </c>
    </row>
    <row r="1420" spans="1:5" x14ac:dyDescent="0.25">
      <c r="A1420" s="8">
        <v>15.2</v>
      </c>
      <c r="B1420" s="40" t="s">
        <v>16</v>
      </c>
      <c r="D1420" s="108">
        <v>730630809000</v>
      </c>
      <c r="E1420" s="4">
        <v>0.6</v>
      </c>
    </row>
    <row r="1421" spans="1:5" x14ac:dyDescent="0.25">
      <c r="A1421" s="8">
        <v>15.21</v>
      </c>
      <c r="B1421" s="40" t="s">
        <v>16</v>
      </c>
      <c r="D1421" s="106">
        <v>730630779000</v>
      </c>
      <c r="E1421" s="4">
        <v>0.6</v>
      </c>
    </row>
    <row r="1422" spans="1:5" x14ac:dyDescent="0.25">
      <c r="A1422" s="8">
        <v>15.22</v>
      </c>
      <c r="B1422" s="40" t="s">
        <v>16</v>
      </c>
      <c r="D1422" s="108">
        <v>730630419000</v>
      </c>
      <c r="E1422" s="4">
        <v>0.6</v>
      </c>
    </row>
    <row r="1423" spans="1:5" x14ac:dyDescent="0.25">
      <c r="A1423" s="8">
        <v>15.23</v>
      </c>
      <c r="B1423" s="40" t="s">
        <v>16</v>
      </c>
      <c r="D1423" s="106">
        <v>730630499000</v>
      </c>
      <c r="E1423" s="4">
        <v>0.6</v>
      </c>
    </row>
    <row r="1424" spans="1:5" x14ac:dyDescent="0.25">
      <c r="A1424" s="8">
        <v>15.24</v>
      </c>
      <c r="B1424" s="40" t="s">
        <v>16</v>
      </c>
      <c r="D1424" s="108">
        <v>730630491000</v>
      </c>
      <c r="E1424" s="4">
        <v>0.6</v>
      </c>
    </row>
    <row r="1425" spans="1:5" x14ac:dyDescent="0.25">
      <c r="A1425" s="8">
        <v>15.25</v>
      </c>
      <c r="B1425" s="40" t="s">
        <v>16</v>
      </c>
      <c r="D1425" s="106">
        <v>730431201000</v>
      </c>
      <c r="E1425" s="4">
        <v>0.6</v>
      </c>
    </row>
    <row r="1426" spans="1:5" x14ac:dyDescent="0.25">
      <c r="A1426" s="8">
        <v>15.26</v>
      </c>
      <c r="B1426" s="40" t="s">
        <v>16</v>
      </c>
      <c r="D1426" s="108">
        <v>721240202929</v>
      </c>
      <c r="E1426" s="4">
        <v>0.6</v>
      </c>
    </row>
    <row r="1427" spans="1:5" x14ac:dyDescent="0.25">
      <c r="A1427" s="8">
        <v>15.27</v>
      </c>
      <c r="B1427" s="40" t="s">
        <v>16</v>
      </c>
      <c r="D1427" s="106">
        <v>721240202121</v>
      </c>
      <c r="E1427" s="4">
        <v>0.6</v>
      </c>
    </row>
    <row r="1428" spans="1:5" x14ac:dyDescent="0.25">
      <c r="A1428" s="8">
        <v>15.28</v>
      </c>
      <c r="B1428" s="40" t="s">
        <v>16</v>
      </c>
      <c r="D1428" s="108">
        <v>721240201929</v>
      </c>
      <c r="E1428" s="4">
        <v>0.6</v>
      </c>
    </row>
    <row r="1429" spans="1:5" x14ac:dyDescent="0.25">
      <c r="A1429" s="8">
        <v>15.29</v>
      </c>
      <c r="B1429" s="40" t="s">
        <v>16</v>
      </c>
      <c r="D1429" s="106">
        <v>721240201121</v>
      </c>
      <c r="E1429" s="4">
        <v>0.6</v>
      </c>
    </row>
    <row r="1430" spans="1:5" x14ac:dyDescent="0.25">
      <c r="A1430" s="8">
        <v>15.3</v>
      </c>
      <c r="B1430" s="40" t="s">
        <v>16</v>
      </c>
      <c r="D1430" s="108">
        <v>721240201129</v>
      </c>
      <c r="E1430" s="4">
        <v>0.6</v>
      </c>
    </row>
    <row r="1431" spans="1:5" x14ac:dyDescent="0.25">
      <c r="A1431" s="8">
        <v>15.31</v>
      </c>
      <c r="B1431" s="40" t="s">
        <v>16</v>
      </c>
      <c r="D1431" s="106">
        <v>720917100019</v>
      </c>
      <c r="E1431" s="4">
        <v>0.6</v>
      </c>
    </row>
    <row r="1432" spans="1:5" x14ac:dyDescent="0.25">
      <c r="A1432" s="8">
        <v>15.32</v>
      </c>
      <c r="B1432" s="40" t="s">
        <v>16</v>
      </c>
      <c r="D1432" s="108">
        <v>720916100019</v>
      </c>
      <c r="E1432" s="4">
        <v>0.6</v>
      </c>
    </row>
    <row r="1433" spans="1:5" x14ac:dyDescent="0.25">
      <c r="A1433" s="8">
        <v>15.33</v>
      </c>
      <c r="B1433" s="40" t="s">
        <v>16</v>
      </c>
      <c r="D1433" s="106">
        <v>721260001121</v>
      </c>
      <c r="E1433" s="4">
        <v>0.6</v>
      </c>
    </row>
    <row r="1434" spans="1:5" x14ac:dyDescent="0.25">
      <c r="A1434" s="8">
        <v>15.34</v>
      </c>
      <c r="B1434" s="40" t="s">
        <v>16</v>
      </c>
      <c r="D1434" s="108">
        <v>721113001900</v>
      </c>
      <c r="E1434" s="4">
        <v>0.6</v>
      </c>
    </row>
    <row r="1435" spans="1:5" x14ac:dyDescent="0.25">
      <c r="A1435" s="8">
        <v>15.35</v>
      </c>
      <c r="B1435" s="40" t="s">
        <v>16</v>
      </c>
      <c r="D1435" s="106">
        <v>721391100000</v>
      </c>
      <c r="E1435" s="4">
        <v>0.6</v>
      </c>
    </row>
    <row r="1436" spans="1:5" x14ac:dyDescent="0.25">
      <c r="A1436" s="8">
        <v>15.36</v>
      </c>
      <c r="B1436" s="40" t="s">
        <v>16</v>
      </c>
      <c r="D1436" s="108">
        <v>721391410011</v>
      </c>
      <c r="E1436" s="4">
        <v>0.6</v>
      </c>
    </row>
    <row r="1437" spans="1:5" x14ac:dyDescent="0.25">
      <c r="A1437" s="8">
        <v>15.37</v>
      </c>
      <c r="B1437" s="40" t="s">
        <v>16</v>
      </c>
      <c r="D1437" s="106">
        <v>721391490011</v>
      </c>
      <c r="E1437" s="4">
        <v>0.6</v>
      </c>
    </row>
    <row r="1438" spans="1:5" x14ac:dyDescent="0.25">
      <c r="A1438" s="8">
        <v>15.38</v>
      </c>
      <c r="B1438" s="40" t="s">
        <v>16</v>
      </c>
      <c r="D1438" s="108">
        <v>721391490012</v>
      </c>
      <c r="E1438" s="4">
        <v>0.6</v>
      </c>
    </row>
    <row r="1439" spans="1:5" x14ac:dyDescent="0.25">
      <c r="A1439" s="8">
        <v>15.39</v>
      </c>
      <c r="B1439" s="40" t="s">
        <v>16</v>
      </c>
      <c r="D1439" s="106">
        <v>721391410012</v>
      </c>
      <c r="E1439" s="4">
        <v>0.6</v>
      </c>
    </row>
    <row r="1440" spans="1:5" x14ac:dyDescent="0.25">
      <c r="A1440" s="8">
        <v>15.4</v>
      </c>
      <c r="B1440" s="40" t="s">
        <v>16</v>
      </c>
      <c r="D1440" s="108">
        <v>721391490019</v>
      </c>
      <c r="E1440" s="4">
        <v>0.6</v>
      </c>
    </row>
    <row r="1441" spans="1:5" x14ac:dyDescent="0.25">
      <c r="A1441" s="8">
        <v>15.41</v>
      </c>
      <c r="B1441" s="40" t="s">
        <v>16</v>
      </c>
      <c r="D1441" s="106">
        <v>721391701019</v>
      </c>
      <c r="E1441" s="4">
        <v>0.6</v>
      </c>
    </row>
    <row r="1442" spans="1:5" x14ac:dyDescent="0.25">
      <c r="A1442" s="8">
        <v>15.42</v>
      </c>
      <c r="B1442" s="40" t="s">
        <v>16</v>
      </c>
      <c r="D1442" s="108">
        <v>721391709000</v>
      </c>
      <c r="E1442" s="4">
        <v>0.6</v>
      </c>
    </row>
    <row r="1443" spans="1:5" x14ac:dyDescent="0.25">
      <c r="A1443" s="8">
        <v>15.43</v>
      </c>
      <c r="B1443" s="40" t="s">
        <v>16</v>
      </c>
      <c r="D1443" s="106">
        <v>721391410019</v>
      </c>
      <c r="E1443" s="4">
        <v>0.6</v>
      </c>
    </row>
    <row r="1444" spans="1:5" x14ac:dyDescent="0.25">
      <c r="A1444" s="8">
        <v>15.44</v>
      </c>
      <c r="B1444" s="40" t="s">
        <v>16</v>
      </c>
      <c r="D1444" s="108">
        <v>721391900000</v>
      </c>
      <c r="E1444" s="4">
        <v>0.6</v>
      </c>
    </row>
    <row r="1445" spans="1:5" x14ac:dyDescent="0.25">
      <c r="A1445" s="8">
        <v>15.45</v>
      </c>
      <c r="B1445" s="40" t="s">
        <v>16</v>
      </c>
      <c r="D1445" s="106">
        <v>721391701013</v>
      </c>
      <c r="E1445" s="4">
        <v>0.6</v>
      </c>
    </row>
    <row r="1446" spans="1:5" x14ac:dyDescent="0.25">
      <c r="A1446" s="8">
        <v>15.46</v>
      </c>
      <c r="B1446" s="40" t="s">
        <v>16</v>
      </c>
      <c r="D1446" s="108">
        <v>721310000000</v>
      </c>
      <c r="E1446" s="4">
        <v>0.6</v>
      </c>
    </row>
    <row r="1447" spans="1:5" x14ac:dyDescent="0.25">
      <c r="A1447" s="8">
        <v>15.47</v>
      </c>
      <c r="B1447" s="40" t="s">
        <v>16</v>
      </c>
      <c r="D1447" s="106">
        <v>721240201911</v>
      </c>
      <c r="E1447" s="4">
        <v>0.6</v>
      </c>
    </row>
    <row r="1448" spans="1:5" x14ac:dyDescent="0.25">
      <c r="A1448" s="8">
        <v>15.48</v>
      </c>
      <c r="B1448" s="40" t="s">
        <v>16</v>
      </c>
      <c r="D1448" s="108">
        <v>721240201111</v>
      </c>
      <c r="E1448" s="4">
        <v>0.6</v>
      </c>
    </row>
    <row r="1449" spans="1:5" x14ac:dyDescent="0.25">
      <c r="A1449" s="8">
        <v>15.49</v>
      </c>
      <c r="B1449" s="40" t="s">
        <v>16</v>
      </c>
      <c r="D1449" s="106">
        <v>721070100029</v>
      </c>
      <c r="E1449" s="4">
        <v>0.6</v>
      </c>
    </row>
    <row r="1450" spans="1:5" x14ac:dyDescent="0.25">
      <c r="A1450" s="8">
        <v>15.5</v>
      </c>
      <c r="B1450" s="40" t="s">
        <v>16</v>
      </c>
      <c r="D1450" s="108">
        <v>721070100011</v>
      </c>
      <c r="E1450" s="4">
        <v>0.6</v>
      </c>
    </row>
    <row r="1451" spans="1:5" x14ac:dyDescent="0.25">
      <c r="A1451" s="8">
        <v>15.51</v>
      </c>
      <c r="B1451" s="40" t="s">
        <v>16</v>
      </c>
      <c r="D1451" s="106">
        <v>721011009011</v>
      </c>
      <c r="E1451" s="4">
        <v>0.6</v>
      </c>
    </row>
    <row r="1452" spans="1:5" x14ac:dyDescent="0.25">
      <c r="A1452" s="8">
        <v>15.52</v>
      </c>
      <c r="B1452" s="40" t="s">
        <v>16</v>
      </c>
      <c r="D1452" s="108">
        <v>721011001011</v>
      </c>
      <c r="E1452" s="4">
        <v>0.6</v>
      </c>
    </row>
    <row r="1453" spans="1:5" x14ac:dyDescent="0.25">
      <c r="A1453" s="8">
        <v>15.53</v>
      </c>
      <c r="B1453" s="40" t="s">
        <v>16</v>
      </c>
      <c r="D1453" s="106">
        <v>721030009011</v>
      </c>
      <c r="E1453" s="4">
        <v>0.6</v>
      </c>
    </row>
    <row r="1454" spans="1:5" x14ac:dyDescent="0.25">
      <c r="A1454" s="8">
        <v>15.54</v>
      </c>
      <c r="B1454" s="40" t="s">
        <v>16</v>
      </c>
      <c r="D1454" s="108">
        <v>721030001011</v>
      </c>
      <c r="E1454" s="4">
        <v>0.6</v>
      </c>
    </row>
    <row r="1455" spans="1:5" x14ac:dyDescent="0.25">
      <c r="A1455" s="8">
        <v>15.55</v>
      </c>
      <c r="B1455" s="40" t="s">
        <v>16</v>
      </c>
      <c r="D1455" s="106">
        <v>720825009000</v>
      </c>
      <c r="E1455" s="4">
        <v>0.6</v>
      </c>
    </row>
    <row r="1456" spans="1:5" x14ac:dyDescent="0.25">
      <c r="A1456" s="8">
        <v>15.56</v>
      </c>
      <c r="B1456" s="40" t="s">
        <v>16</v>
      </c>
      <c r="D1456" s="108">
        <v>720825001000</v>
      </c>
      <c r="E1456" s="4">
        <v>0.6</v>
      </c>
    </row>
    <row r="1457" spans="1:5" x14ac:dyDescent="0.25">
      <c r="A1457" s="8">
        <v>15.57</v>
      </c>
      <c r="B1457" s="40" t="s">
        <v>16</v>
      </c>
      <c r="D1457" s="106">
        <v>720852991000</v>
      </c>
      <c r="E1457" s="4">
        <v>0.6</v>
      </c>
    </row>
    <row r="1458" spans="1:5" x14ac:dyDescent="0.25">
      <c r="A1458" s="8">
        <v>15.58</v>
      </c>
      <c r="B1458" s="40" t="s">
        <v>16</v>
      </c>
      <c r="D1458" s="108">
        <v>720851209011</v>
      </c>
      <c r="E1458" s="4">
        <v>0.6</v>
      </c>
    </row>
    <row r="1459" spans="1:5" x14ac:dyDescent="0.25">
      <c r="A1459" s="8">
        <v>15.59</v>
      </c>
      <c r="B1459" s="40" t="s">
        <v>16</v>
      </c>
      <c r="D1459" s="106">
        <v>720826001000</v>
      </c>
      <c r="E1459" s="4">
        <v>0.6</v>
      </c>
    </row>
    <row r="1460" spans="1:5" x14ac:dyDescent="0.25">
      <c r="A1460" s="8">
        <v>15.6</v>
      </c>
      <c r="B1460" s="40" t="s">
        <v>16</v>
      </c>
      <c r="D1460" s="108">
        <v>720838001011</v>
      </c>
      <c r="E1460" s="4">
        <v>0.6</v>
      </c>
    </row>
    <row r="1461" spans="1:5" x14ac:dyDescent="0.25">
      <c r="A1461" s="8">
        <v>15.61</v>
      </c>
      <c r="B1461" s="40" t="s">
        <v>16</v>
      </c>
      <c r="D1461" s="106">
        <v>720839001011</v>
      </c>
      <c r="E1461" s="4">
        <v>0.6</v>
      </c>
    </row>
    <row r="1462" spans="1:5" x14ac:dyDescent="0.25">
      <c r="A1462" s="8">
        <v>15.62</v>
      </c>
      <c r="B1462" s="40" t="s">
        <v>16</v>
      </c>
      <c r="D1462" s="108">
        <v>720827001000</v>
      </c>
      <c r="E1462" s="4">
        <v>0.6</v>
      </c>
    </row>
    <row r="1463" spans="1:5" x14ac:dyDescent="0.25">
      <c r="A1463" s="8">
        <v>15.63</v>
      </c>
      <c r="B1463" s="40" t="s">
        <v>16</v>
      </c>
      <c r="D1463" s="106">
        <v>720851989000</v>
      </c>
      <c r="E1463" s="4">
        <v>0.6</v>
      </c>
    </row>
    <row r="1464" spans="1:5" x14ac:dyDescent="0.25">
      <c r="A1464" s="8">
        <v>15.64</v>
      </c>
      <c r="B1464" s="40" t="s">
        <v>16</v>
      </c>
      <c r="D1464" s="108">
        <v>720851981000</v>
      </c>
      <c r="E1464" s="4">
        <v>0.6</v>
      </c>
    </row>
    <row r="1465" spans="1:5" x14ac:dyDescent="0.25">
      <c r="A1465" s="8">
        <v>15.65</v>
      </c>
      <c r="B1465" s="40" t="s">
        <v>16</v>
      </c>
      <c r="D1465" s="106">
        <v>720852109000</v>
      </c>
      <c r="E1465" s="4">
        <v>0.6</v>
      </c>
    </row>
    <row r="1466" spans="1:5" x14ac:dyDescent="0.25">
      <c r="A1466" s="8">
        <v>15.66</v>
      </c>
      <c r="B1466" s="40" t="s">
        <v>16</v>
      </c>
      <c r="D1466" s="108">
        <v>721499951012</v>
      </c>
      <c r="E1466" s="4">
        <v>0.6</v>
      </c>
    </row>
    <row r="1467" spans="1:5" x14ac:dyDescent="0.25">
      <c r="A1467" s="8">
        <v>15.67</v>
      </c>
      <c r="B1467" s="40" t="s">
        <v>16</v>
      </c>
      <c r="D1467" s="106">
        <v>721491100000</v>
      </c>
      <c r="E1467" s="4">
        <v>0.6</v>
      </c>
    </row>
    <row r="1468" spans="1:5" x14ac:dyDescent="0.25">
      <c r="A1468" s="8">
        <v>15.68</v>
      </c>
      <c r="B1468" s="40" t="s">
        <v>16</v>
      </c>
      <c r="D1468" s="108">
        <v>721491900000</v>
      </c>
      <c r="E1468" s="4">
        <v>0.6</v>
      </c>
    </row>
    <row r="1469" spans="1:5" x14ac:dyDescent="0.25">
      <c r="A1469" s="8">
        <v>15.69</v>
      </c>
      <c r="B1469" s="40" t="s">
        <v>16</v>
      </c>
      <c r="D1469" s="106">
        <v>721499959019</v>
      </c>
      <c r="E1469" s="4">
        <v>0.6</v>
      </c>
    </row>
    <row r="1470" spans="1:5" x14ac:dyDescent="0.25">
      <c r="A1470" s="8">
        <v>15.7</v>
      </c>
      <c r="B1470" s="40" t="s">
        <v>16</v>
      </c>
      <c r="D1470" s="108">
        <v>721499500019</v>
      </c>
      <c r="E1470" s="4">
        <v>0.6</v>
      </c>
    </row>
    <row r="1471" spans="1:5" x14ac:dyDescent="0.25">
      <c r="A1471" s="8">
        <v>15.71</v>
      </c>
      <c r="B1471" s="40" t="s">
        <v>16</v>
      </c>
      <c r="D1471" s="106">
        <v>721499951019</v>
      </c>
      <c r="E1471" s="4">
        <v>0.6</v>
      </c>
    </row>
    <row r="1472" spans="1:5" x14ac:dyDescent="0.25">
      <c r="A1472" s="8">
        <v>15.72</v>
      </c>
      <c r="B1472" s="40" t="s">
        <v>16</v>
      </c>
      <c r="D1472" s="108">
        <v>721499500011</v>
      </c>
      <c r="E1472" s="4">
        <v>0.6</v>
      </c>
    </row>
    <row r="1473" spans="1:5" x14ac:dyDescent="0.25">
      <c r="A1473" s="8">
        <v>15.73</v>
      </c>
      <c r="B1473" s="40" t="s">
        <v>16</v>
      </c>
      <c r="D1473" s="106">
        <v>721499390014</v>
      </c>
      <c r="E1473" s="4">
        <v>0.6</v>
      </c>
    </row>
    <row r="1474" spans="1:5" x14ac:dyDescent="0.25">
      <c r="A1474" s="8">
        <v>15.74</v>
      </c>
      <c r="B1474" s="40" t="s">
        <v>16</v>
      </c>
      <c r="D1474" s="108">
        <v>721499790014</v>
      </c>
      <c r="E1474" s="4">
        <v>0.6</v>
      </c>
    </row>
    <row r="1475" spans="1:5" x14ac:dyDescent="0.25">
      <c r="A1475" s="8">
        <v>15.75</v>
      </c>
      <c r="B1475" s="40" t="s">
        <v>16</v>
      </c>
      <c r="D1475" s="106">
        <v>721499310000</v>
      </c>
      <c r="E1475" s="4">
        <v>0.6</v>
      </c>
    </row>
    <row r="1476" spans="1:5" x14ac:dyDescent="0.25">
      <c r="A1476" s="8">
        <v>15.76</v>
      </c>
      <c r="B1476" s="40" t="s">
        <v>16</v>
      </c>
      <c r="D1476" s="108">
        <v>721499710000</v>
      </c>
      <c r="E1476" s="4">
        <v>0.6</v>
      </c>
    </row>
    <row r="1477" spans="1:5" x14ac:dyDescent="0.25">
      <c r="A1477" s="8">
        <v>15.77</v>
      </c>
      <c r="B1477" s="40" t="s">
        <v>16</v>
      </c>
      <c r="D1477" s="106">
        <v>721499390013</v>
      </c>
      <c r="E1477" s="4">
        <v>0.6</v>
      </c>
    </row>
    <row r="1478" spans="1:5" x14ac:dyDescent="0.25">
      <c r="A1478" s="8">
        <v>15.78</v>
      </c>
      <c r="B1478" s="40" t="s">
        <v>16</v>
      </c>
      <c r="D1478" s="108">
        <v>721499390011</v>
      </c>
      <c r="E1478" s="4">
        <v>0.6</v>
      </c>
    </row>
    <row r="1479" spans="1:5" x14ac:dyDescent="0.25">
      <c r="A1479" s="8">
        <v>15.79</v>
      </c>
      <c r="B1479" s="40" t="s">
        <v>16</v>
      </c>
      <c r="D1479" s="106">
        <v>721499390012</v>
      </c>
      <c r="E1479" s="4">
        <v>0.6</v>
      </c>
    </row>
    <row r="1480" spans="1:5" x14ac:dyDescent="0.25">
      <c r="A1480" s="8">
        <v>15.8</v>
      </c>
      <c r="B1480" s="40" t="s">
        <v>16</v>
      </c>
      <c r="D1480" s="108">
        <v>721499790011</v>
      </c>
      <c r="E1480" s="4">
        <v>0.6</v>
      </c>
    </row>
    <row r="1481" spans="1:5" x14ac:dyDescent="0.25">
      <c r="A1481" s="8">
        <v>15.81</v>
      </c>
      <c r="B1481" s="40" t="s">
        <v>16</v>
      </c>
      <c r="D1481" s="106">
        <v>721499790012</v>
      </c>
      <c r="E1481" s="4">
        <v>0.6</v>
      </c>
    </row>
    <row r="1482" spans="1:5" x14ac:dyDescent="0.25">
      <c r="A1482" s="8">
        <v>15.82</v>
      </c>
      <c r="B1482" s="40" t="s">
        <v>16</v>
      </c>
      <c r="D1482" s="108">
        <v>721499790013</v>
      </c>
      <c r="E1482" s="4">
        <v>0.6</v>
      </c>
    </row>
    <row r="1483" spans="1:5" x14ac:dyDescent="0.25">
      <c r="A1483" s="8">
        <v>15.83</v>
      </c>
      <c r="B1483" s="40" t="s">
        <v>16</v>
      </c>
      <c r="D1483" s="106">
        <v>730490009000</v>
      </c>
      <c r="E1483" s="4">
        <v>0.6</v>
      </c>
    </row>
    <row r="1484" spans="1:5" x14ac:dyDescent="0.25">
      <c r="A1484" s="8">
        <v>15.84</v>
      </c>
      <c r="B1484" s="40" t="s">
        <v>16</v>
      </c>
      <c r="D1484" s="108">
        <v>730490001000</v>
      </c>
      <c r="E1484" s="4">
        <v>0.6</v>
      </c>
    </row>
    <row r="1485" spans="1:5" x14ac:dyDescent="0.25">
      <c r="A1485" s="8">
        <v>15.85</v>
      </c>
      <c r="B1485" s="40" t="s">
        <v>16</v>
      </c>
      <c r="D1485" s="106">
        <v>730629000000</v>
      </c>
      <c r="E1485" s="4">
        <v>0.6</v>
      </c>
    </row>
    <row r="1486" spans="1:5" x14ac:dyDescent="0.25">
      <c r="A1486" s="8">
        <v>15.86</v>
      </c>
      <c r="B1486" s="40" t="s">
        <v>16</v>
      </c>
      <c r="D1486" s="108">
        <v>730669901000</v>
      </c>
      <c r="E1486" s="4">
        <v>0.6</v>
      </c>
    </row>
    <row r="1487" spans="1:5" x14ac:dyDescent="0.25">
      <c r="A1487" s="8">
        <v>15.87</v>
      </c>
      <c r="B1487" s="40" t="s">
        <v>16</v>
      </c>
      <c r="D1487" s="106">
        <v>731029100000</v>
      </c>
      <c r="E1487" s="4">
        <v>0.6</v>
      </c>
    </row>
    <row r="1488" spans="1:5" x14ac:dyDescent="0.25">
      <c r="A1488" s="8">
        <v>15.88</v>
      </c>
      <c r="B1488" s="40" t="s">
        <v>16</v>
      </c>
      <c r="D1488" s="108">
        <v>730539009000</v>
      </c>
      <c r="E1488" s="4">
        <v>0.6</v>
      </c>
    </row>
    <row r="1489" spans="1:5" x14ac:dyDescent="0.25">
      <c r="A1489" s="8">
        <v>15.89</v>
      </c>
      <c r="B1489" s="40" t="s">
        <v>16</v>
      </c>
      <c r="D1489" s="106">
        <v>730531009000</v>
      </c>
      <c r="E1489" s="4">
        <v>0.6</v>
      </c>
    </row>
    <row r="1490" spans="1:5" x14ac:dyDescent="0.25">
      <c r="A1490" s="8">
        <v>15.9</v>
      </c>
      <c r="B1490" s="40" t="s">
        <v>16</v>
      </c>
      <c r="D1490" s="108">
        <v>732010190000</v>
      </c>
      <c r="E1490" s="4">
        <v>0.6</v>
      </c>
    </row>
    <row r="1491" spans="1:5" x14ac:dyDescent="0.25">
      <c r="A1491" s="8">
        <v>15.91</v>
      </c>
      <c r="B1491" s="40" t="s">
        <v>16</v>
      </c>
      <c r="D1491" s="106">
        <v>732090300000</v>
      </c>
      <c r="E1491" s="4">
        <v>0.6</v>
      </c>
    </row>
    <row r="1492" spans="1:5" x14ac:dyDescent="0.25">
      <c r="A1492" s="8">
        <v>15.92</v>
      </c>
      <c r="B1492" s="40" t="s">
        <v>16</v>
      </c>
      <c r="D1492" s="108">
        <v>730519000000</v>
      </c>
      <c r="E1492" s="4">
        <v>0.6</v>
      </c>
    </row>
    <row r="1493" spans="1:5" x14ac:dyDescent="0.25">
      <c r="A1493" s="8">
        <v>15.93</v>
      </c>
      <c r="B1493" s="40" t="s">
        <v>16</v>
      </c>
      <c r="D1493" s="106">
        <v>730512000000</v>
      </c>
      <c r="E1493" s="4">
        <v>0.6</v>
      </c>
    </row>
    <row r="1494" spans="1:5" x14ac:dyDescent="0.25">
      <c r="A1494" s="8">
        <v>15.94</v>
      </c>
      <c r="B1494" s="40" t="s">
        <v>16</v>
      </c>
      <c r="D1494" s="108">
        <v>730511000000</v>
      </c>
      <c r="E1494" s="4">
        <v>0.6</v>
      </c>
    </row>
    <row r="1495" spans="1:5" x14ac:dyDescent="0.25">
      <c r="A1495" s="8">
        <v>15.95</v>
      </c>
      <c r="B1495" s="40" t="s">
        <v>16</v>
      </c>
      <c r="D1495" s="106">
        <v>730520000000</v>
      </c>
      <c r="E1495" s="4">
        <v>0.6</v>
      </c>
    </row>
    <row r="1496" spans="1:5" x14ac:dyDescent="0.25">
      <c r="A1496" s="8">
        <v>15.96</v>
      </c>
      <c r="B1496" s="40" t="s">
        <v>16</v>
      </c>
      <c r="D1496" s="108">
        <v>731021110000</v>
      </c>
      <c r="E1496" s="4">
        <v>0.6</v>
      </c>
    </row>
    <row r="1497" spans="1:5" x14ac:dyDescent="0.25">
      <c r="A1497" s="8">
        <v>15.97</v>
      </c>
      <c r="B1497" s="40" t="s">
        <v>16</v>
      </c>
      <c r="D1497" s="106">
        <v>730531001000</v>
      </c>
      <c r="E1497" s="4">
        <v>0.6</v>
      </c>
    </row>
    <row r="1498" spans="1:5" x14ac:dyDescent="0.25">
      <c r="A1498" s="8">
        <v>15.98</v>
      </c>
      <c r="B1498" s="40" t="s">
        <v>16</v>
      </c>
      <c r="D1498" s="108">
        <v>731021190000</v>
      </c>
      <c r="E1498" s="4">
        <v>0.6</v>
      </c>
    </row>
    <row r="1499" spans="1:5" x14ac:dyDescent="0.25">
      <c r="A1499" s="8">
        <v>15.99</v>
      </c>
      <c r="B1499" s="40" t="s">
        <v>16</v>
      </c>
      <c r="D1499" s="106">
        <v>731290000000</v>
      </c>
      <c r="E1499" s="4">
        <v>0.6</v>
      </c>
    </row>
    <row r="1500" spans="1:5" x14ac:dyDescent="0.25">
      <c r="A1500" s="8">
        <v>16</v>
      </c>
      <c r="B1500" s="40" t="s">
        <v>16</v>
      </c>
      <c r="D1500" s="108">
        <v>732010900000</v>
      </c>
      <c r="E1500" s="4">
        <v>0.6</v>
      </c>
    </row>
    <row r="1501" spans="1:5" x14ac:dyDescent="0.25">
      <c r="A1501" s="8">
        <v>16.010000000000002</v>
      </c>
      <c r="B1501" s="40" t="s">
        <v>16</v>
      </c>
      <c r="D1501" s="106">
        <v>730439889100</v>
      </c>
      <c r="E1501" s="4">
        <v>0.6</v>
      </c>
    </row>
    <row r="1502" spans="1:5" x14ac:dyDescent="0.25">
      <c r="A1502" s="8">
        <v>16.02</v>
      </c>
      <c r="B1502" s="40" t="s">
        <v>16</v>
      </c>
      <c r="D1502" s="108">
        <v>730439509000</v>
      </c>
      <c r="E1502" s="4">
        <v>0.6</v>
      </c>
    </row>
    <row r="1503" spans="1:5" x14ac:dyDescent="0.25">
      <c r="A1503" s="8">
        <v>16.03</v>
      </c>
      <c r="B1503" s="40" t="s">
        <v>16</v>
      </c>
      <c r="D1503" s="106">
        <v>730439831000</v>
      </c>
      <c r="E1503" s="4">
        <v>0.6</v>
      </c>
    </row>
    <row r="1504" spans="1:5" x14ac:dyDescent="0.25">
      <c r="A1504" s="8">
        <v>16.04</v>
      </c>
      <c r="B1504" s="40" t="s">
        <v>16</v>
      </c>
      <c r="D1504" s="108">
        <v>730439821000</v>
      </c>
      <c r="E1504" s="4">
        <v>0.6</v>
      </c>
    </row>
    <row r="1505" spans="1:5" x14ac:dyDescent="0.25">
      <c r="A1505" s="8">
        <v>16.05</v>
      </c>
      <c r="B1505" s="40" t="s">
        <v>16</v>
      </c>
      <c r="D1505" s="106">
        <v>730439889900</v>
      </c>
      <c r="E1505" s="4">
        <v>0.6</v>
      </c>
    </row>
    <row r="1506" spans="1:5" x14ac:dyDescent="0.25">
      <c r="A1506" s="8">
        <v>16.059999999999999</v>
      </c>
      <c r="B1506" s="40" t="s">
        <v>16</v>
      </c>
      <c r="D1506" s="108">
        <v>730439501000</v>
      </c>
      <c r="E1506" s="4">
        <v>0.6</v>
      </c>
    </row>
    <row r="1507" spans="1:5" x14ac:dyDescent="0.25">
      <c r="A1507" s="8">
        <v>16.07</v>
      </c>
      <c r="B1507" s="40" t="s">
        <v>16</v>
      </c>
      <c r="D1507" s="106">
        <v>731815820000</v>
      </c>
      <c r="E1507" s="4">
        <v>0.6</v>
      </c>
    </row>
    <row r="1508" spans="1:5" x14ac:dyDescent="0.25">
      <c r="A1508" s="8">
        <v>16.079999999999998</v>
      </c>
      <c r="B1508" s="40" t="s">
        <v>16</v>
      </c>
      <c r="D1508" s="108">
        <v>731815880000</v>
      </c>
      <c r="E1508" s="4">
        <v>0.6</v>
      </c>
    </row>
    <row r="1509" spans="1:5" x14ac:dyDescent="0.25">
      <c r="A1509" s="8">
        <v>16.09</v>
      </c>
      <c r="B1509" s="40" t="s">
        <v>16</v>
      </c>
      <c r="D1509" s="106">
        <v>840890210000</v>
      </c>
      <c r="E1509" s="4">
        <v>0.6</v>
      </c>
    </row>
    <row r="1510" spans="1:5" x14ac:dyDescent="0.25">
      <c r="A1510" s="8">
        <v>16.100000000000001</v>
      </c>
      <c r="B1510" s="40" t="s">
        <v>16</v>
      </c>
      <c r="D1510" s="108">
        <v>853010000000</v>
      </c>
      <c r="E1510" s="4">
        <v>0.6</v>
      </c>
    </row>
    <row r="1511" spans="1:5" x14ac:dyDescent="0.25">
      <c r="A1511" s="8">
        <v>16.11</v>
      </c>
      <c r="B1511" s="40" t="s">
        <v>16</v>
      </c>
      <c r="D1511" s="106">
        <v>251990300011</v>
      </c>
      <c r="E1511" s="4">
        <v>0.6</v>
      </c>
    </row>
    <row r="1512" spans="1:5" x14ac:dyDescent="0.25">
      <c r="A1512" s="8">
        <v>16.12</v>
      </c>
      <c r="B1512" s="40" t="s">
        <v>16</v>
      </c>
      <c r="D1512" s="108">
        <v>840810410000</v>
      </c>
      <c r="E1512" s="4">
        <v>0.6</v>
      </c>
    </row>
    <row r="1513" spans="1:5" x14ac:dyDescent="0.25">
      <c r="A1513" s="8">
        <v>16.13</v>
      </c>
      <c r="B1513" s="40" t="s">
        <v>16</v>
      </c>
      <c r="D1513" s="106">
        <v>840810510000</v>
      </c>
      <c r="E1513" s="4">
        <v>0.6</v>
      </c>
    </row>
    <row r="1514" spans="1:5" x14ac:dyDescent="0.25">
      <c r="A1514" s="8">
        <v>16.14</v>
      </c>
      <c r="B1514" s="40" t="s">
        <v>16</v>
      </c>
      <c r="D1514" s="108">
        <v>840810610000</v>
      </c>
      <c r="E1514" s="4">
        <v>0.6</v>
      </c>
    </row>
    <row r="1515" spans="1:5" x14ac:dyDescent="0.25">
      <c r="A1515" s="8">
        <v>16.149999999999999</v>
      </c>
      <c r="B1515" s="40" t="s">
        <v>16</v>
      </c>
      <c r="D1515" s="106">
        <v>840810710000</v>
      </c>
      <c r="E1515" s="4">
        <v>0.6</v>
      </c>
    </row>
    <row r="1516" spans="1:5" x14ac:dyDescent="0.25">
      <c r="A1516" s="8">
        <v>16.16</v>
      </c>
      <c r="B1516" s="40" t="s">
        <v>16</v>
      </c>
      <c r="D1516" s="108">
        <v>840810310000</v>
      </c>
      <c r="E1516" s="4">
        <v>0.6</v>
      </c>
    </row>
    <row r="1517" spans="1:5" x14ac:dyDescent="0.25">
      <c r="A1517" s="8">
        <v>16.170000000000002</v>
      </c>
      <c r="B1517" s="40" t="s">
        <v>16</v>
      </c>
      <c r="D1517" s="106">
        <v>840810230000</v>
      </c>
      <c r="E1517" s="4">
        <v>0.6</v>
      </c>
    </row>
    <row r="1518" spans="1:5" x14ac:dyDescent="0.25">
      <c r="A1518" s="8">
        <v>16.18</v>
      </c>
      <c r="B1518" s="40" t="s">
        <v>16</v>
      </c>
      <c r="D1518" s="108">
        <v>840810910000</v>
      </c>
      <c r="E1518" s="4">
        <v>0.6</v>
      </c>
    </row>
    <row r="1519" spans="1:5" x14ac:dyDescent="0.25">
      <c r="A1519" s="8">
        <v>16.190000000000001</v>
      </c>
      <c r="B1519" s="40" t="s">
        <v>16</v>
      </c>
      <c r="D1519" s="106">
        <v>840729000000</v>
      </c>
      <c r="E1519" s="4">
        <v>0.6</v>
      </c>
    </row>
    <row r="1520" spans="1:5" x14ac:dyDescent="0.25">
      <c r="A1520" s="8">
        <v>16.2</v>
      </c>
      <c r="B1520" s="40" t="s">
        <v>16</v>
      </c>
      <c r="D1520" s="108">
        <v>840810110000</v>
      </c>
      <c r="E1520" s="4">
        <v>0.6</v>
      </c>
    </row>
    <row r="1521" spans="1:5" x14ac:dyDescent="0.25">
      <c r="A1521" s="8">
        <v>16.21</v>
      </c>
      <c r="B1521" s="40" t="s">
        <v>16</v>
      </c>
      <c r="D1521" s="106">
        <v>840810270000</v>
      </c>
      <c r="E1521" s="4">
        <v>0.6</v>
      </c>
    </row>
    <row r="1522" spans="1:5" x14ac:dyDescent="0.25">
      <c r="A1522" s="8">
        <v>16.22</v>
      </c>
      <c r="B1522" s="40" t="s">
        <v>16</v>
      </c>
      <c r="D1522" s="108">
        <v>840810490000</v>
      </c>
      <c r="E1522" s="4">
        <v>0.6</v>
      </c>
    </row>
    <row r="1523" spans="1:5" x14ac:dyDescent="0.25">
      <c r="A1523" s="8">
        <v>16.23</v>
      </c>
      <c r="B1523" s="40" t="s">
        <v>16</v>
      </c>
      <c r="D1523" s="106">
        <v>840810590000</v>
      </c>
      <c r="E1523" s="4">
        <v>0.6</v>
      </c>
    </row>
    <row r="1524" spans="1:5" x14ac:dyDescent="0.25">
      <c r="A1524" s="8">
        <v>16.239999999999998</v>
      </c>
      <c r="B1524" s="40" t="s">
        <v>16</v>
      </c>
      <c r="D1524" s="108">
        <v>840810690000</v>
      </c>
      <c r="E1524" s="4">
        <v>0.6</v>
      </c>
    </row>
    <row r="1525" spans="1:5" x14ac:dyDescent="0.25">
      <c r="A1525" s="8">
        <v>16.25</v>
      </c>
      <c r="B1525" s="40" t="s">
        <v>16</v>
      </c>
      <c r="D1525" s="106">
        <v>840810790000</v>
      </c>
      <c r="E1525" s="4">
        <v>0.6</v>
      </c>
    </row>
    <row r="1526" spans="1:5" x14ac:dyDescent="0.25">
      <c r="A1526" s="8">
        <v>16.260000000000002</v>
      </c>
      <c r="B1526" s="40" t="s">
        <v>16</v>
      </c>
      <c r="D1526" s="108">
        <v>840810390000</v>
      </c>
      <c r="E1526" s="4">
        <v>0.6</v>
      </c>
    </row>
    <row r="1527" spans="1:5" x14ac:dyDescent="0.25">
      <c r="A1527" s="8">
        <v>16.27</v>
      </c>
      <c r="B1527" s="40" t="s">
        <v>16</v>
      </c>
      <c r="D1527" s="106">
        <v>840810990000</v>
      </c>
      <c r="E1527" s="4">
        <v>0.6</v>
      </c>
    </row>
    <row r="1528" spans="1:5" x14ac:dyDescent="0.25">
      <c r="A1528" s="8">
        <v>16.28</v>
      </c>
      <c r="B1528" s="40" t="s">
        <v>16</v>
      </c>
      <c r="D1528" s="108">
        <v>411510000000</v>
      </c>
      <c r="E1528" s="4">
        <v>0.6</v>
      </c>
    </row>
    <row r="1529" spans="1:5" x14ac:dyDescent="0.25">
      <c r="A1529" s="8">
        <v>16.29</v>
      </c>
      <c r="B1529" s="40" t="s">
        <v>16</v>
      </c>
      <c r="D1529" s="106">
        <v>411520000000</v>
      </c>
      <c r="E1529" s="4">
        <v>0.6</v>
      </c>
    </row>
    <row r="1530" spans="1:5" x14ac:dyDescent="0.25">
      <c r="A1530" s="8">
        <v>16.3</v>
      </c>
      <c r="B1530" s="40" t="s">
        <v>16</v>
      </c>
      <c r="D1530" s="108">
        <v>290519009011</v>
      </c>
      <c r="E1530" s="4">
        <v>0.6</v>
      </c>
    </row>
    <row r="1531" spans="1:5" x14ac:dyDescent="0.25">
      <c r="A1531" s="8">
        <v>16.309999999999999</v>
      </c>
      <c r="B1531" s="40" t="s">
        <v>16</v>
      </c>
      <c r="D1531" s="106">
        <v>850410801000</v>
      </c>
      <c r="E1531" s="4">
        <v>0.6</v>
      </c>
    </row>
    <row r="1532" spans="1:5" x14ac:dyDescent="0.25">
      <c r="A1532" s="8">
        <v>16.32</v>
      </c>
      <c r="B1532" s="40" t="s">
        <v>16</v>
      </c>
      <c r="D1532" s="108">
        <v>850410809000</v>
      </c>
      <c r="E1532" s="4">
        <v>0.6</v>
      </c>
    </row>
    <row r="1533" spans="1:5" x14ac:dyDescent="0.25">
      <c r="A1533" s="8">
        <v>16.329999999999998</v>
      </c>
      <c r="B1533" s="40" t="s">
        <v>16</v>
      </c>
      <c r="D1533" s="106">
        <v>902990000000</v>
      </c>
      <c r="E1533" s="4">
        <v>0.6</v>
      </c>
    </row>
    <row r="1534" spans="1:5" x14ac:dyDescent="0.25">
      <c r="A1534" s="8">
        <v>16.34</v>
      </c>
      <c r="B1534" s="40" t="s">
        <v>16</v>
      </c>
      <c r="D1534" s="108">
        <v>853530900011</v>
      </c>
      <c r="E1534" s="4">
        <v>0.6</v>
      </c>
    </row>
    <row r="1535" spans="1:5" x14ac:dyDescent="0.25">
      <c r="A1535" s="8">
        <v>16.350000000000001</v>
      </c>
      <c r="B1535" s="40" t="s">
        <v>16</v>
      </c>
      <c r="D1535" s="106">
        <v>293420200011</v>
      </c>
      <c r="E1535" s="4">
        <v>0.6</v>
      </c>
    </row>
    <row r="1536" spans="1:5" x14ac:dyDescent="0.25">
      <c r="A1536" s="8">
        <v>16.36</v>
      </c>
      <c r="B1536" s="40" t="s">
        <v>16</v>
      </c>
      <c r="D1536" s="108">
        <v>292151190022</v>
      </c>
      <c r="E1536" s="4">
        <v>0.6</v>
      </c>
    </row>
    <row r="1537" spans="1:5" x14ac:dyDescent="0.25">
      <c r="A1537" s="8">
        <v>16.37</v>
      </c>
      <c r="B1537" s="40" t="s">
        <v>16</v>
      </c>
      <c r="D1537" s="106">
        <v>292151190023</v>
      </c>
      <c r="E1537" s="4">
        <v>0.6</v>
      </c>
    </row>
    <row r="1538" spans="1:5" x14ac:dyDescent="0.25">
      <c r="A1538" s="8">
        <v>16.38</v>
      </c>
      <c r="B1538" s="40" t="s">
        <v>16</v>
      </c>
      <c r="D1538" s="108">
        <v>292229001012</v>
      </c>
      <c r="E1538" s="4">
        <v>0.6</v>
      </c>
    </row>
    <row r="1539" spans="1:5" x14ac:dyDescent="0.25">
      <c r="A1539" s="8">
        <v>16.39</v>
      </c>
      <c r="B1539" s="40" t="s">
        <v>16</v>
      </c>
      <c r="D1539" s="106">
        <v>281129102000</v>
      </c>
      <c r="E1539" s="4">
        <v>0.6</v>
      </c>
    </row>
    <row r="1540" spans="1:5" x14ac:dyDescent="0.25">
      <c r="A1540" s="8">
        <v>16.399999999999999</v>
      </c>
      <c r="B1540" s="40" t="s">
        <v>16</v>
      </c>
      <c r="D1540" s="108">
        <v>291419900011</v>
      </c>
      <c r="E1540" s="4">
        <v>0.6</v>
      </c>
    </row>
    <row r="1541" spans="1:5" x14ac:dyDescent="0.25">
      <c r="A1541" s="8">
        <v>16.41</v>
      </c>
      <c r="B1541" s="40" t="s">
        <v>16</v>
      </c>
      <c r="D1541" s="106">
        <v>251200000012</v>
      </c>
      <c r="E1541" s="4">
        <v>0.6</v>
      </c>
    </row>
    <row r="1542" spans="1:5" x14ac:dyDescent="0.25">
      <c r="A1542" s="8">
        <v>16.420000000000002</v>
      </c>
      <c r="B1542" s="40" t="s">
        <v>16</v>
      </c>
      <c r="D1542" s="108">
        <v>293391900016</v>
      </c>
      <c r="E1542" s="4">
        <v>0.6</v>
      </c>
    </row>
    <row r="1543" spans="1:5" x14ac:dyDescent="0.25">
      <c r="A1543" s="8">
        <v>16.43</v>
      </c>
      <c r="B1543" s="40" t="s">
        <v>16</v>
      </c>
      <c r="D1543" s="106">
        <v>293399809015</v>
      </c>
      <c r="E1543" s="4">
        <v>0.6</v>
      </c>
    </row>
    <row r="1544" spans="1:5" x14ac:dyDescent="0.25">
      <c r="A1544" s="8">
        <v>16.440000000000001</v>
      </c>
      <c r="B1544" s="40" t="s">
        <v>16</v>
      </c>
      <c r="D1544" s="108">
        <v>293359100000</v>
      </c>
      <c r="E1544" s="4">
        <v>0.6</v>
      </c>
    </row>
    <row r="1545" spans="1:5" x14ac:dyDescent="0.25">
      <c r="A1545" s="8">
        <v>16.45</v>
      </c>
      <c r="B1545" s="40" t="s">
        <v>16</v>
      </c>
      <c r="D1545" s="106">
        <v>292700000012</v>
      </c>
      <c r="E1545" s="4">
        <v>0.6</v>
      </c>
    </row>
    <row r="1546" spans="1:5" x14ac:dyDescent="0.25">
      <c r="A1546" s="8">
        <v>16.46</v>
      </c>
      <c r="B1546" s="40" t="s">
        <v>16</v>
      </c>
      <c r="D1546" s="108">
        <v>290930909011</v>
      </c>
      <c r="E1546" s="4">
        <v>0.6</v>
      </c>
    </row>
    <row r="1547" spans="1:5" x14ac:dyDescent="0.25">
      <c r="A1547" s="8">
        <v>16.47</v>
      </c>
      <c r="B1547" s="40" t="s">
        <v>16</v>
      </c>
      <c r="D1547" s="106">
        <v>281000100000</v>
      </c>
      <c r="E1547" s="4">
        <v>0.6</v>
      </c>
    </row>
    <row r="1548" spans="1:5" x14ac:dyDescent="0.25">
      <c r="A1548" s="8">
        <v>16.48</v>
      </c>
      <c r="B1548" s="40" t="s">
        <v>16</v>
      </c>
      <c r="D1548" s="108">
        <v>290369110000</v>
      </c>
      <c r="E1548" s="4">
        <v>0.6</v>
      </c>
    </row>
    <row r="1549" spans="1:5" x14ac:dyDescent="0.25">
      <c r="A1549" s="8">
        <v>16.489999999999998</v>
      </c>
      <c r="B1549" s="40" t="s">
        <v>16</v>
      </c>
      <c r="D1549" s="106">
        <v>290919900012</v>
      </c>
      <c r="E1549" s="4">
        <v>0.6</v>
      </c>
    </row>
    <row r="1550" spans="1:5" x14ac:dyDescent="0.25">
      <c r="A1550" s="8">
        <v>16.5</v>
      </c>
      <c r="B1550" s="40" t="s">
        <v>16</v>
      </c>
      <c r="D1550" s="108">
        <v>292212000011</v>
      </c>
      <c r="E1550" s="4">
        <v>0.6</v>
      </c>
    </row>
    <row r="1551" spans="1:5" x14ac:dyDescent="0.25">
      <c r="A1551" s="8">
        <v>16.510000000000002</v>
      </c>
      <c r="B1551" s="40" t="s">
        <v>16</v>
      </c>
      <c r="D1551" s="106">
        <v>292212000012</v>
      </c>
      <c r="E1551" s="4">
        <v>0.6</v>
      </c>
    </row>
    <row r="1552" spans="1:5" x14ac:dyDescent="0.25">
      <c r="A1552" s="8">
        <v>16.52</v>
      </c>
      <c r="B1552" s="40" t="s">
        <v>16</v>
      </c>
      <c r="D1552" s="108">
        <v>292212000019</v>
      </c>
      <c r="E1552" s="4">
        <v>0.6</v>
      </c>
    </row>
    <row r="1553" spans="1:5" x14ac:dyDescent="0.25">
      <c r="A1553" s="8">
        <v>16.53</v>
      </c>
      <c r="B1553" s="40" t="s">
        <v>16</v>
      </c>
      <c r="D1553" s="106">
        <v>291100001013</v>
      </c>
      <c r="E1553" s="4">
        <v>0.6</v>
      </c>
    </row>
    <row r="1554" spans="1:5" x14ac:dyDescent="0.25">
      <c r="A1554" s="8">
        <v>16.54</v>
      </c>
      <c r="B1554" s="40" t="s">
        <v>16</v>
      </c>
      <c r="D1554" s="108">
        <v>290911000000</v>
      </c>
      <c r="E1554" s="4">
        <v>0.6</v>
      </c>
    </row>
    <row r="1555" spans="1:5" x14ac:dyDescent="0.25">
      <c r="A1555" s="8">
        <v>16.55</v>
      </c>
      <c r="B1555" s="40" t="s">
        <v>16</v>
      </c>
      <c r="D1555" s="106">
        <v>292022000000</v>
      </c>
      <c r="E1555" s="4">
        <v>0.6</v>
      </c>
    </row>
    <row r="1556" spans="1:5" x14ac:dyDescent="0.25">
      <c r="A1556" s="8">
        <v>16.559999999999999</v>
      </c>
      <c r="B1556" s="40" t="s">
        <v>16</v>
      </c>
      <c r="D1556" s="108">
        <v>292090101911</v>
      </c>
      <c r="E1556" s="4">
        <v>0.6</v>
      </c>
    </row>
    <row r="1557" spans="1:5" x14ac:dyDescent="0.25">
      <c r="A1557" s="8">
        <v>16.57</v>
      </c>
      <c r="B1557" s="40" t="s">
        <v>16</v>
      </c>
      <c r="D1557" s="106">
        <v>291719100013</v>
      </c>
      <c r="E1557" s="4">
        <v>0.6</v>
      </c>
    </row>
    <row r="1558" spans="1:5" x14ac:dyDescent="0.25">
      <c r="A1558" s="8">
        <v>16.579999999999998</v>
      </c>
      <c r="B1558" s="40" t="s">
        <v>16</v>
      </c>
      <c r="D1558" s="108">
        <v>291711009022</v>
      </c>
      <c r="E1558" s="4">
        <v>0.6</v>
      </c>
    </row>
    <row r="1559" spans="1:5" x14ac:dyDescent="0.25">
      <c r="A1559" s="8">
        <v>16.59</v>
      </c>
      <c r="B1559" s="40" t="s">
        <v>16</v>
      </c>
      <c r="D1559" s="106">
        <v>292090101113</v>
      </c>
      <c r="E1559" s="4">
        <v>0.6</v>
      </c>
    </row>
    <row r="1560" spans="1:5" x14ac:dyDescent="0.25">
      <c r="A1560" s="8">
        <v>16.600000000000001</v>
      </c>
      <c r="B1560" s="40" t="s">
        <v>16</v>
      </c>
      <c r="D1560" s="108">
        <v>292119500000</v>
      </c>
      <c r="E1560" s="4">
        <v>0.6</v>
      </c>
    </row>
    <row r="1561" spans="1:5" x14ac:dyDescent="0.25">
      <c r="A1561" s="8">
        <v>16.61</v>
      </c>
      <c r="B1561" s="40" t="s">
        <v>16</v>
      </c>
      <c r="D1561" s="106">
        <v>292421000022</v>
      </c>
      <c r="E1561" s="4">
        <v>0.6</v>
      </c>
    </row>
    <row r="1562" spans="1:5" x14ac:dyDescent="0.25">
      <c r="A1562" s="8">
        <v>16.62</v>
      </c>
      <c r="B1562" s="40" t="s">
        <v>16</v>
      </c>
      <c r="D1562" s="108">
        <v>290944000011</v>
      </c>
      <c r="E1562" s="4">
        <v>0.6</v>
      </c>
    </row>
    <row r="1563" spans="1:5" x14ac:dyDescent="0.25">
      <c r="A1563" s="8">
        <v>16.63</v>
      </c>
      <c r="B1563" s="40" t="s">
        <v>16</v>
      </c>
      <c r="D1563" s="106">
        <v>290943000012</v>
      </c>
      <c r="E1563" s="4">
        <v>0.6</v>
      </c>
    </row>
    <row r="1564" spans="1:5" x14ac:dyDescent="0.25">
      <c r="A1564" s="8">
        <v>16.64</v>
      </c>
      <c r="B1564" s="40" t="s">
        <v>16</v>
      </c>
      <c r="D1564" s="108">
        <v>290290002100</v>
      </c>
      <c r="E1564" s="4">
        <v>0.6</v>
      </c>
    </row>
    <row r="1565" spans="1:5" x14ac:dyDescent="0.25">
      <c r="A1565" s="8">
        <v>16.649999999999999</v>
      </c>
      <c r="B1565" s="40" t="s">
        <v>16</v>
      </c>
      <c r="D1565" s="106">
        <v>290930100000</v>
      </c>
      <c r="E1565" s="4">
        <v>0.6</v>
      </c>
    </row>
    <row r="1566" spans="1:5" x14ac:dyDescent="0.25">
      <c r="A1566" s="8">
        <v>16.66</v>
      </c>
      <c r="B1566" s="40" t="s">
        <v>16</v>
      </c>
      <c r="D1566" s="109">
        <v>293090989015</v>
      </c>
      <c r="E1566" s="4">
        <v>0.6</v>
      </c>
    </row>
    <row r="1567" spans="1:5" x14ac:dyDescent="0.25">
      <c r="A1567" s="8">
        <v>16.670000000000002</v>
      </c>
      <c r="B1567" s="40" t="s">
        <v>16</v>
      </c>
      <c r="D1567" s="110">
        <v>293090959015</v>
      </c>
      <c r="E1567" s="4">
        <v>0.6</v>
      </c>
    </row>
    <row r="1568" spans="1:5" x14ac:dyDescent="0.25">
      <c r="A1568" s="8">
        <v>16.68</v>
      </c>
      <c r="B1568" s="40" t="s">
        <v>16</v>
      </c>
      <c r="D1568" s="107">
        <v>293090989012</v>
      </c>
      <c r="E1568" s="4">
        <v>0.6</v>
      </c>
    </row>
    <row r="1569" spans="1:5" x14ac:dyDescent="0.25">
      <c r="A1569" s="8">
        <v>16.690000000000001</v>
      </c>
      <c r="B1569" s="40" t="s">
        <v>16</v>
      </c>
      <c r="D1569" s="104">
        <v>293090959012</v>
      </c>
      <c r="E1569" s="4">
        <v>0.6</v>
      </c>
    </row>
    <row r="1570" spans="1:5" x14ac:dyDescent="0.25">
      <c r="A1570" s="8">
        <v>16.7</v>
      </c>
      <c r="B1570" s="40" t="s">
        <v>16</v>
      </c>
      <c r="D1570" s="111">
        <v>292144001000</v>
      </c>
      <c r="E1570" s="4">
        <v>0.6</v>
      </c>
    </row>
    <row r="1571" spans="1:5" x14ac:dyDescent="0.25">
      <c r="A1571" s="8">
        <v>16.71</v>
      </c>
      <c r="B1571" s="40" t="s">
        <v>16</v>
      </c>
      <c r="D1571" s="106">
        <v>292144009012</v>
      </c>
      <c r="E1571" s="4">
        <v>0.6</v>
      </c>
    </row>
    <row r="1572" spans="1:5" x14ac:dyDescent="0.25">
      <c r="A1572" s="8">
        <v>16.72</v>
      </c>
      <c r="B1572" s="40" t="s">
        <v>16</v>
      </c>
      <c r="D1572" s="108">
        <v>292144009019</v>
      </c>
      <c r="E1572" s="4">
        <v>0.6</v>
      </c>
    </row>
    <row r="1573" spans="1:5" x14ac:dyDescent="0.25">
      <c r="A1573" s="8">
        <v>16.73</v>
      </c>
      <c r="B1573" s="40" t="s">
        <v>16</v>
      </c>
      <c r="D1573" s="106">
        <v>292529000015</v>
      </c>
      <c r="E1573" s="4">
        <v>0.6</v>
      </c>
    </row>
    <row r="1574" spans="1:5" x14ac:dyDescent="0.25">
      <c r="A1574" s="8">
        <v>16.739999999999998</v>
      </c>
      <c r="B1574" s="40" t="s">
        <v>16</v>
      </c>
      <c r="D1574" s="108">
        <v>292800902012</v>
      </c>
      <c r="E1574" s="4">
        <v>0.6</v>
      </c>
    </row>
    <row r="1575" spans="1:5" x14ac:dyDescent="0.25">
      <c r="A1575" s="8">
        <v>16.75</v>
      </c>
      <c r="B1575" s="40" t="s">
        <v>16</v>
      </c>
      <c r="D1575" s="106">
        <v>290290009100</v>
      </c>
      <c r="E1575" s="4">
        <v>0.6</v>
      </c>
    </row>
    <row r="1576" spans="1:5" x14ac:dyDescent="0.25">
      <c r="A1576" s="8">
        <v>16.760000000000002</v>
      </c>
      <c r="B1576" s="40" t="s">
        <v>16</v>
      </c>
      <c r="D1576" s="108">
        <v>290629009011</v>
      </c>
      <c r="E1576" s="4">
        <v>0.6</v>
      </c>
    </row>
    <row r="1577" spans="1:5" x14ac:dyDescent="0.25">
      <c r="A1577" s="8">
        <v>16.77</v>
      </c>
      <c r="B1577" s="40" t="s">
        <v>16</v>
      </c>
      <c r="D1577" s="106">
        <v>290342000000</v>
      </c>
      <c r="E1577" s="4">
        <v>0.6</v>
      </c>
    </row>
    <row r="1578" spans="1:5" x14ac:dyDescent="0.25">
      <c r="A1578" s="8">
        <v>16.78</v>
      </c>
      <c r="B1578" s="40" t="s">
        <v>16</v>
      </c>
      <c r="D1578" s="108">
        <v>841410811000</v>
      </c>
      <c r="E1578" s="4">
        <v>0.6</v>
      </c>
    </row>
    <row r="1579" spans="1:5" x14ac:dyDescent="0.25">
      <c r="A1579" s="8">
        <v>16.79</v>
      </c>
      <c r="B1579" s="40" t="s">
        <v>16</v>
      </c>
      <c r="D1579" s="106">
        <v>841410819000</v>
      </c>
      <c r="E1579" s="4">
        <v>0.6</v>
      </c>
    </row>
    <row r="1580" spans="1:5" x14ac:dyDescent="0.25">
      <c r="A1580" s="8">
        <v>16.8</v>
      </c>
      <c r="B1580" s="40" t="s">
        <v>16</v>
      </c>
      <c r="D1580" s="108">
        <v>290381000019</v>
      </c>
      <c r="E1580" s="4">
        <v>0.6</v>
      </c>
    </row>
    <row r="1581" spans="1:5" x14ac:dyDescent="0.25">
      <c r="A1581" s="8">
        <v>16.809999999999999</v>
      </c>
      <c r="B1581" s="40" t="s">
        <v>16</v>
      </c>
      <c r="D1581" s="106">
        <v>701190000000</v>
      </c>
      <c r="E1581" s="4">
        <v>0.6</v>
      </c>
    </row>
    <row r="1582" spans="1:5" x14ac:dyDescent="0.25">
      <c r="A1582" s="8">
        <v>16.82</v>
      </c>
      <c r="B1582" s="40" t="s">
        <v>16</v>
      </c>
      <c r="D1582" s="108">
        <v>271019460029</v>
      </c>
      <c r="E1582" s="4">
        <v>0.6</v>
      </c>
    </row>
    <row r="1583" spans="1:5" x14ac:dyDescent="0.25">
      <c r="A1583" s="8">
        <v>16.829999999999998</v>
      </c>
      <c r="B1583" s="40" t="s">
        <v>16</v>
      </c>
      <c r="D1583" s="106">
        <v>271019430029</v>
      </c>
      <c r="E1583" s="4">
        <v>0.6</v>
      </c>
    </row>
    <row r="1584" spans="1:5" x14ac:dyDescent="0.25">
      <c r="A1584" s="8">
        <v>16.84</v>
      </c>
      <c r="B1584" s="40" t="s">
        <v>16</v>
      </c>
      <c r="D1584" s="108">
        <v>271019470019</v>
      </c>
      <c r="E1584" s="4">
        <v>0.6</v>
      </c>
    </row>
    <row r="1585" spans="1:5" x14ac:dyDescent="0.25">
      <c r="A1585" s="8">
        <v>16.850000000000001</v>
      </c>
      <c r="B1585" s="40" t="s">
        <v>16</v>
      </c>
      <c r="D1585" s="106">
        <v>722699300019</v>
      </c>
      <c r="E1585" s="4">
        <v>0.6</v>
      </c>
    </row>
    <row r="1586" spans="1:5" x14ac:dyDescent="0.25">
      <c r="A1586" s="8">
        <v>16.86</v>
      </c>
      <c r="B1586" s="40" t="s">
        <v>16</v>
      </c>
      <c r="D1586" s="108">
        <v>722699300011</v>
      </c>
      <c r="E1586" s="4">
        <v>0.6</v>
      </c>
    </row>
    <row r="1587" spans="1:5" x14ac:dyDescent="0.25">
      <c r="A1587" s="8">
        <v>16.87</v>
      </c>
      <c r="B1587" s="40" t="s">
        <v>16</v>
      </c>
      <c r="D1587" s="106">
        <v>722592000090</v>
      </c>
      <c r="E1587" s="4">
        <v>0.6</v>
      </c>
    </row>
    <row r="1588" spans="1:5" x14ac:dyDescent="0.25">
      <c r="A1588" s="8">
        <v>16.88</v>
      </c>
      <c r="B1588" s="40" t="s">
        <v>16</v>
      </c>
      <c r="D1588" s="108">
        <v>722830410000</v>
      </c>
      <c r="E1588" s="4">
        <v>0.6</v>
      </c>
    </row>
    <row r="1589" spans="1:5" x14ac:dyDescent="0.25">
      <c r="A1589" s="8">
        <v>16.89</v>
      </c>
      <c r="B1589" s="40" t="s">
        <v>16</v>
      </c>
      <c r="D1589" s="106">
        <v>722860800019</v>
      </c>
      <c r="E1589" s="4">
        <v>0.6</v>
      </c>
    </row>
    <row r="1590" spans="1:5" x14ac:dyDescent="0.25">
      <c r="A1590" s="8">
        <v>16.899999999999999</v>
      </c>
      <c r="B1590" s="40" t="s">
        <v>16</v>
      </c>
      <c r="D1590" s="108">
        <v>722860800011</v>
      </c>
      <c r="E1590" s="4">
        <v>0.6</v>
      </c>
    </row>
    <row r="1591" spans="1:5" x14ac:dyDescent="0.25">
      <c r="A1591" s="8">
        <v>16.91</v>
      </c>
      <c r="B1591" s="40" t="s">
        <v>16</v>
      </c>
      <c r="D1591" s="106">
        <v>722830490000</v>
      </c>
      <c r="E1591" s="4">
        <v>0.6</v>
      </c>
    </row>
    <row r="1592" spans="1:5" x14ac:dyDescent="0.25">
      <c r="A1592" s="8">
        <v>16.920000000000002</v>
      </c>
      <c r="B1592" s="40" t="s">
        <v>16</v>
      </c>
      <c r="D1592" s="108">
        <v>722850400000</v>
      </c>
      <c r="E1592" s="4">
        <v>0.6</v>
      </c>
    </row>
    <row r="1593" spans="1:5" x14ac:dyDescent="0.25">
      <c r="A1593" s="8">
        <v>16.93</v>
      </c>
      <c r="B1593" s="40" t="s">
        <v>16</v>
      </c>
      <c r="D1593" s="106">
        <v>722870900019</v>
      </c>
      <c r="E1593" s="4">
        <v>0.6</v>
      </c>
    </row>
    <row r="1594" spans="1:5" x14ac:dyDescent="0.25">
      <c r="A1594" s="8">
        <v>16.940000000000001</v>
      </c>
      <c r="B1594" s="40" t="s">
        <v>16</v>
      </c>
      <c r="D1594" s="108">
        <v>722699700011</v>
      </c>
      <c r="E1594" s="4">
        <v>0.6</v>
      </c>
    </row>
    <row r="1595" spans="1:5" x14ac:dyDescent="0.25">
      <c r="A1595" s="8">
        <v>16.95</v>
      </c>
      <c r="B1595" s="40" t="s">
        <v>16</v>
      </c>
      <c r="D1595" s="106">
        <v>722699700019</v>
      </c>
      <c r="E1595" s="4">
        <v>0.6</v>
      </c>
    </row>
    <row r="1596" spans="1:5" x14ac:dyDescent="0.25">
      <c r="A1596" s="8">
        <v>16.96</v>
      </c>
      <c r="B1596" s="40" t="s">
        <v>16</v>
      </c>
      <c r="D1596" s="108">
        <v>722599000090</v>
      </c>
      <c r="E1596" s="4">
        <v>0.6</v>
      </c>
    </row>
    <row r="1597" spans="1:5" x14ac:dyDescent="0.25">
      <c r="A1597" s="8">
        <v>16.97</v>
      </c>
      <c r="B1597" s="40" t="s">
        <v>16</v>
      </c>
      <c r="D1597" s="106">
        <v>722540900000</v>
      </c>
      <c r="E1597" s="4">
        <v>0.6</v>
      </c>
    </row>
    <row r="1598" spans="1:5" x14ac:dyDescent="0.25">
      <c r="A1598" s="8">
        <v>16.98</v>
      </c>
      <c r="B1598" s="40" t="s">
        <v>16</v>
      </c>
      <c r="D1598" s="108">
        <v>722550800011</v>
      </c>
      <c r="E1598" s="4">
        <v>0.6</v>
      </c>
    </row>
    <row r="1599" spans="1:5" x14ac:dyDescent="0.25">
      <c r="A1599" s="8">
        <v>16.989999999999998</v>
      </c>
      <c r="B1599" s="40" t="s">
        <v>16</v>
      </c>
      <c r="D1599" s="106">
        <v>722699100019</v>
      </c>
      <c r="E1599" s="4">
        <v>0.6</v>
      </c>
    </row>
    <row r="1600" spans="1:5" x14ac:dyDescent="0.25">
      <c r="A1600" s="8">
        <v>17</v>
      </c>
      <c r="B1600" s="40" t="s">
        <v>16</v>
      </c>
      <c r="D1600" s="108">
        <v>722591000090</v>
      </c>
      <c r="E1600" s="4">
        <v>0.6</v>
      </c>
    </row>
    <row r="1601" spans="1:5" x14ac:dyDescent="0.25">
      <c r="A1601" s="8">
        <v>17.010000000000002</v>
      </c>
      <c r="B1601" s="40" t="s">
        <v>16</v>
      </c>
      <c r="D1601" s="106">
        <v>722591000010</v>
      </c>
      <c r="E1601" s="4">
        <v>0.6</v>
      </c>
    </row>
    <row r="1602" spans="1:5" x14ac:dyDescent="0.25">
      <c r="A1602" s="8">
        <v>17.02</v>
      </c>
      <c r="B1602" s="40" t="s">
        <v>16</v>
      </c>
      <c r="D1602" s="108">
        <v>730451811000</v>
      </c>
      <c r="E1602" s="4">
        <v>0.6</v>
      </c>
    </row>
    <row r="1603" spans="1:5" x14ac:dyDescent="0.25">
      <c r="A1603" s="8">
        <v>17.03</v>
      </c>
      <c r="B1603" s="40" t="s">
        <v>16</v>
      </c>
      <c r="D1603" s="106">
        <v>730451819000</v>
      </c>
      <c r="E1603" s="4">
        <v>0.6</v>
      </c>
    </row>
    <row r="1604" spans="1:5" x14ac:dyDescent="0.25">
      <c r="A1604" s="8">
        <v>17.04</v>
      </c>
      <c r="B1604" s="40" t="s">
        <v>16</v>
      </c>
      <c r="D1604" s="108">
        <v>730650809000</v>
      </c>
      <c r="E1604" s="4">
        <v>0.6</v>
      </c>
    </row>
    <row r="1605" spans="1:5" x14ac:dyDescent="0.25">
      <c r="A1605" s="8">
        <v>17.05</v>
      </c>
      <c r="B1605" s="40" t="s">
        <v>16</v>
      </c>
      <c r="D1605" s="106">
        <v>730650801000</v>
      </c>
      <c r="E1605" s="4">
        <v>0.6</v>
      </c>
    </row>
    <row r="1606" spans="1:5" x14ac:dyDescent="0.25">
      <c r="A1606" s="8">
        <v>17.059999999999999</v>
      </c>
      <c r="B1606" s="40" t="s">
        <v>16</v>
      </c>
      <c r="D1606" s="108">
        <v>722870100000</v>
      </c>
      <c r="E1606" s="4">
        <v>0.6</v>
      </c>
    </row>
    <row r="1607" spans="1:5" x14ac:dyDescent="0.25">
      <c r="A1607" s="8">
        <v>17.07</v>
      </c>
      <c r="B1607" s="40" t="s">
        <v>16</v>
      </c>
      <c r="D1607" s="106">
        <v>722870900011</v>
      </c>
      <c r="E1607" s="4">
        <v>0.6</v>
      </c>
    </row>
    <row r="1608" spans="1:5" x14ac:dyDescent="0.25">
      <c r="A1608" s="8">
        <v>17.079999999999998</v>
      </c>
      <c r="B1608" s="40" t="s">
        <v>16</v>
      </c>
      <c r="D1608" s="108">
        <v>722790950000</v>
      </c>
      <c r="E1608" s="4">
        <v>0.6</v>
      </c>
    </row>
    <row r="1609" spans="1:5" x14ac:dyDescent="0.25">
      <c r="A1609" s="8">
        <v>17.09</v>
      </c>
      <c r="B1609" s="40" t="s">
        <v>16</v>
      </c>
      <c r="D1609" s="106">
        <v>722691990000</v>
      </c>
      <c r="E1609" s="4">
        <v>0.6</v>
      </c>
    </row>
    <row r="1610" spans="1:5" x14ac:dyDescent="0.25">
      <c r="A1610" s="8">
        <v>17.100000000000001</v>
      </c>
      <c r="B1610" s="40" t="s">
        <v>16</v>
      </c>
      <c r="D1610" s="108">
        <v>722691910000</v>
      </c>
      <c r="E1610" s="4">
        <v>0.6</v>
      </c>
    </row>
    <row r="1611" spans="1:5" x14ac:dyDescent="0.25">
      <c r="A1611" s="8">
        <v>17.11</v>
      </c>
      <c r="B1611" s="40" t="s">
        <v>16</v>
      </c>
      <c r="D1611" s="106">
        <v>750210009019</v>
      </c>
      <c r="E1611" s="4">
        <v>0.6</v>
      </c>
    </row>
    <row r="1612" spans="1:5" x14ac:dyDescent="0.25">
      <c r="A1612" s="8">
        <v>17.12</v>
      </c>
      <c r="B1612" s="40" t="s">
        <v>16</v>
      </c>
      <c r="D1612" s="108">
        <v>350290700000</v>
      </c>
      <c r="E1612" s="4">
        <v>0.6</v>
      </c>
    </row>
    <row r="1613" spans="1:5" x14ac:dyDescent="0.25">
      <c r="A1613" s="8">
        <v>17.13</v>
      </c>
      <c r="B1613" s="40" t="s">
        <v>16</v>
      </c>
      <c r="D1613" s="106">
        <v>350290200000</v>
      </c>
      <c r="E1613" s="4">
        <v>0.6</v>
      </c>
    </row>
    <row r="1614" spans="1:5" x14ac:dyDescent="0.25">
      <c r="A1614" s="8">
        <v>17.14</v>
      </c>
      <c r="B1614" s="40" t="s">
        <v>16</v>
      </c>
      <c r="D1614" s="108">
        <v>291249003019</v>
      </c>
      <c r="E1614" s="4">
        <v>0.6</v>
      </c>
    </row>
    <row r="1615" spans="1:5" x14ac:dyDescent="0.25">
      <c r="A1615" s="8">
        <v>17.149999999999999</v>
      </c>
      <c r="B1615" s="40" t="s">
        <v>16</v>
      </c>
      <c r="D1615" s="106">
        <v>280519900019</v>
      </c>
      <c r="E1615" s="4">
        <v>0.6</v>
      </c>
    </row>
    <row r="1616" spans="1:5" x14ac:dyDescent="0.25">
      <c r="A1616" s="8">
        <v>17.16</v>
      </c>
      <c r="B1616" s="40" t="s">
        <v>16</v>
      </c>
      <c r="D1616" s="108">
        <v>293980000000</v>
      </c>
      <c r="E1616" s="4">
        <v>0.6</v>
      </c>
    </row>
    <row r="1617" spans="1:5" x14ac:dyDescent="0.25">
      <c r="A1617" s="8">
        <v>17.170000000000002</v>
      </c>
      <c r="B1617" s="40" t="s">
        <v>16</v>
      </c>
      <c r="D1617" s="106">
        <v>290129009011</v>
      </c>
      <c r="E1617" s="4">
        <v>0.6</v>
      </c>
    </row>
    <row r="1618" spans="1:5" x14ac:dyDescent="0.25">
      <c r="A1618" s="8">
        <v>17.18</v>
      </c>
      <c r="B1618" s="40" t="s">
        <v>16</v>
      </c>
      <c r="D1618" s="108">
        <v>290129009019</v>
      </c>
      <c r="E1618" s="4">
        <v>0.6</v>
      </c>
    </row>
    <row r="1619" spans="1:5" x14ac:dyDescent="0.25">
      <c r="A1619" s="8">
        <v>17.190000000000001</v>
      </c>
      <c r="B1619" s="40" t="s">
        <v>16</v>
      </c>
      <c r="D1619" s="106">
        <v>290960900019</v>
      </c>
      <c r="E1619" s="4">
        <v>0.6</v>
      </c>
    </row>
    <row r="1620" spans="1:5" x14ac:dyDescent="0.25">
      <c r="A1620" s="8">
        <v>17.2</v>
      </c>
      <c r="B1620" s="40" t="s">
        <v>16</v>
      </c>
      <c r="D1620" s="108">
        <v>284190853019</v>
      </c>
      <c r="E1620" s="4">
        <v>0.6</v>
      </c>
    </row>
    <row r="1621" spans="1:5" x14ac:dyDescent="0.25">
      <c r="A1621" s="8">
        <v>17.21</v>
      </c>
      <c r="B1621" s="40" t="s">
        <v>16</v>
      </c>
      <c r="D1621" s="106">
        <v>150110900000</v>
      </c>
      <c r="E1621" s="4">
        <v>0.6</v>
      </c>
    </row>
    <row r="1622" spans="1:5" x14ac:dyDescent="0.25">
      <c r="A1622" s="8">
        <v>17.22</v>
      </c>
      <c r="B1622" s="40" t="s">
        <v>16</v>
      </c>
      <c r="D1622" s="108">
        <v>401390000019</v>
      </c>
      <c r="E1622" s="4">
        <v>0.6</v>
      </c>
    </row>
    <row r="1623" spans="1:5" x14ac:dyDescent="0.25">
      <c r="A1623" s="8">
        <v>17.23</v>
      </c>
      <c r="B1623" s="40" t="s">
        <v>16</v>
      </c>
      <c r="D1623" s="106">
        <v>292221000019</v>
      </c>
      <c r="E1623" s="4">
        <v>0.6</v>
      </c>
    </row>
    <row r="1624" spans="1:5" x14ac:dyDescent="0.25">
      <c r="A1624" s="8">
        <v>17.239999999999998</v>
      </c>
      <c r="B1624" s="40" t="s">
        <v>16</v>
      </c>
      <c r="D1624" s="108">
        <v>390939000000</v>
      </c>
      <c r="E1624" s="4">
        <v>0.6</v>
      </c>
    </row>
    <row r="1625" spans="1:5" x14ac:dyDescent="0.25">
      <c r="A1625" s="8">
        <v>17.25</v>
      </c>
      <c r="B1625" s="40" t="s">
        <v>16</v>
      </c>
      <c r="D1625" s="106">
        <v>292229009019</v>
      </c>
      <c r="E1625" s="4">
        <v>0.6</v>
      </c>
    </row>
    <row r="1626" spans="1:5" x14ac:dyDescent="0.25">
      <c r="A1626" s="8">
        <v>17.260000000000002</v>
      </c>
      <c r="B1626" s="40" t="s">
        <v>16</v>
      </c>
      <c r="D1626" s="108">
        <v>283699175000</v>
      </c>
      <c r="E1626" s="4">
        <v>0.6</v>
      </c>
    </row>
    <row r="1627" spans="1:5" x14ac:dyDescent="0.25">
      <c r="A1627" s="8">
        <v>17.27</v>
      </c>
      <c r="B1627" s="40" t="s">
        <v>16</v>
      </c>
      <c r="D1627" s="106">
        <v>294110000029</v>
      </c>
      <c r="E1627" s="4">
        <v>0.6</v>
      </c>
    </row>
    <row r="1628" spans="1:5" x14ac:dyDescent="0.25">
      <c r="A1628" s="8">
        <v>17.28</v>
      </c>
      <c r="B1628" s="40" t="s">
        <v>16</v>
      </c>
      <c r="D1628" s="108">
        <v>852910699018</v>
      </c>
      <c r="E1628" s="4">
        <v>0.6</v>
      </c>
    </row>
    <row r="1629" spans="1:5" x14ac:dyDescent="0.25">
      <c r="A1629" s="8">
        <v>17.29</v>
      </c>
      <c r="B1629" s="40" t="s">
        <v>16</v>
      </c>
      <c r="D1629" s="106">
        <v>270750000019</v>
      </c>
      <c r="E1629" s="4">
        <v>0.6</v>
      </c>
    </row>
    <row r="1630" spans="1:5" x14ac:dyDescent="0.25">
      <c r="A1630" s="8">
        <v>17.3</v>
      </c>
      <c r="B1630" s="40" t="s">
        <v>16</v>
      </c>
      <c r="D1630" s="108">
        <v>292149000039</v>
      </c>
      <c r="E1630" s="4">
        <v>0.6</v>
      </c>
    </row>
    <row r="1631" spans="1:5" x14ac:dyDescent="0.25">
      <c r="A1631" s="8">
        <v>17.309999999999999</v>
      </c>
      <c r="B1631" s="40" t="s">
        <v>16</v>
      </c>
      <c r="D1631" s="106">
        <v>292159900019</v>
      </c>
      <c r="E1631" s="4">
        <v>0.6</v>
      </c>
    </row>
    <row r="1632" spans="1:5" x14ac:dyDescent="0.25">
      <c r="A1632" s="8">
        <v>17.32</v>
      </c>
      <c r="B1632" s="40" t="s">
        <v>16</v>
      </c>
      <c r="D1632" s="108">
        <v>290629009019</v>
      </c>
      <c r="E1632" s="4">
        <v>0.6</v>
      </c>
    </row>
    <row r="1633" spans="1:5" x14ac:dyDescent="0.25">
      <c r="A1633" s="8">
        <v>17.329999999999998</v>
      </c>
      <c r="B1633" s="40" t="s">
        <v>16</v>
      </c>
      <c r="D1633" s="106">
        <v>284290801600</v>
      </c>
      <c r="E1633" s="4">
        <v>0.6</v>
      </c>
    </row>
    <row r="1634" spans="1:5" x14ac:dyDescent="0.25">
      <c r="A1634" s="8">
        <v>17.34</v>
      </c>
      <c r="B1634" s="40" t="s">
        <v>16</v>
      </c>
      <c r="D1634" s="108">
        <v>280429900019</v>
      </c>
      <c r="E1634" s="4">
        <v>0.6</v>
      </c>
    </row>
    <row r="1635" spans="1:5" x14ac:dyDescent="0.25">
      <c r="A1635" s="8">
        <v>17.350000000000001</v>
      </c>
      <c r="B1635" s="40" t="s">
        <v>16</v>
      </c>
      <c r="D1635" s="106">
        <v>291100009019</v>
      </c>
      <c r="E1635" s="4">
        <v>0.6</v>
      </c>
    </row>
    <row r="1636" spans="1:5" x14ac:dyDescent="0.25">
      <c r="A1636" s="8">
        <v>17.36</v>
      </c>
      <c r="B1636" s="40" t="s">
        <v>16</v>
      </c>
      <c r="D1636" s="108">
        <v>292419000029</v>
      </c>
      <c r="E1636" s="4">
        <v>0.6</v>
      </c>
    </row>
    <row r="1637" spans="1:5" x14ac:dyDescent="0.25">
      <c r="A1637" s="8">
        <v>17.37</v>
      </c>
      <c r="B1637" s="40" t="s">
        <v>16</v>
      </c>
      <c r="D1637" s="106">
        <v>290919900049</v>
      </c>
      <c r="E1637" s="4">
        <v>0.6</v>
      </c>
    </row>
    <row r="1638" spans="1:5" x14ac:dyDescent="0.25">
      <c r="A1638" s="8">
        <v>17.38</v>
      </c>
      <c r="B1638" s="40" t="s">
        <v>16</v>
      </c>
      <c r="D1638" s="108">
        <v>290110001019</v>
      </c>
      <c r="E1638" s="4">
        <v>0.6</v>
      </c>
    </row>
    <row r="1639" spans="1:5" x14ac:dyDescent="0.25">
      <c r="A1639" s="8">
        <v>17.39</v>
      </c>
      <c r="B1639" s="40" t="s">
        <v>16</v>
      </c>
      <c r="D1639" s="106">
        <v>292119990059</v>
      </c>
      <c r="E1639" s="4">
        <v>0.6</v>
      </c>
    </row>
    <row r="1640" spans="1:5" x14ac:dyDescent="0.25">
      <c r="A1640" s="8">
        <v>17.399999999999999</v>
      </c>
      <c r="B1640" s="40" t="s">
        <v>16</v>
      </c>
      <c r="D1640" s="108">
        <v>292129000000</v>
      </c>
      <c r="E1640" s="4">
        <v>0.6</v>
      </c>
    </row>
    <row r="1641" spans="1:5" x14ac:dyDescent="0.25">
      <c r="A1641" s="8">
        <v>17.41</v>
      </c>
      <c r="B1641" s="40" t="s">
        <v>16</v>
      </c>
      <c r="D1641" s="106">
        <v>291719800019</v>
      </c>
      <c r="E1641" s="4">
        <v>0.6</v>
      </c>
    </row>
    <row r="1642" spans="1:5" x14ac:dyDescent="0.25">
      <c r="A1642" s="8">
        <v>17.420000000000002</v>
      </c>
      <c r="B1642" s="40" t="s">
        <v>16</v>
      </c>
      <c r="D1642" s="108">
        <v>251320000019</v>
      </c>
      <c r="E1642" s="4">
        <v>0.6</v>
      </c>
    </row>
    <row r="1643" spans="1:5" x14ac:dyDescent="0.25">
      <c r="A1643" s="8">
        <v>17.43</v>
      </c>
      <c r="B1643" s="40" t="s">
        <v>16</v>
      </c>
      <c r="D1643" s="106">
        <v>901420209100</v>
      </c>
      <c r="E1643" s="4">
        <v>0.6</v>
      </c>
    </row>
    <row r="1644" spans="1:5" x14ac:dyDescent="0.25">
      <c r="A1644" s="8">
        <v>17.440000000000001</v>
      </c>
      <c r="B1644" s="40" t="s">
        <v>16</v>
      </c>
      <c r="D1644" s="108">
        <v>271099000000</v>
      </c>
      <c r="E1644" s="4">
        <v>0.6</v>
      </c>
    </row>
    <row r="1645" spans="1:5" x14ac:dyDescent="0.25">
      <c r="A1645" s="8">
        <v>17.45</v>
      </c>
      <c r="B1645" s="40" t="s">
        <v>16</v>
      </c>
      <c r="D1645" s="106">
        <v>903289000000</v>
      </c>
      <c r="E1645" s="4">
        <v>0.6</v>
      </c>
    </row>
    <row r="1646" spans="1:5" x14ac:dyDescent="0.25">
      <c r="A1646" s="8">
        <v>17.46</v>
      </c>
      <c r="B1646" s="40" t="s">
        <v>16</v>
      </c>
      <c r="D1646" s="108">
        <v>292700000029</v>
      </c>
      <c r="E1646" s="4">
        <v>0.6</v>
      </c>
    </row>
    <row r="1647" spans="1:5" x14ac:dyDescent="0.25">
      <c r="A1647" s="8">
        <v>17.47</v>
      </c>
      <c r="B1647" s="40" t="s">
        <v>16</v>
      </c>
      <c r="D1647" s="107">
        <v>292990000029</v>
      </c>
      <c r="E1647" s="4">
        <v>0.6</v>
      </c>
    </row>
    <row r="1648" spans="1:5" x14ac:dyDescent="0.25">
      <c r="A1648" s="8">
        <v>17.48</v>
      </c>
      <c r="B1648" s="40" t="s">
        <v>16</v>
      </c>
      <c r="D1648" s="104">
        <v>292990900029</v>
      </c>
      <c r="E1648" s="4">
        <v>0.6</v>
      </c>
    </row>
    <row r="1649" spans="1:5" x14ac:dyDescent="0.25">
      <c r="A1649" s="8">
        <v>17.489999999999998</v>
      </c>
      <c r="B1649" s="40" t="s">
        <v>16</v>
      </c>
      <c r="D1649" s="108">
        <v>281129300019</v>
      </c>
      <c r="E1649" s="4">
        <v>0.6</v>
      </c>
    </row>
    <row r="1650" spans="1:5" x14ac:dyDescent="0.25">
      <c r="A1650" s="8">
        <v>17.5</v>
      </c>
      <c r="B1650" s="40" t="s">
        <v>16</v>
      </c>
      <c r="D1650" s="106">
        <v>285000601019</v>
      </c>
      <c r="E1650" s="4">
        <v>0.6</v>
      </c>
    </row>
    <row r="1651" spans="1:5" x14ac:dyDescent="0.25">
      <c r="A1651" s="8">
        <v>17.510000000000002</v>
      </c>
      <c r="B1651" s="40" t="s">
        <v>16</v>
      </c>
      <c r="D1651" s="108">
        <v>740829000000</v>
      </c>
      <c r="E1651" s="4">
        <v>0.6</v>
      </c>
    </row>
    <row r="1652" spans="1:5" x14ac:dyDescent="0.25">
      <c r="A1652" s="8">
        <v>17.52</v>
      </c>
      <c r="B1652" s="40" t="s">
        <v>16</v>
      </c>
      <c r="D1652" s="106">
        <v>844399909000</v>
      </c>
      <c r="E1652" s="4">
        <v>0.6</v>
      </c>
    </row>
    <row r="1653" spans="1:5" x14ac:dyDescent="0.25">
      <c r="A1653" s="8">
        <v>17.53</v>
      </c>
      <c r="B1653" s="40" t="s">
        <v>16</v>
      </c>
      <c r="D1653" s="108">
        <v>500720310000</v>
      </c>
      <c r="E1653" s="4">
        <v>0.6</v>
      </c>
    </row>
    <row r="1654" spans="1:5" x14ac:dyDescent="0.25">
      <c r="A1654" s="8">
        <v>17.54</v>
      </c>
      <c r="B1654" s="40" t="s">
        <v>16</v>
      </c>
      <c r="D1654" s="106">
        <v>680423000019</v>
      </c>
      <c r="E1654" s="4">
        <v>0.6</v>
      </c>
    </row>
    <row r="1655" spans="1:5" x14ac:dyDescent="0.25">
      <c r="A1655" s="8">
        <v>17.55</v>
      </c>
      <c r="B1655" s="40" t="s">
        <v>16</v>
      </c>
      <c r="D1655" s="108">
        <v>130219701000</v>
      </c>
      <c r="E1655" s="4">
        <v>0.6</v>
      </c>
    </row>
    <row r="1656" spans="1:5" x14ac:dyDescent="0.25">
      <c r="A1656" s="8">
        <v>17.559999999999999</v>
      </c>
      <c r="B1656" s="40" t="s">
        <v>16</v>
      </c>
      <c r="D1656" s="106">
        <v>130219709990</v>
      </c>
      <c r="E1656" s="4">
        <v>0.6</v>
      </c>
    </row>
    <row r="1657" spans="1:5" x14ac:dyDescent="0.25">
      <c r="A1657" s="8">
        <v>17.57</v>
      </c>
      <c r="B1657" s="40" t="s">
        <v>16</v>
      </c>
      <c r="D1657" s="108">
        <v>130239001000</v>
      </c>
      <c r="E1657" s="4">
        <v>0.6</v>
      </c>
    </row>
    <row r="1658" spans="1:5" x14ac:dyDescent="0.25">
      <c r="A1658" s="8">
        <v>17.579999999999998</v>
      </c>
      <c r="B1658" s="40" t="s">
        <v>16</v>
      </c>
      <c r="D1658" s="106">
        <v>130239009000</v>
      </c>
      <c r="E1658" s="4">
        <v>0.6</v>
      </c>
    </row>
    <row r="1659" spans="1:5" x14ac:dyDescent="0.25">
      <c r="A1659" s="8">
        <v>17.59</v>
      </c>
      <c r="B1659" s="40" t="s">
        <v>16</v>
      </c>
      <c r="D1659" s="108">
        <v>530500009919</v>
      </c>
      <c r="E1659" s="4">
        <v>0.6</v>
      </c>
    </row>
    <row r="1660" spans="1:5" x14ac:dyDescent="0.25">
      <c r="A1660" s="8">
        <v>17.600000000000001</v>
      </c>
      <c r="B1660" s="40" t="s">
        <v>16</v>
      </c>
      <c r="D1660" s="106">
        <v>281000909029</v>
      </c>
      <c r="E1660" s="4">
        <v>0.6</v>
      </c>
    </row>
    <row r="1661" spans="1:5" x14ac:dyDescent="0.25">
      <c r="A1661" s="8">
        <v>17.61</v>
      </c>
      <c r="B1661" s="40" t="s">
        <v>16</v>
      </c>
      <c r="D1661" s="108">
        <v>284020909000</v>
      </c>
      <c r="E1661" s="4">
        <v>0.6</v>
      </c>
    </row>
    <row r="1662" spans="1:5" x14ac:dyDescent="0.25">
      <c r="A1662" s="8">
        <v>17.62</v>
      </c>
      <c r="B1662" s="40" t="s">
        <v>16</v>
      </c>
      <c r="D1662" s="106">
        <v>281000909019</v>
      </c>
      <c r="E1662" s="4">
        <v>0.6</v>
      </c>
    </row>
    <row r="1663" spans="1:5" x14ac:dyDescent="0.25">
      <c r="A1663" s="8">
        <v>17.63</v>
      </c>
      <c r="B1663" s="40" t="s">
        <v>16</v>
      </c>
      <c r="D1663" s="108">
        <v>400941009000</v>
      </c>
      <c r="E1663" s="4">
        <v>0.6</v>
      </c>
    </row>
    <row r="1664" spans="1:5" x14ac:dyDescent="0.25">
      <c r="A1664" s="8">
        <v>17.64</v>
      </c>
      <c r="B1664" s="40" t="s">
        <v>16</v>
      </c>
      <c r="D1664" s="106">
        <v>901890300019</v>
      </c>
      <c r="E1664" s="4">
        <v>0.6</v>
      </c>
    </row>
    <row r="1665" spans="1:5" x14ac:dyDescent="0.25">
      <c r="A1665" s="8">
        <v>17.649999999999999</v>
      </c>
      <c r="B1665" s="40" t="s">
        <v>16</v>
      </c>
      <c r="D1665" s="108">
        <v>282990801019</v>
      </c>
      <c r="E1665" s="4">
        <v>0.6</v>
      </c>
    </row>
    <row r="1666" spans="1:5" x14ac:dyDescent="0.25">
      <c r="A1666" s="8">
        <v>17.66</v>
      </c>
      <c r="B1666" s="40" t="s">
        <v>16</v>
      </c>
      <c r="D1666" s="106">
        <v>282759002000</v>
      </c>
      <c r="E1666" s="4">
        <v>0.6</v>
      </c>
    </row>
    <row r="1667" spans="1:5" x14ac:dyDescent="0.25">
      <c r="A1667" s="8">
        <v>17.670000000000002</v>
      </c>
      <c r="B1667" s="40" t="s">
        <v>16</v>
      </c>
      <c r="D1667" s="108">
        <v>842539000090</v>
      </c>
      <c r="E1667" s="4">
        <v>0.6</v>
      </c>
    </row>
    <row r="1668" spans="1:5" x14ac:dyDescent="0.25">
      <c r="A1668" s="8">
        <v>17.68</v>
      </c>
      <c r="B1668" s="40" t="s">
        <v>16</v>
      </c>
      <c r="D1668" s="106">
        <v>291560190019</v>
      </c>
      <c r="E1668" s="4">
        <v>0.6</v>
      </c>
    </row>
    <row r="1669" spans="1:5" x14ac:dyDescent="0.25">
      <c r="A1669" s="8">
        <v>17.690000000000001</v>
      </c>
      <c r="B1669" s="40" t="s">
        <v>16</v>
      </c>
      <c r="D1669" s="108">
        <v>701990009000</v>
      </c>
      <c r="E1669" s="4">
        <v>0.6</v>
      </c>
    </row>
    <row r="1670" spans="1:5" x14ac:dyDescent="0.25">
      <c r="A1670" s="8">
        <v>17.7</v>
      </c>
      <c r="B1670" s="40" t="s">
        <v>16</v>
      </c>
      <c r="D1670" s="106">
        <v>700220900000</v>
      </c>
      <c r="E1670" s="4">
        <v>0.6</v>
      </c>
    </row>
    <row r="1671" spans="1:5" x14ac:dyDescent="0.25">
      <c r="A1671" s="8">
        <v>17.71</v>
      </c>
      <c r="B1671" s="40" t="s">
        <v>16</v>
      </c>
      <c r="D1671" s="108">
        <v>701400009029</v>
      </c>
      <c r="E1671" s="4">
        <v>0.6</v>
      </c>
    </row>
    <row r="1672" spans="1:5" x14ac:dyDescent="0.25">
      <c r="A1672" s="8">
        <v>17.72</v>
      </c>
      <c r="B1672" s="40" t="s">
        <v>16</v>
      </c>
      <c r="D1672" s="106">
        <v>701400009019</v>
      </c>
      <c r="E1672" s="4">
        <v>0.6</v>
      </c>
    </row>
    <row r="1673" spans="1:5" x14ac:dyDescent="0.25">
      <c r="A1673" s="8">
        <v>17.73</v>
      </c>
      <c r="B1673" s="40" t="s">
        <v>16</v>
      </c>
      <c r="D1673" s="108">
        <v>701400009011</v>
      </c>
      <c r="E1673" s="4">
        <v>0.6</v>
      </c>
    </row>
    <row r="1674" spans="1:5" x14ac:dyDescent="0.25">
      <c r="A1674" s="8">
        <v>17.739999999999998</v>
      </c>
      <c r="B1674" s="40" t="s">
        <v>16</v>
      </c>
      <c r="D1674" s="106">
        <v>262190009000</v>
      </c>
      <c r="E1674" s="4">
        <v>0.6</v>
      </c>
    </row>
    <row r="1675" spans="1:5" x14ac:dyDescent="0.25">
      <c r="A1675" s="8">
        <v>17.75</v>
      </c>
      <c r="B1675" s="40" t="s">
        <v>16</v>
      </c>
      <c r="D1675" s="108">
        <v>722410900000</v>
      </c>
      <c r="E1675" s="4">
        <v>0.6</v>
      </c>
    </row>
    <row r="1676" spans="1:5" x14ac:dyDescent="0.25">
      <c r="A1676" s="8">
        <v>17.760000000000002</v>
      </c>
      <c r="B1676" s="40" t="s">
        <v>16</v>
      </c>
      <c r="D1676" s="106">
        <v>850133004300</v>
      </c>
      <c r="E1676" s="4">
        <v>0.6</v>
      </c>
    </row>
    <row r="1677" spans="1:5" x14ac:dyDescent="0.25">
      <c r="A1677" s="8">
        <v>17.77</v>
      </c>
      <c r="B1677" s="40" t="s">
        <v>16</v>
      </c>
      <c r="D1677" s="108">
        <v>850133004200</v>
      </c>
      <c r="E1677" s="4">
        <v>0.6</v>
      </c>
    </row>
    <row r="1678" spans="1:5" x14ac:dyDescent="0.25">
      <c r="A1678" s="8">
        <v>17.78</v>
      </c>
      <c r="B1678" s="40" t="s">
        <v>16</v>
      </c>
      <c r="D1678" s="106">
        <v>850132009000</v>
      </c>
      <c r="E1678" s="4">
        <v>0.6</v>
      </c>
    </row>
    <row r="1679" spans="1:5" x14ac:dyDescent="0.25">
      <c r="A1679" s="8">
        <v>17.79</v>
      </c>
      <c r="B1679" s="40" t="s">
        <v>16</v>
      </c>
      <c r="D1679" s="108">
        <v>853340100000</v>
      </c>
      <c r="E1679" s="4">
        <v>0.6</v>
      </c>
    </row>
    <row r="1680" spans="1:5" x14ac:dyDescent="0.25">
      <c r="A1680" s="8">
        <v>17.8</v>
      </c>
      <c r="B1680" s="40" t="s">
        <v>16</v>
      </c>
      <c r="D1680" s="106">
        <v>853340900000</v>
      </c>
      <c r="E1680" s="4">
        <v>0.6</v>
      </c>
    </row>
    <row r="1681" spans="1:5" x14ac:dyDescent="0.25">
      <c r="A1681" s="8">
        <v>17.809999999999999</v>
      </c>
      <c r="B1681" s="40" t="s">
        <v>16</v>
      </c>
      <c r="D1681" s="108">
        <v>853939800000</v>
      </c>
      <c r="E1681" s="4">
        <v>0.6</v>
      </c>
    </row>
    <row r="1682" spans="1:5" x14ac:dyDescent="0.25">
      <c r="A1682" s="8">
        <v>17.82</v>
      </c>
      <c r="B1682" s="40" t="s">
        <v>16</v>
      </c>
      <c r="D1682" s="106">
        <v>292700000019</v>
      </c>
      <c r="E1682" s="4">
        <v>0.6</v>
      </c>
    </row>
    <row r="1683" spans="1:5" x14ac:dyDescent="0.25">
      <c r="A1683" s="8">
        <v>17.829999999999998</v>
      </c>
      <c r="B1683" s="40" t="s">
        <v>16</v>
      </c>
      <c r="D1683" s="108">
        <v>293890100019</v>
      </c>
      <c r="E1683" s="4">
        <v>0.6</v>
      </c>
    </row>
    <row r="1684" spans="1:5" x14ac:dyDescent="0.25">
      <c r="A1684" s="8">
        <v>17.84</v>
      </c>
      <c r="B1684" s="40" t="s">
        <v>16</v>
      </c>
      <c r="D1684" s="106">
        <v>284150009029</v>
      </c>
      <c r="E1684" s="4">
        <v>0.6</v>
      </c>
    </row>
    <row r="1685" spans="1:5" x14ac:dyDescent="0.25">
      <c r="A1685" s="8">
        <v>17.850000000000001</v>
      </c>
      <c r="B1685" s="40" t="s">
        <v>16</v>
      </c>
      <c r="D1685" s="108">
        <v>290899009017</v>
      </c>
      <c r="E1685" s="4">
        <v>0.6</v>
      </c>
    </row>
    <row r="1686" spans="1:5" x14ac:dyDescent="0.25">
      <c r="A1686" s="8">
        <v>17.86</v>
      </c>
      <c r="B1686" s="40" t="s">
        <v>16</v>
      </c>
      <c r="D1686" s="106">
        <v>293020000018</v>
      </c>
      <c r="E1686" s="4">
        <v>0.6</v>
      </c>
    </row>
    <row r="1687" spans="1:5" x14ac:dyDescent="0.25">
      <c r="A1687" s="8">
        <v>17.87</v>
      </c>
      <c r="B1687" s="40" t="s">
        <v>16</v>
      </c>
      <c r="D1687" s="108">
        <v>283190000000</v>
      </c>
      <c r="E1687" s="4">
        <v>0.6</v>
      </c>
    </row>
    <row r="1688" spans="1:5" x14ac:dyDescent="0.25">
      <c r="A1688" s="8">
        <v>17.88</v>
      </c>
      <c r="B1688" s="40" t="s">
        <v>16</v>
      </c>
      <c r="D1688" s="106">
        <v>850134003000</v>
      </c>
      <c r="E1688" s="4">
        <v>0.6</v>
      </c>
    </row>
    <row r="1689" spans="1:5" x14ac:dyDescent="0.25">
      <c r="A1689" s="8">
        <v>17.89</v>
      </c>
      <c r="B1689" s="40" t="s">
        <v>16</v>
      </c>
      <c r="D1689" s="108">
        <v>850133003100</v>
      </c>
      <c r="E1689" s="4">
        <v>0.6</v>
      </c>
    </row>
    <row r="1690" spans="1:5" x14ac:dyDescent="0.25">
      <c r="A1690" s="8">
        <v>17.899999999999999</v>
      </c>
      <c r="B1690" s="40" t="s">
        <v>16</v>
      </c>
      <c r="D1690" s="106">
        <v>850131001011</v>
      </c>
      <c r="E1690" s="4">
        <v>0.6</v>
      </c>
    </row>
    <row r="1691" spans="1:5" x14ac:dyDescent="0.25">
      <c r="A1691" s="8">
        <v>17.91</v>
      </c>
      <c r="B1691" s="40" t="s">
        <v>16</v>
      </c>
      <c r="D1691" s="108">
        <v>850131009011</v>
      </c>
      <c r="E1691" s="4">
        <v>0.6</v>
      </c>
    </row>
    <row r="1692" spans="1:5" x14ac:dyDescent="0.25">
      <c r="A1692" s="8">
        <v>17.920000000000002</v>
      </c>
      <c r="B1692" s="40" t="s">
        <v>16</v>
      </c>
      <c r="D1692" s="106">
        <v>850134001000</v>
      </c>
      <c r="E1692" s="4">
        <v>0.6</v>
      </c>
    </row>
    <row r="1693" spans="1:5" x14ac:dyDescent="0.25">
      <c r="A1693" s="8">
        <v>17.93</v>
      </c>
      <c r="B1693" s="40" t="s">
        <v>16</v>
      </c>
      <c r="D1693" s="108">
        <v>850132001100</v>
      </c>
      <c r="E1693" s="4">
        <v>0.6</v>
      </c>
    </row>
    <row r="1694" spans="1:5" x14ac:dyDescent="0.25">
      <c r="A1694" s="8">
        <v>17.940000000000001</v>
      </c>
      <c r="B1694" s="40" t="s">
        <v>16</v>
      </c>
      <c r="D1694" s="106">
        <v>850133001000</v>
      </c>
      <c r="E1694" s="4">
        <v>0.6</v>
      </c>
    </row>
    <row r="1695" spans="1:5" x14ac:dyDescent="0.25">
      <c r="A1695" s="8">
        <v>17.95</v>
      </c>
      <c r="B1695" s="40" t="s">
        <v>16</v>
      </c>
      <c r="D1695" s="108">
        <v>291619959000</v>
      </c>
      <c r="E1695" s="4">
        <v>0.6</v>
      </c>
    </row>
    <row r="1696" spans="1:5" x14ac:dyDescent="0.25">
      <c r="A1696" s="8">
        <v>17.96</v>
      </c>
      <c r="B1696" s="40" t="s">
        <v>16</v>
      </c>
      <c r="D1696" s="106">
        <v>290110009019</v>
      </c>
      <c r="E1696" s="4">
        <v>0.6</v>
      </c>
    </row>
    <row r="1697" spans="1:5" x14ac:dyDescent="0.25">
      <c r="A1697" s="8">
        <v>17.97</v>
      </c>
      <c r="B1697" s="40" t="s">
        <v>16</v>
      </c>
      <c r="D1697" s="108">
        <v>290519009018</v>
      </c>
      <c r="E1697" s="4">
        <v>0.6</v>
      </c>
    </row>
    <row r="1698" spans="1:5" x14ac:dyDescent="0.25">
      <c r="A1698" s="8">
        <v>17.98</v>
      </c>
      <c r="B1698" s="40" t="s">
        <v>16</v>
      </c>
      <c r="D1698" s="106">
        <v>590500700019</v>
      </c>
      <c r="E1698" s="4">
        <v>0.6</v>
      </c>
    </row>
    <row r="1699" spans="1:5" x14ac:dyDescent="0.25">
      <c r="A1699" s="8">
        <v>17.989999999999998</v>
      </c>
      <c r="B1699" s="40" t="s">
        <v>16</v>
      </c>
      <c r="D1699" s="108">
        <v>293949000019</v>
      </c>
      <c r="E1699" s="4">
        <v>0.6</v>
      </c>
    </row>
    <row r="1700" spans="1:5" x14ac:dyDescent="0.25">
      <c r="A1700" s="8">
        <v>18</v>
      </c>
      <c r="B1700" s="40" t="s">
        <v>16</v>
      </c>
      <c r="D1700" s="106">
        <v>850780000000</v>
      </c>
      <c r="E1700" s="4">
        <v>0.6</v>
      </c>
    </row>
    <row r="1701" spans="1:5" x14ac:dyDescent="0.25">
      <c r="A1701" s="8">
        <v>18.010000000000002</v>
      </c>
      <c r="B1701" s="40" t="s">
        <v>16</v>
      </c>
      <c r="D1701" s="108">
        <v>853650800018</v>
      </c>
      <c r="E1701" s="4">
        <v>0.6</v>
      </c>
    </row>
    <row r="1702" spans="1:5" x14ac:dyDescent="0.25">
      <c r="A1702" s="8">
        <v>18.02</v>
      </c>
      <c r="B1702" s="40" t="s">
        <v>16</v>
      </c>
      <c r="D1702" s="106">
        <v>853650190000</v>
      </c>
      <c r="E1702" s="4">
        <v>0.6</v>
      </c>
    </row>
    <row r="1703" spans="1:5" x14ac:dyDescent="0.25">
      <c r="A1703" s="8">
        <v>18.03</v>
      </c>
      <c r="B1703" s="40" t="s">
        <v>16</v>
      </c>
      <c r="D1703" s="108">
        <v>850239801100</v>
      </c>
      <c r="E1703" s="4">
        <v>0.6</v>
      </c>
    </row>
    <row r="1704" spans="1:5" x14ac:dyDescent="0.25">
      <c r="A1704" s="8">
        <v>18.04</v>
      </c>
      <c r="B1704" s="40" t="s">
        <v>16</v>
      </c>
      <c r="D1704" s="106">
        <v>850239801300</v>
      </c>
      <c r="E1704" s="4">
        <v>0.6</v>
      </c>
    </row>
    <row r="1705" spans="1:5" x14ac:dyDescent="0.25">
      <c r="A1705" s="8">
        <v>18.05</v>
      </c>
      <c r="B1705" s="40" t="s">
        <v>16</v>
      </c>
      <c r="D1705" s="108">
        <v>854519000000</v>
      </c>
      <c r="E1705" s="4">
        <v>0.6</v>
      </c>
    </row>
    <row r="1706" spans="1:5" x14ac:dyDescent="0.25">
      <c r="A1706" s="8">
        <v>18.059999999999999</v>
      </c>
      <c r="B1706" s="40" t="s">
        <v>16</v>
      </c>
      <c r="D1706" s="106">
        <v>854939000000</v>
      </c>
      <c r="E1706" s="4">
        <v>0.6</v>
      </c>
    </row>
    <row r="1707" spans="1:5" x14ac:dyDescent="0.25">
      <c r="A1707" s="8">
        <v>18.07</v>
      </c>
      <c r="B1707" s="40" t="s">
        <v>16</v>
      </c>
      <c r="D1707" s="108">
        <v>902590002119</v>
      </c>
      <c r="E1707" s="4">
        <v>0.6</v>
      </c>
    </row>
    <row r="1708" spans="1:5" x14ac:dyDescent="0.25">
      <c r="A1708" s="8">
        <v>18.079999999999998</v>
      </c>
      <c r="B1708" s="40" t="s">
        <v>16</v>
      </c>
      <c r="D1708" s="106">
        <v>902590002113</v>
      </c>
      <c r="E1708" s="4">
        <v>0.6</v>
      </c>
    </row>
    <row r="1709" spans="1:5" x14ac:dyDescent="0.25">
      <c r="A1709" s="8">
        <v>18.09</v>
      </c>
      <c r="B1709" s="40" t="s">
        <v>16</v>
      </c>
      <c r="D1709" s="108">
        <v>854239190000</v>
      </c>
      <c r="E1709" s="4">
        <v>0.6</v>
      </c>
    </row>
    <row r="1710" spans="1:5" x14ac:dyDescent="0.25">
      <c r="A1710" s="8">
        <v>18.100000000000001</v>
      </c>
      <c r="B1710" s="40" t="s">
        <v>16</v>
      </c>
      <c r="D1710" s="106">
        <v>854232190000</v>
      </c>
      <c r="E1710" s="4">
        <v>0.6</v>
      </c>
    </row>
    <row r="1711" spans="1:5" x14ac:dyDescent="0.25">
      <c r="A1711" s="8">
        <v>18.11</v>
      </c>
      <c r="B1711" s="40" t="s">
        <v>16</v>
      </c>
      <c r="D1711" s="108">
        <v>710229000000</v>
      </c>
      <c r="E1711" s="4">
        <v>0.6</v>
      </c>
    </row>
    <row r="1712" spans="1:5" x14ac:dyDescent="0.25">
      <c r="A1712" s="8">
        <v>18.12</v>
      </c>
      <c r="B1712" s="40" t="s">
        <v>16</v>
      </c>
      <c r="D1712" s="106">
        <v>251990900019</v>
      </c>
      <c r="E1712" s="4">
        <v>0.6</v>
      </c>
    </row>
    <row r="1713" spans="1:5" x14ac:dyDescent="0.25">
      <c r="A1713" s="8">
        <v>18.13</v>
      </c>
      <c r="B1713" s="40" t="s">
        <v>16</v>
      </c>
      <c r="D1713" s="108">
        <v>290950009000</v>
      </c>
      <c r="E1713" s="4">
        <v>0.6</v>
      </c>
    </row>
    <row r="1714" spans="1:5" x14ac:dyDescent="0.25">
      <c r="A1714" s="8">
        <v>18.14</v>
      </c>
      <c r="B1714" s="40" t="s">
        <v>16</v>
      </c>
      <c r="D1714" s="106">
        <v>720299800000</v>
      </c>
      <c r="E1714" s="4">
        <v>0.6</v>
      </c>
    </row>
    <row r="1715" spans="1:5" x14ac:dyDescent="0.25">
      <c r="A1715" s="8">
        <v>18.149999999999999</v>
      </c>
      <c r="B1715" s="40" t="s">
        <v>16</v>
      </c>
      <c r="D1715" s="108">
        <v>720229900000</v>
      </c>
      <c r="E1715" s="4">
        <v>0.6</v>
      </c>
    </row>
    <row r="1716" spans="1:5" x14ac:dyDescent="0.25">
      <c r="A1716" s="8">
        <v>18.16</v>
      </c>
      <c r="B1716" s="40" t="s">
        <v>16</v>
      </c>
      <c r="D1716" s="106">
        <v>370239000000</v>
      </c>
      <c r="E1716" s="4">
        <v>0.6</v>
      </c>
    </row>
    <row r="1717" spans="1:5" x14ac:dyDescent="0.25">
      <c r="A1717" s="8">
        <v>18.170000000000002</v>
      </c>
      <c r="B1717" s="40" t="s">
        <v>16</v>
      </c>
      <c r="D1717" s="108">
        <v>853669900018</v>
      </c>
      <c r="E1717" s="4">
        <v>0.6</v>
      </c>
    </row>
    <row r="1718" spans="1:5" x14ac:dyDescent="0.25">
      <c r="A1718" s="8">
        <v>18.18</v>
      </c>
      <c r="B1718" s="40" t="s">
        <v>16</v>
      </c>
      <c r="D1718" s="106">
        <v>853929300000</v>
      </c>
      <c r="E1718" s="4">
        <v>0.6</v>
      </c>
    </row>
    <row r="1719" spans="1:5" x14ac:dyDescent="0.25">
      <c r="A1719" s="8">
        <v>18.190000000000001</v>
      </c>
      <c r="B1719" s="40" t="s">
        <v>16</v>
      </c>
      <c r="D1719" s="108">
        <v>853929980000</v>
      </c>
      <c r="E1719" s="4">
        <v>0.6</v>
      </c>
    </row>
    <row r="1720" spans="1:5" x14ac:dyDescent="0.25">
      <c r="A1720" s="8">
        <v>18.2</v>
      </c>
      <c r="B1720" s="40" t="s">
        <v>16</v>
      </c>
      <c r="D1720" s="106">
        <v>853929920000</v>
      </c>
      <c r="E1720" s="4">
        <v>0.6</v>
      </c>
    </row>
    <row r="1721" spans="1:5" x14ac:dyDescent="0.25">
      <c r="A1721" s="8">
        <v>18.21</v>
      </c>
      <c r="B1721" s="40" t="s">
        <v>16</v>
      </c>
      <c r="D1721" s="108">
        <v>700529350000</v>
      </c>
      <c r="E1721" s="4">
        <v>0.6</v>
      </c>
    </row>
    <row r="1722" spans="1:5" x14ac:dyDescent="0.25">
      <c r="A1722" s="8">
        <v>18.22</v>
      </c>
      <c r="B1722" s="40" t="s">
        <v>16</v>
      </c>
      <c r="D1722" s="106">
        <v>700529250000</v>
      </c>
      <c r="E1722" s="4">
        <v>0.6</v>
      </c>
    </row>
    <row r="1723" spans="1:5" x14ac:dyDescent="0.25">
      <c r="A1723" s="8">
        <v>18.23</v>
      </c>
      <c r="B1723" s="40" t="s">
        <v>16</v>
      </c>
      <c r="D1723" s="108">
        <v>700529800000</v>
      </c>
      <c r="E1723" s="4">
        <v>0.6</v>
      </c>
    </row>
    <row r="1724" spans="1:5" x14ac:dyDescent="0.25">
      <c r="A1724" s="8">
        <v>18.239999999999998</v>
      </c>
      <c r="B1724" s="40" t="s">
        <v>16</v>
      </c>
      <c r="D1724" s="106">
        <v>390469800000</v>
      </c>
      <c r="E1724" s="4">
        <v>0.6</v>
      </c>
    </row>
    <row r="1725" spans="1:5" x14ac:dyDescent="0.25">
      <c r="A1725" s="8">
        <v>18.25</v>
      </c>
      <c r="B1725" s="40" t="s">
        <v>16</v>
      </c>
      <c r="D1725" s="108">
        <v>282690809019</v>
      </c>
      <c r="E1725" s="4">
        <v>0.6</v>
      </c>
    </row>
    <row r="1726" spans="1:5" x14ac:dyDescent="0.25">
      <c r="A1726" s="8">
        <v>18.260000000000002</v>
      </c>
      <c r="B1726" s="40" t="s">
        <v>16</v>
      </c>
      <c r="D1726" s="106">
        <v>282619909019</v>
      </c>
      <c r="E1726" s="4">
        <v>0.6</v>
      </c>
    </row>
    <row r="1727" spans="1:5" x14ac:dyDescent="0.25">
      <c r="A1727" s="8">
        <v>18.27</v>
      </c>
      <c r="B1727" s="40" t="s">
        <v>16</v>
      </c>
      <c r="D1727" s="108">
        <v>283529909000</v>
      </c>
      <c r="E1727" s="4">
        <v>0.6</v>
      </c>
    </row>
    <row r="1728" spans="1:5" x14ac:dyDescent="0.25">
      <c r="A1728" s="8">
        <v>18.28</v>
      </c>
      <c r="B1728" s="40" t="s">
        <v>16</v>
      </c>
      <c r="D1728" s="106">
        <v>292029000000</v>
      </c>
      <c r="E1728" s="4">
        <v>0.6</v>
      </c>
    </row>
    <row r="1729" spans="1:5" x14ac:dyDescent="0.25">
      <c r="A1729" s="8">
        <v>18.29</v>
      </c>
      <c r="B1729" s="40" t="s">
        <v>16</v>
      </c>
      <c r="D1729" s="108">
        <v>283510009000</v>
      </c>
      <c r="E1729" s="4">
        <v>0.6</v>
      </c>
    </row>
    <row r="1730" spans="1:5" x14ac:dyDescent="0.25">
      <c r="A1730" s="8">
        <v>18.3</v>
      </c>
      <c r="B1730" s="40" t="s">
        <v>16</v>
      </c>
      <c r="D1730" s="106">
        <v>292320009000</v>
      </c>
      <c r="E1730" s="4">
        <v>0.6</v>
      </c>
    </row>
    <row r="1731" spans="1:5" x14ac:dyDescent="0.25">
      <c r="A1731" s="8">
        <v>18.309999999999999</v>
      </c>
      <c r="B1731" s="40" t="s">
        <v>16</v>
      </c>
      <c r="D1731" s="108">
        <v>291990009029</v>
      </c>
      <c r="E1731" s="4">
        <v>0.6</v>
      </c>
    </row>
    <row r="1732" spans="1:5" x14ac:dyDescent="0.25">
      <c r="A1732" s="8">
        <v>18.32</v>
      </c>
      <c r="B1732" s="40" t="s">
        <v>16</v>
      </c>
      <c r="D1732" s="106">
        <v>285390906000</v>
      </c>
      <c r="E1732" s="4">
        <v>0.6</v>
      </c>
    </row>
    <row r="1733" spans="1:5" x14ac:dyDescent="0.25">
      <c r="A1733" s="8">
        <v>18.329999999999998</v>
      </c>
      <c r="B1733" s="40" t="s">
        <v>16</v>
      </c>
      <c r="D1733" s="108">
        <v>271019620039</v>
      </c>
      <c r="E1733" s="4">
        <v>0.6</v>
      </c>
    </row>
    <row r="1734" spans="1:5" x14ac:dyDescent="0.25">
      <c r="A1734" s="8">
        <v>18.34</v>
      </c>
      <c r="B1734" s="40" t="s">
        <v>16</v>
      </c>
      <c r="D1734" s="106">
        <v>271020110019</v>
      </c>
      <c r="E1734" s="4">
        <v>0.6</v>
      </c>
    </row>
    <row r="1735" spans="1:5" x14ac:dyDescent="0.25">
      <c r="A1735" s="8">
        <v>18.350000000000001</v>
      </c>
      <c r="B1735" s="40" t="s">
        <v>16</v>
      </c>
      <c r="D1735" s="108">
        <v>841199001000</v>
      </c>
      <c r="E1735" s="4">
        <v>0.6</v>
      </c>
    </row>
    <row r="1736" spans="1:5" x14ac:dyDescent="0.25">
      <c r="A1736" s="8">
        <v>18.36</v>
      </c>
      <c r="B1736" s="40" t="s">
        <v>16</v>
      </c>
      <c r="D1736" s="106">
        <v>841182609000</v>
      </c>
      <c r="E1736" s="4">
        <v>0.6</v>
      </c>
    </row>
    <row r="1737" spans="1:5" x14ac:dyDescent="0.25">
      <c r="A1737" s="8">
        <v>18.37</v>
      </c>
      <c r="B1737" s="40" t="s">
        <v>16</v>
      </c>
      <c r="D1737" s="108">
        <v>841182209000</v>
      </c>
      <c r="E1737" s="4">
        <v>0.6</v>
      </c>
    </row>
    <row r="1738" spans="1:5" x14ac:dyDescent="0.25">
      <c r="A1738" s="8">
        <v>18.38</v>
      </c>
      <c r="B1738" s="40" t="s">
        <v>16</v>
      </c>
      <c r="D1738" s="106">
        <v>841182201000</v>
      </c>
      <c r="E1738" s="4">
        <v>0.6</v>
      </c>
    </row>
    <row r="1739" spans="1:5" x14ac:dyDescent="0.25">
      <c r="A1739" s="8">
        <v>18.39</v>
      </c>
      <c r="B1739" s="40" t="s">
        <v>16</v>
      </c>
      <c r="D1739" s="108">
        <v>842139351000</v>
      </c>
      <c r="E1739" s="4">
        <v>0.6</v>
      </c>
    </row>
    <row r="1740" spans="1:5" x14ac:dyDescent="0.25">
      <c r="A1740" s="8">
        <v>18.399999999999999</v>
      </c>
      <c r="B1740" s="40" t="s">
        <v>16</v>
      </c>
      <c r="D1740" s="106">
        <v>842139359000</v>
      </c>
      <c r="E1740" s="4">
        <v>0.6</v>
      </c>
    </row>
    <row r="1741" spans="1:5" x14ac:dyDescent="0.25">
      <c r="A1741" s="8">
        <v>18.41</v>
      </c>
      <c r="B1741" s="40" t="s">
        <v>16</v>
      </c>
      <c r="D1741" s="108">
        <v>293890909019</v>
      </c>
      <c r="E1741" s="4">
        <v>0.6</v>
      </c>
    </row>
    <row r="1742" spans="1:5" x14ac:dyDescent="0.25">
      <c r="A1742" s="8">
        <v>18.420000000000002</v>
      </c>
      <c r="B1742" s="40" t="s">
        <v>16</v>
      </c>
      <c r="D1742" s="106">
        <v>284329002000</v>
      </c>
      <c r="E1742" s="4">
        <v>0.6</v>
      </c>
    </row>
    <row r="1743" spans="1:5" x14ac:dyDescent="0.25">
      <c r="A1743" s="8">
        <v>18.43</v>
      </c>
      <c r="B1743" s="40" t="s">
        <v>16</v>
      </c>
      <c r="D1743" s="108">
        <v>284329001019</v>
      </c>
      <c r="E1743" s="4">
        <v>0.6</v>
      </c>
    </row>
    <row r="1744" spans="1:5" x14ac:dyDescent="0.25">
      <c r="A1744" s="8">
        <v>18.440000000000001</v>
      </c>
      <c r="B1744" s="40" t="s">
        <v>16</v>
      </c>
      <c r="D1744" s="106">
        <v>842091100019</v>
      </c>
      <c r="E1744" s="4">
        <v>0.6</v>
      </c>
    </row>
    <row r="1745" spans="1:5" x14ac:dyDescent="0.25">
      <c r="A1745" s="8">
        <v>18.45</v>
      </c>
      <c r="B1745" s="40" t="s">
        <v>16</v>
      </c>
      <c r="D1745" s="108">
        <v>842091800019</v>
      </c>
      <c r="E1745" s="4">
        <v>0.6</v>
      </c>
    </row>
    <row r="1746" spans="1:5" x14ac:dyDescent="0.25">
      <c r="A1746" s="8">
        <v>18.46</v>
      </c>
      <c r="B1746" s="40" t="s">
        <v>16</v>
      </c>
      <c r="D1746" s="106">
        <v>481022009000</v>
      </c>
      <c r="E1746" s="4">
        <v>0.6</v>
      </c>
    </row>
    <row r="1747" spans="1:5" x14ac:dyDescent="0.25">
      <c r="A1747" s="8">
        <v>18.47</v>
      </c>
      <c r="B1747" s="40" t="s">
        <v>16</v>
      </c>
      <c r="D1747" s="108">
        <v>271012900019</v>
      </c>
      <c r="E1747" s="4">
        <v>0.6</v>
      </c>
    </row>
    <row r="1748" spans="1:5" x14ac:dyDescent="0.25">
      <c r="A1748" s="8">
        <v>18.48</v>
      </c>
      <c r="B1748" s="40" t="s">
        <v>16</v>
      </c>
      <c r="D1748" s="106">
        <v>271012150019</v>
      </c>
      <c r="E1748" s="4">
        <v>0.6</v>
      </c>
    </row>
    <row r="1749" spans="1:5" x14ac:dyDescent="0.25">
      <c r="A1749" s="8">
        <v>18.489999999999998</v>
      </c>
      <c r="B1749" s="40" t="s">
        <v>16</v>
      </c>
      <c r="D1749" s="108">
        <v>293299005019</v>
      </c>
      <c r="E1749" s="4">
        <v>0.6</v>
      </c>
    </row>
    <row r="1750" spans="1:5" x14ac:dyDescent="0.25">
      <c r="A1750" s="8">
        <v>18.5</v>
      </c>
      <c r="B1750" s="40" t="s">
        <v>16</v>
      </c>
      <c r="D1750" s="107">
        <v>293149900039</v>
      </c>
      <c r="E1750" s="4">
        <v>0.6</v>
      </c>
    </row>
    <row r="1751" spans="1:5" x14ac:dyDescent="0.25">
      <c r="A1751" s="8">
        <v>18.510000000000002</v>
      </c>
      <c r="B1751" s="40" t="s">
        <v>16</v>
      </c>
      <c r="D1751" s="104">
        <v>293149800039</v>
      </c>
      <c r="E1751" s="4">
        <v>0.6</v>
      </c>
    </row>
    <row r="1752" spans="1:5" x14ac:dyDescent="0.25">
      <c r="A1752" s="8">
        <v>18.52</v>
      </c>
      <c r="B1752" s="40" t="s">
        <v>16</v>
      </c>
      <c r="D1752" s="108">
        <v>293159900029</v>
      </c>
      <c r="E1752" s="4">
        <v>0.6</v>
      </c>
    </row>
    <row r="1753" spans="1:5" x14ac:dyDescent="0.25">
      <c r="A1753" s="8">
        <v>18.53</v>
      </c>
      <c r="B1753" s="40" t="s">
        <v>16</v>
      </c>
      <c r="D1753" s="106">
        <v>840710009012</v>
      </c>
      <c r="E1753" s="4">
        <v>0.6</v>
      </c>
    </row>
    <row r="1754" spans="1:5" x14ac:dyDescent="0.25">
      <c r="A1754" s="8">
        <v>18.54</v>
      </c>
      <c r="B1754" s="40" t="s">
        <v>16</v>
      </c>
      <c r="D1754" s="108">
        <v>840910009000</v>
      </c>
      <c r="E1754" s="4">
        <v>0.6</v>
      </c>
    </row>
    <row r="1755" spans="1:5" x14ac:dyDescent="0.25">
      <c r="A1755" s="8">
        <v>18.55</v>
      </c>
      <c r="B1755" s="40" t="s">
        <v>16</v>
      </c>
      <c r="D1755" s="106">
        <v>411390000000</v>
      </c>
      <c r="E1755" s="4">
        <v>0.6</v>
      </c>
    </row>
    <row r="1756" spans="1:5" x14ac:dyDescent="0.25">
      <c r="A1756" s="8">
        <v>18.559999999999999</v>
      </c>
      <c r="B1756" s="40" t="s">
        <v>16</v>
      </c>
      <c r="D1756" s="108">
        <v>410692000000</v>
      </c>
      <c r="E1756" s="4">
        <v>0.6</v>
      </c>
    </row>
    <row r="1757" spans="1:5" x14ac:dyDescent="0.25">
      <c r="A1757" s="8">
        <v>18.57</v>
      </c>
      <c r="B1757" s="40" t="s">
        <v>16</v>
      </c>
      <c r="D1757" s="106">
        <v>410390000019</v>
      </c>
      <c r="E1757" s="4">
        <v>0.6</v>
      </c>
    </row>
    <row r="1758" spans="1:5" x14ac:dyDescent="0.25">
      <c r="A1758" s="8">
        <v>18.579999999999998</v>
      </c>
      <c r="B1758" s="40" t="s">
        <v>16</v>
      </c>
      <c r="D1758" s="108">
        <v>410390000012</v>
      </c>
      <c r="E1758" s="4">
        <v>0.6</v>
      </c>
    </row>
    <row r="1759" spans="1:5" x14ac:dyDescent="0.25">
      <c r="A1759" s="8">
        <v>18.59</v>
      </c>
      <c r="B1759" s="40" t="s">
        <v>16</v>
      </c>
      <c r="D1759" s="106">
        <v>410390000013</v>
      </c>
      <c r="E1759" s="4">
        <v>0.6</v>
      </c>
    </row>
    <row r="1760" spans="1:5" x14ac:dyDescent="0.25">
      <c r="A1760" s="8">
        <v>18.600000000000001</v>
      </c>
      <c r="B1760" s="40" t="s">
        <v>16</v>
      </c>
      <c r="D1760" s="108">
        <v>410390000011</v>
      </c>
      <c r="E1760" s="4">
        <v>0.6</v>
      </c>
    </row>
    <row r="1761" spans="1:5" x14ac:dyDescent="0.25">
      <c r="A1761" s="8">
        <v>18.61</v>
      </c>
      <c r="B1761" s="40" t="s">
        <v>16</v>
      </c>
      <c r="D1761" s="106">
        <v>150600000019</v>
      </c>
      <c r="E1761" s="4">
        <v>0.6</v>
      </c>
    </row>
    <row r="1762" spans="1:5" x14ac:dyDescent="0.25">
      <c r="A1762" s="8">
        <v>18.62</v>
      </c>
      <c r="B1762" s="40" t="s">
        <v>16</v>
      </c>
      <c r="D1762" s="108">
        <v>284700009019</v>
      </c>
      <c r="E1762" s="4">
        <v>0.6</v>
      </c>
    </row>
    <row r="1763" spans="1:5" x14ac:dyDescent="0.25">
      <c r="A1763" s="8">
        <v>18.63</v>
      </c>
      <c r="B1763" s="40" t="s">
        <v>16</v>
      </c>
      <c r="D1763" s="106">
        <v>271129000029</v>
      </c>
      <c r="E1763" s="4">
        <v>0.6</v>
      </c>
    </row>
    <row r="1764" spans="1:5" x14ac:dyDescent="0.25">
      <c r="A1764" s="8">
        <v>18.64</v>
      </c>
      <c r="B1764" s="40" t="s">
        <v>16</v>
      </c>
      <c r="D1764" s="108">
        <v>841229891000</v>
      </c>
      <c r="E1764" s="4">
        <v>0.6</v>
      </c>
    </row>
    <row r="1765" spans="1:5" x14ac:dyDescent="0.25">
      <c r="A1765" s="8">
        <v>18.649999999999999</v>
      </c>
      <c r="B1765" s="40" t="s">
        <v>16</v>
      </c>
      <c r="D1765" s="106">
        <v>902580801000</v>
      </c>
      <c r="E1765" s="4">
        <v>0.6</v>
      </c>
    </row>
    <row r="1766" spans="1:5" x14ac:dyDescent="0.25">
      <c r="A1766" s="8">
        <v>18.66</v>
      </c>
      <c r="B1766" s="40" t="s">
        <v>16</v>
      </c>
      <c r="D1766" s="108">
        <v>902580809000</v>
      </c>
      <c r="E1766" s="4">
        <v>0.6</v>
      </c>
    </row>
    <row r="1767" spans="1:5" x14ac:dyDescent="0.25">
      <c r="A1767" s="8">
        <v>18.670000000000002</v>
      </c>
      <c r="B1767" s="40" t="s">
        <v>16</v>
      </c>
      <c r="D1767" s="106">
        <v>902590002900</v>
      </c>
      <c r="E1767" s="4">
        <v>0.6</v>
      </c>
    </row>
    <row r="1768" spans="1:5" x14ac:dyDescent="0.25">
      <c r="A1768" s="8">
        <v>18.68</v>
      </c>
      <c r="B1768" s="40" t="s">
        <v>16</v>
      </c>
      <c r="D1768" s="108">
        <v>293790000000</v>
      </c>
      <c r="E1768" s="4">
        <v>0.6</v>
      </c>
    </row>
    <row r="1769" spans="1:5" x14ac:dyDescent="0.25">
      <c r="A1769" s="8">
        <v>18.690000000000001</v>
      </c>
      <c r="B1769" s="40" t="s">
        <v>16</v>
      </c>
      <c r="D1769" s="106">
        <v>292519950019</v>
      </c>
      <c r="E1769" s="4">
        <v>0.6</v>
      </c>
    </row>
    <row r="1770" spans="1:5" x14ac:dyDescent="0.25">
      <c r="A1770" s="8">
        <v>18.7</v>
      </c>
      <c r="B1770" s="40" t="s">
        <v>16</v>
      </c>
      <c r="D1770" s="108">
        <v>292529000019</v>
      </c>
      <c r="E1770" s="4">
        <v>0.6</v>
      </c>
    </row>
    <row r="1771" spans="1:5" x14ac:dyDescent="0.25">
      <c r="A1771" s="8">
        <v>18.71</v>
      </c>
      <c r="B1771" s="40" t="s">
        <v>16</v>
      </c>
      <c r="D1771" s="106">
        <v>510820100019</v>
      </c>
      <c r="E1771" s="4">
        <v>0.6</v>
      </c>
    </row>
    <row r="1772" spans="1:5" x14ac:dyDescent="0.25">
      <c r="A1772" s="8">
        <v>18.72</v>
      </c>
      <c r="B1772" s="40" t="s">
        <v>16</v>
      </c>
      <c r="D1772" s="108">
        <v>510820900019</v>
      </c>
      <c r="E1772" s="4">
        <v>0.6</v>
      </c>
    </row>
    <row r="1773" spans="1:5" x14ac:dyDescent="0.25">
      <c r="A1773" s="8">
        <v>18.73</v>
      </c>
      <c r="B1773" s="40" t="s">
        <v>16</v>
      </c>
      <c r="D1773" s="106">
        <v>281119809019</v>
      </c>
      <c r="E1773" s="4">
        <v>0.6</v>
      </c>
    </row>
    <row r="1774" spans="1:5" x14ac:dyDescent="0.25">
      <c r="A1774" s="8">
        <v>18.739999999999998</v>
      </c>
      <c r="B1774" s="40" t="s">
        <v>16</v>
      </c>
      <c r="D1774" s="108">
        <v>285390909000</v>
      </c>
      <c r="E1774" s="4">
        <v>0.6</v>
      </c>
    </row>
    <row r="1775" spans="1:5" x14ac:dyDescent="0.25">
      <c r="A1775" s="8">
        <v>18.75</v>
      </c>
      <c r="B1775" s="40" t="s">
        <v>16</v>
      </c>
      <c r="D1775" s="106">
        <v>560490909019</v>
      </c>
      <c r="E1775" s="4">
        <v>0.6</v>
      </c>
    </row>
    <row r="1776" spans="1:5" x14ac:dyDescent="0.25">
      <c r="A1776" s="8">
        <v>18.760000000000002</v>
      </c>
      <c r="B1776" s="40" t="s">
        <v>16</v>
      </c>
      <c r="D1776" s="108">
        <v>500300000029</v>
      </c>
      <c r="E1776" s="4">
        <v>0.6</v>
      </c>
    </row>
    <row r="1777" spans="1:5" x14ac:dyDescent="0.25">
      <c r="A1777" s="8">
        <v>18.77</v>
      </c>
      <c r="B1777" s="40" t="s">
        <v>16</v>
      </c>
      <c r="D1777" s="106">
        <v>500400100019</v>
      </c>
      <c r="E1777" s="4">
        <v>0.6</v>
      </c>
    </row>
    <row r="1778" spans="1:5" x14ac:dyDescent="0.25">
      <c r="A1778" s="8">
        <v>18.78</v>
      </c>
      <c r="B1778" s="40" t="s">
        <v>16</v>
      </c>
      <c r="D1778" s="108">
        <v>500400900019</v>
      </c>
      <c r="E1778" s="4">
        <v>0.6</v>
      </c>
    </row>
    <row r="1779" spans="1:5" x14ac:dyDescent="0.25">
      <c r="A1779" s="8">
        <v>18.79</v>
      </c>
      <c r="B1779" s="40" t="s">
        <v>16</v>
      </c>
      <c r="D1779" s="106">
        <v>500790100000</v>
      </c>
      <c r="E1779" s="4">
        <v>0.6</v>
      </c>
    </row>
    <row r="1780" spans="1:5" x14ac:dyDescent="0.25">
      <c r="A1780" s="8">
        <v>18.8</v>
      </c>
      <c r="B1780" s="40" t="s">
        <v>16</v>
      </c>
      <c r="D1780" s="108">
        <v>500790900000</v>
      </c>
      <c r="E1780" s="4">
        <v>0.6</v>
      </c>
    </row>
    <row r="1781" spans="1:5" x14ac:dyDescent="0.25">
      <c r="A1781" s="8">
        <v>18.809999999999999</v>
      </c>
      <c r="B1781" s="40" t="s">
        <v>16</v>
      </c>
      <c r="D1781" s="106">
        <v>500790300000</v>
      </c>
      <c r="E1781" s="4">
        <v>0.6</v>
      </c>
    </row>
    <row r="1782" spans="1:5" x14ac:dyDescent="0.25">
      <c r="A1782" s="8">
        <v>18.82</v>
      </c>
      <c r="B1782" s="40" t="s">
        <v>16</v>
      </c>
      <c r="D1782" s="108">
        <v>500790500000</v>
      </c>
      <c r="E1782" s="4">
        <v>0.6</v>
      </c>
    </row>
    <row r="1783" spans="1:5" x14ac:dyDescent="0.25">
      <c r="A1783" s="8">
        <v>18.829999999999998</v>
      </c>
      <c r="B1783" s="40" t="s">
        <v>16</v>
      </c>
      <c r="D1783" s="106">
        <v>560790901000</v>
      </c>
      <c r="E1783" s="4">
        <v>0.6</v>
      </c>
    </row>
    <row r="1784" spans="1:5" x14ac:dyDescent="0.25">
      <c r="A1784" s="8">
        <v>18.84</v>
      </c>
      <c r="B1784" s="40" t="s">
        <v>16</v>
      </c>
      <c r="D1784" s="108">
        <v>550969000000</v>
      </c>
      <c r="E1784" s="4">
        <v>0.6</v>
      </c>
    </row>
    <row r="1785" spans="1:5" x14ac:dyDescent="0.25">
      <c r="A1785" s="8">
        <v>18.850000000000001</v>
      </c>
      <c r="B1785" s="40" t="s">
        <v>16</v>
      </c>
      <c r="D1785" s="106">
        <v>550959000000</v>
      </c>
      <c r="E1785" s="4">
        <v>0.6</v>
      </c>
    </row>
    <row r="1786" spans="1:5" x14ac:dyDescent="0.25">
      <c r="A1786" s="8">
        <v>18.86</v>
      </c>
      <c r="B1786" s="40" t="s">
        <v>16</v>
      </c>
      <c r="D1786" s="108">
        <v>550999000000</v>
      </c>
      <c r="E1786" s="4">
        <v>0.6</v>
      </c>
    </row>
    <row r="1787" spans="1:5" x14ac:dyDescent="0.25">
      <c r="A1787" s="8">
        <v>18.87</v>
      </c>
      <c r="B1787" s="40" t="s">
        <v>16</v>
      </c>
      <c r="D1787" s="106">
        <v>551090000000</v>
      </c>
      <c r="E1787" s="4">
        <v>0.6</v>
      </c>
    </row>
    <row r="1788" spans="1:5" x14ac:dyDescent="0.25">
      <c r="A1788" s="8">
        <v>18.88</v>
      </c>
      <c r="B1788" s="40" t="s">
        <v>16</v>
      </c>
      <c r="D1788" s="108">
        <v>282990803011</v>
      </c>
      <c r="E1788" s="4">
        <v>0.6</v>
      </c>
    </row>
    <row r="1789" spans="1:5" x14ac:dyDescent="0.25">
      <c r="A1789" s="8">
        <v>18.89</v>
      </c>
      <c r="B1789" s="40" t="s">
        <v>16</v>
      </c>
      <c r="D1789" s="106">
        <v>282760009010</v>
      </c>
      <c r="E1789" s="4">
        <v>0.6</v>
      </c>
    </row>
    <row r="1790" spans="1:5" x14ac:dyDescent="0.25">
      <c r="A1790" s="8">
        <v>18.899999999999999</v>
      </c>
      <c r="B1790" s="40" t="s">
        <v>16</v>
      </c>
      <c r="D1790" s="108">
        <v>382499150019</v>
      </c>
      <c r="E1790" s="4">
        <v>0.6</v>
      </c>
    </row>
    <row r="1791" spans="1:5" x14ac:dyDescent="0.25">
      <c r="A1791" s="8">
        <v>18.91</v>
      </c>
      <c r="B1791" s="40" t="s">
        <v>16</v>
      </c>
      <c r="D1791" s="106">
        <v>480255159919</v>
      </c>
      <c r="E1791" s="4">
        <v>0.6</v>
      </c>
    </row>
    <row r="1792" spans="1:5" x14ac:dyDescent="0.25">
      <c r="A1792" s="8">
        <v>18.920000000000002</v>
      </c>
      <c r="B1792" s="40" t="s">
        <v>16</v>
      </c>
      <c r="D1792" s="108">
        <v>480255259919</v>
      </c>
      <c r="E1792" s="4">
        <v>0.6</v>
      </c>
    </row>
    <row r="1793" spans="1:5" x14ac:dyDescent="0.25">
      <c r="A1793" s="8">
        <v>18.93</v>
      </c>
      <c r="B1793" s="40" t="s">
        <v>16</v>
      </c>
      <c r="D1793" s="106">
        <v>480255309919</v>
      </c>
      <c r="E1793" s="4">
        <v>0.6</v>
      </c>
    </row>
    <row r="1794" spans="1:5" x14ac:dyDescent="0.25">
      <c r="A1794" s="8">
        <v>18.940000000000001</v>
      </c>
      <c r="B1794" s="40" t="s">
        <v>16</v>
      </c>
      <c r="D1794" s="108">
        <v>480258109900</v>
      </c>
      <c r="E1794" s="4">
        <v>0.6</v>
      </c>
    </row>
    <row r="1795" spans="1:5" x14ac:dyDescent="0.25">
      <c r="A1795" s="8">
        <v>18.95</v>
      </c>
      <c r="B1795" s="40" t="s">
        <v>16</v>
      </c>
      <c r="D1795" s="106">
        <v>480256209900</v>
      </c>
      <c r="E1795" s="4">
        <v>0.6</v>
      </c>
    </row>
    <row r="1796" spans="1:5" x14ac:dyDescent="0.25">
      <c r="A1796" s="8">
        <v>18.96</v>
      </c>
      <c r="B1796" s="40" t="s">
        <v>16</v>
      </c>
      <c r="D1796" s="108">
        <v>480258909900</v>
      </c>
      <c r="E1796" s="4">
        <v>0.6</v>
      </c>
    </row>
    <row r="1797" spans="1:5" x14ac:dyDescent="0.25">
      <c r="A1797" s="8">
        <v>18.97</v>
      </c>
      <c r="B1797" s="40" t="s">
        <v>16</v>
      </c>
      <c r="D1797" s="106">
        <v>480256809919</v>
      </c>
      <c r="E1797" s="4">
        <v>0.6</v>
      </c>
    </row>
    <row r="1798" spans="1:5" x14ac:dyDescent="0.25">
      <c r="A1798" s="8">
        <v>18.98</v>
      </c>
      <c r="B1798" s="40" t="s">
        <v>16</v>
      </c>
      <c r="D1798" s="108">
        <v>680292000000</v>
      </c>
      <c r="E1798" s="4">
        <v>0.6</v>
      </c>
    </row>
    <row r="1799" spans="1:5" x14ac:dyDescent="0.25">
      <c r="A1799" s="8">
        <v>18.989999999999998</v>
      </c>
      <c r="B1799" s="40" t="s">
        <v>16</v>
      </c>
      <c r="D1799" s="106">
        <v>680229001000</v>
      </c>
      <c r="E1799" s="4">
        <v>0.6</v>
      </c>
    </row>
    <row r="1800" spans="1:5" x14ac:dyDescent="0.25">
      <c r="A1800" s="8">
        <v>19</v>
      </c>
      <c r="B1800" s="40" t="s">
        <v>16</v>
      </c>
      <c r="D1800" s="108">
        <v>283526000000</v>
      </c>
      <c r="E1800" s="4">
        <v>0.6</v>
      </c>
    </row>
    <row r="1801" spans="1:5" x14ac:dyDescent="0.25">
      <c r="A1801" s="8">
        <v>19.010000000000002</v>
      </c>
      <c r="B1801" s="40" t="s">
        <v>16</v>
      </c>
      <c r="D1801" s="106">
        <v>282590190019</v>
      </c>
      <c r="E1801" s="4">
        <v>0.6</v>
      </c>
    </row>
    <row r="1802" spans="1:5" x14ac:dyDescent="0.25">
      <c r="A1802" s="8">
        <v>19.02</v>
      </c>
      <c r="B1802" s="40" t="s">
        <v>16</v>
      </c>
      <c r="D1802" s="108">
        <v>840820510000</v>
      </c>
      <c r="E1802" s="4">
        <v>0.6</v>
      </c>
    </row>
    <row r="1803" spans="1:5" x14ac:dyDescent="0.25">
      <c r="A1803" s="8">
        <v>19.03</v>
      </c>
      <c r="B1803" s="40" t="s">
        <v>16</v>
      </c>
      <c r="D1803" s="106">
        <v>283699179019</v>
      </c>
      <c r="E1803" s="4">
        <v>0.6</v>
      </c>
    </row>
    <row r="1804" spans="1:5" x14ac:dyDescent="0.25">
      <c r="A1804" s="8">
        <v>19.04</v>
      </c>
      <c r="B1804" s="40" t="s">
        <v>16</v>
      </c>
      <c r="D1804" s="108">
        <v>292090101919</v>
      </c>
      <c r="E1804" s="4">
        <v>0.6</v>
      </c>
    </row>
    <row r="1805" spans="1:5" x14ac:dyDescent="0.25">
      <c r="A1805" s="8">
        <v>19.05</v>
      </c>
      <c r="B1805" s="40" t="s">
        <v>16</v>
      </c>
      <c r="D1805" s="106">
        <v>284990900000</v>
      </c>
      <c r="E1805" s="4">
        <v>0.6</v>
      </c>
    </row>
    <row r="1806" spans="1:5" x14ac:dyDescent="0.25">
      <c r="A1806" s="8">
        <v>19.059999999999999</v>
      </c>
      <c r="B1806" s="40" t="s">
        <v>16</v>
      </c>
      <c r="D1806" s="108">
        <v>480255255019</v>
      </c>
      <c r="E1806" s="4">
        <v>0.6</v>
      </c>
    </row>
    <row r="1807" spans="1:5" x14ac:dyDescent="0.25">
      <c r="A1807" s="8">
        <v>19.07</v>
      </c>
      <c r="B1807" s="40" t="s">
        <v>16</v>
      </c>
      <c r="D1807" s="106">
        <v>480255155019</v>
      </c>
      <c r="E1807" s="4">
        <v>0.6</v>
      </c>
    </row>
    <row r="1808" spans="1:5" x14ac:dyDescent="0.25">
      <c r="A1808" s="8">
        <v>19.079999999999998</v>
      </c>
      <c r="B1808" s="40" t="s">
        <v>16</v>
      </c>
      <c r="D1808" s="108">
        <v>480255305019</v>
      </c>
      <c r="E1808" s="4">
        <v>0.6</v>
      </c>
    </row>
    <row r="1809" spans="1:5" x14ac:dyDescent="0.25">
      <c r="A1809" s="8">
        <v>19.09</v>
      </c>
      <c r="B1809" s="40" t="s">
        <v>16</v>
      </c>
      <c r="D1809" s="106">
        <v>480255905019</v>
      </c>
      <c r="E1809" s="4">
        <v>0.6</v>
      </c>
    </row>
    <row r="1810" spans="1:5" x14ac:dyDescent="0.25">
      <c r="A1810" s="8">
        <v>19.100000000000001</v>
      </c>
      <c r="B1810" s="40" t="s">
        <v>16</v>
      </c>
      <c r="D1810" s="108">
        <v>480258105019</v>
      </c>
      <c r="E1810" s="4">
        <v>0.6</v>
      </c>
    </row>
    <row r="1811" spans="1:5" x14ac:dyDescent="0.25">
      <c r="A1811" s="8">
        <v>19.11</v>
      </c>
      <c r="B1811" s="40" t="s">
        <v>16</v>
      </c>
      <c r="D1811" s="106">
        <v>480256805019</v>
      </c>
      <c r="E1811" s="4">
        <v>0.6</v>
      </c>
    </row>
    <row r="1812" spans="1:5" x14ac:dyDescent="0.25">
      <c r="A1812" s="8">
        <v>19.12</v>
      </c>
      <c r="B1812" s="40" t="s">
        <v>16</v>
      </c>
      <c r="D1812" s="108">
        <v>480258905019</v>
      </c>
      <c r="E1812" s="4">
        <v>0.6</v>
      </c>
    </row>
    <row r="1813" spans="1:5" x14ac:dyDescent="0.25">
      <c r="A1813" s="8">
        <v>19.13</v>
      </c>
      <c r="B1813" s="40" t="s">
        <v>16</v>
      </c>
      <c r="D1813" s="106">
        <v>392099590000</v>
      </c>
      <c r="E1813" s="4">
        <v>0.6</v>
      </c>
    </row>
    <row r="1814" spans="1:5" x14ac:dyDescent="0.25">
      <c r="A1814" s="8">
        <v>19.14</v>
      </c>
      <c r="B1814" s="40" t="s">
        <v>16</v>
      </c>
      <c r="D1814" s="108">
        <v>854060000000</v>
      </c>
      <c r="E1814" s="4">
        <v>0.6</v>
      </c>
    </row>
    <row r="1815" spans="1:5" x14ac:dyDescent="0.25">
      <c r="A1815" s="8">
        <v>19.149999999999999</v>
      </c>
      <c r="B1815" s="40" t="s">
        <v>16</v>
      </c>
      <c r="D1815" s="106">
        <v>350110900000</v>
      </c>
      <c r="E1815" s="4">
        <v>0.6</v>
      </c>
    </row>
    <row r="1816" spans="1:5" x14ac:dyDescent="0.25">
      <c r="A1816" s="8">
        <v>19.16</v>
      </c>
      <c r="B1816" s="40" t="s">
        <v>16</v>
      </c>
      <c r="D1816" s="108">
        <v>650100009019</v>
      </c>
      <c r="E1816" s="4">
        <v>0.6</v>
      </c>
    </row>
    <row r="1817" spans="1:5" x14ac:dyDescent="0.25">
      <c r="A1817" s="8">
        <v>19.170000000000002</v>
      </c>
      <c r="B1817" s="40" t="s">
        <v>16</v>
      </c>
      <c r="D1817" s="106">
        <v>410622900000</v>
      </c>
      <c r="E1817" s="4">
        <v>0.6</v>
      </c>
    </row>
    <row r="1818" spans="1:5" x14ac:dyDescent="0.25">
      <c r="A1818" s="8">
        <v>19.18</v>
      </c>
      <c r="B1818" s="40" t="s">
        <v>16</v>
      </c>
      <c r="D1818" s="108">
        <v>294200000019</v>
      </c>
      <c r="E1818" s="4">
        <v>0.6</v>
      </c>
    </row>
    <row r="1819" spans="1:5" x14ac:dyDescent="0.25">
      <c r="A1819" s="8">
        <v>19.190000000000001</v>
      </c>
      <c r="B1819" s="40" t="s">
        <v>16</v>
      </c>
      <c r="D1819" s="106">
        <v>711590000029</v>
      </c>
      <c r="E1819" s="4">
        <v>0.6</v>
      </c>
    </row>
    <row r="1820" spans="1:5" x14ac:dyDescent="0.25">
      <c r="A1820" s="8">
        <v>19.2</v>
      </c>
      <c r="B1820" s="40" t="s">
        <v>16</v>
      </c>
      <c r="D1820" s="108">
        <v>711299009000</v>
      </c>
      <c r="E1820" s="4">
        <v>0.6</v>
      </c>
    </row>
    <row r="1821" spans="1:5" x14ac:dyDescent="0.25">
      <c r="A1821" s="8">
        <v>19.21</v>
      </c>
      <c r="B1821" s="40" t="s">
        <v>16</v>
      </c>
      <c r="D1821" s="106">
        <v>710310000019</v>
      </c>
      <c r="E1821" s="4">
        <v>0.6</v>
      </c>
    </row>
    <row r="1822" spans="1:5" x14ac:dyDescent="0.25">
      <c r="A1822" s="8">
        <v>19.22</v>
      </c>
      <c r="B1822" s="40" t="s">
        <v>16</v>
      </c>
      <c r="D1822" s="108">
        <v>710399000019</v>
      </c>
      <c r="E1822" s="4">
        <v>0.6</v>
      </c>
    </row>
    <row r="1823" spans="1:5" x14ac:dyDescent="0.25">
      <c r="A1823" s="8">
        <v>19.23</v>
      </c>
      <c r="B1823" s="40" t="s">
        <v>16</v>
      </c>
      <c r="D1823" s="106">
        <v>291469800019</v>
      </c>
      <c r="E1823" s="4">
        <v>0.6</v>
      </c>
    </row>
    <row r="1824" spans="1:5" x14ac:dyDescent="0.25">
      <c r="A1824" s="8">
        <v>19.239999999999998</v>
      </c>
      <c r="B1824" s="40" t="s">
        <v>16</v>
      </c>
      <c r="D1824" s="108">
        <v>282919000019</v>
      </c>
      <c r="E1824" s="4">
        <v>0.6</v>
      </c>
    </row>
    <row r="1825" spans="1:5" x14ac:dyDescent="0.25">
      <c r="A1825" s="8">
        <v>19.25</v>
      </c>
      <c r="B1825" s="40" t="s">
        <v>16</v>
      </c>
      <c r="D1825" s="106">
        <v>281219900000</v>
      </c>
      <c r="E1825" s="4">
        <v>0.6</v>
      </c>
    </row>
    <row r="1826" spans="1:5" x14ac:dyDescent="0.25">
      <c r="A1826" s="8">
        <v>19.260000000000002</v>
      </c>
      <c r="B1826" s="40" t="s">
        <v>16</v>
      </c>
      <c r="D1826" s="108">
        <v>282739859000</v>
      </c>
      <c r="E1826" s="4">
        <v>0.6</v>
      </c>
    </row>
    <row r="1827" spans="1:5" x14ac:dyDescent="0.25">
      <c r="A1827" s="8">
        <v>19.27</v>
      </c>
      <c r="B1827" s="40" t="s">
        <v>16</v>
      </c>
      <c r="D1827" s="106">
        <v>391220110019</v>
      </c>
      <c r="E1827" s="4">
        <v>0.6</v>
      </c>
    </row>
    <row r="1828" spans="1:5" x14ac:dyDescent="0.25">
      <c r="A1828" s="8">
        <v>19.28</v>
      </c>
      <c r="B1828" s="40" t="s">
        <v>16</v>
      </c>
      <c r="D1828" s="108">
        <v>283720009000</v>
      </c>
      <c r="E1828" s="4">
        <v>0.6</v>
      </c>
    </row>
    <row r="1829" spans="1:5" x14ac:dyDescent="0.25">
      <c r="A1829" s="8">
        <v>19.29</v>
      </c>
      <c r="B1829" s="40" t="s">
        <v>16</v>
      </c>
      <c r="D1829" s="106">
        <v>392099280000</v>
      </c>
      <c r="E1829" s="4">
        <v>0.6</v>
      </c>
    </row>
    <row r="1830" spans="1:5" x14ac:dyDescent="0.25">
      <c r="A1830" s="8">
        <v>19.3</v>
      </c>
      <c r="B1830" s="40" t="s">
        <v>16</v>
      </c>
      <c r="D1830" s="108">
        <v>500720190000</v>
      </c>
      <c r="E1830" s="4">
        <v>0.6</v>
      </c>
    </row>
    <row r="1831" spans="1:5" x14ac:dyDescent="0.25">
      <c r="A1831" s="8">
        <v>19.309999999999999</v>
      </c>
      <c r="B1831" s="40" t="s">
        <v>16</v>
      </c>
      <c r="D1831" s="106">
        <v>284150009019</v>
      </c>
      <c r="E1831" s="4">
        <v>0.6</v>
      </c>
    </row>
    <row r="1832" spans="1:5" x14ac:dyDescent="0.25">
      <c r="A1832" s="8">
        <v>19.32</v>
      </c>
      <c r="B1832" s="40" t="s">
        <v>16</v>
      </c>
      <c r="D1832" s="108">
        <v>282490000019</v>
      </c>
      <c r="E1832" s="4">
        <v>0.6</v>
      </c>
    </row>
    <row r="1833" spans="1:5" x14ac:dyDescent="0.25">
      <c r="A1833" s="8">
        <v>19.329999999999998</v>
      </c>
      <c r="B1833" s="40" t="s">
        <v>16</v>
      </c>
      <c r="D1833" s="106">
        <v>250610000018</v>
      </c>
      <c r="E1833" s="4">
        <v>0.6</v>
      </c>
    </row>
    <row r="1834" spans="1:5" x14ac:dyDescent="0.25">
      <c r="A1834" s="8">
        <v>19.34</v>
      </c>
      <c r="B1834" s="40" t="s">
        <v>16</v>
      </c>
      <c r="D1834" s="108">
        <v>250300900018</v>
      </c>
      <c r="E1834" s="4">
        <v>0.6</v>
      </c>
    </row>
    <row r="1835" spans="1:5" x14ac:dyDescent="0.25">
      <c r="A1835" s="8">
        <v>19.350000000000001</v>
      </c>
      <c r="B1835" s="40" t="s">
        <v>16</v>
      </c>
      <c r="D1835" s="106">
        <v>700100999000</v>
      </c>
      <c r="E1835" s="4">
        <v>0.6</v>
      </c>
    </row>
    <row r="1836" spans="1:5" x14ac:dyDescent="0.25">
      <c r="A1836" s="8">
        <v>19.36</v>
      </c>
      <c r="B1836" s="40" t="s">
        <v>16</v>
      </c>
      <c r="D1836" s="108">
        <v>293220909019</v>
      </c>
      <c r="E1836" s="4">
        <v>0.6</v>
      </c>
    </row>
    <row r="1837" spans="1:5" x14ac:dyDescent="0.25">
      <c r="A1837" s="8">
        <v>19.37</v>
      </c>
      <c r="B1837" s="40" t="s">
        <v>16</v>
      </c>
      <c r="D1837" s="106">
        <v>844230009019</v>
      </c>
      <c r="E1837" s="4">
        <v>0.6</v>
      </c>
    </row>
    <row r="1838" spans="1:5" x14ac:dyDescent="0.25">
      <c r="A1838" s="8">
        <v>19.38</v>
      </c>
      <c r="B1838" s="40" t="s">
        <v>16</v>
      </c>
      <c r="D1838" s="108">
        <v>900190001900</v>
      </c>
      <c r="E1838" s="4">
        <v>0.6</v>
      </c>
    </row>
    <row r="1839" spans="1:5" x14ac:dyDescent="0.25">
      <c r="A1839" s="8">
        <v>19.39</v>
      </c>
      <c r="B1839" s="40" t="s">
        <v>16</v>
      </c>
      <c r="D1839" s="106">
        <v>900150200000</v>
      </c>
      <c r="E1839" s="4">
        <v>0.6</v>
      </c>
    </row>
    <row r="1840" spans="1:5" x14ac:dyDescent="0.25">
      <c r="A1840" s="8">
        <v>19.399999999999999</v>
      </c>
      <c r="B1840" s="40" t="s">
        <v>16</v>
      </c>
      <c r="D1840" s="108">
        <v>900150490000</v>
      </c>
      <c r="E1840" s="4">
        <v>0.6</v>
      </c>
    </row>
    <row r="1841" spans="1:5" x14ac:dyDescent="0.25">
      <c r="A1841" s="8">
        <v>19.41</v>
      </c>
      <c r="B1841" s="40" t="s">
        <v>16</v>
      </c>
      <c r="D1841" s="106">
        <v>900211009000</v>
      </c>
      <c r="E1841" s="4">
        <v>0.6</v>
      </c>
    </row>
    <row r="1842" spans="1:5" x14ac:dyDescent="0.25">
      <c r="A1842" s="8">
        <v>19.420000000000002</v>
      </c>
      <c r="B1842" s="40" t="s">
        <v>16</v>
      </c>
      <c r="D1842" s="108">
        <v>900219009000</v>
      </c>
      <c r="E1842" s="4">
        <v>0.6</v>
      </c>
    </row>
    <row r="1843" spans="1:5" x14ac:dyDescent="0.25">
      <c r="A1843" s="8">
        <v>19.43</v>
      </c>
      <c r="B1843" s="40" t="s">
        <v>16</v>
      </c>
      <c r="D1843" s="106">
        <v>500720510000</v>
      </c>
      <c r="E1843" s="4">
        <v>0.6</v>
      </c>
    </row>
    <row r="1844" spans="1:5" x14ac:dyDescent="0.25">
      <c r="A1844" s="8">
        <v>19.440000000000001</v>
      </c>
      <c r="B1844" s="40" t="s">
        <v>16</v>
      </c>
      <c r="D1844" s="108">
        <v>500720710000</v>
      </c>
      <c r="E1844" s="4">
        <v>0.6</v>
      </c>
    </row>
    <row r="1845" spans="1:5" x14ac:dyDescent="0.25">
      <c r="A1845" s="8">
        <v>19.45</v>
      </c>
      <c r="B1845" s="40" t="s">
        <v>16</v>
      </c>
      <c r="D1845" s="106">
        <v>500720590000</v>
      </c>
      <c r="E1845" s="4">
        <v>0.6</v>
      </c>
    </row>
    <row r="1846" spans="1:5" x14ac:dyDescent="0.25">
      <c r="A1846" s="8">
        <v>19.46</v>
      </c>
      <c r="B1846" s="40" t="s">
        <v>16</v>
      </c>
      <c r="D1846" s="108">
        <v>290519001019</v>
      </c>
      <c r="E1846" s="4">
        <v>0.6</v>
      </c>
    </row>
    <row r="1847" spans="1:5" x14ac:dyDescent="0.25">
      <c r="A1847" s="8">
        <v>19.47</v>
      </c>
      <c r="B1847" s="40" t="s">
        <v>16</v>
      </c>
      <c r="D1847" s="106">
        <v>848390891000</v>
      </c>
      <c r="E1847" s="4">
        <v>0.6</v>
      </c>
    </row>
    <row r="1848" spans="1:5" x14ac:dyDescent="0.25">
      <c r="A1848" s="8">
        <v>19.48</v>
      </c>
      <c r="B1848" s="40" t="s">
        <v>16</v>
      </c>
      <c r="D1848" s="108">
        <v>848390899011</v>
      </c>
      <c r="E1848" s="4">
        <v>0.6</v>
      </c>
    </row>
    <row r="1849" spans="1:5" x14ac:dyDescent="0.25">
      <c r="A1849" s="8">
        <v>19.489999999999998</v>
      </c>
      <c r="B1849" s="40" t="s">
        <v>16</v>
      </c>
      <c r="D1849" s="106">
        <v>854079000000</v>
      </c>
      <c r="E1849" s="4">
        <v>0.6</v>
      </c>
    </row>
    <row r="1850" spans="1:5" x14ac:dyDescent="0.25">
      <c r="A1850" s="8">
        <v>19.5</v>
      </c>
      <c r="B1850" s="40" t="s">
        <v>16</v>
      </c>
      <c r="D1850" s="108">
        <v>284170009019</v>
      </c>
      <c r="E1850" s="4">
        <v>0.6</v>
      </c>
    </row>
    <row r="1851" spans="1:5" x14ac:dyDescent="0.25">
      <c r="A1851" s="8">
        <v>19.510000000000002</v>
      </c>
      <c r="B1851" s="40" t="s">
        <v>16</v>
      </c>
      <c r="D1851" s="106">
        <v>852859000000</v>
      </c>
      <c r="E1851" s="4">
        <v>0.6</v>
      </c>
    </row>
    <row r="1852" spans="1:5" x14ac:dyDescent="0.25">
      <c r="A1852" s="8">
        <v>19.52</v>
      </c>
      <c r="B1852" s="40" t="s">
        <v>16</v>
      </c>
      <c r="D1852" s="108">
        <v>852852100000</v>
      </c>
      <c r="E1852" s="4">
        <v>0.6</v>
      </c>
    </row>
    <row r="1853" spans="1:5" x14ac:dyDescent="0.25">
      <c r="A1853" s="8">
        <v>19.53</v>
      </c>
      <c r="B1853" s="40" t="s">
        <v>16</v>
      </c>
      <c r="D1853" s="106">
        <v>290719909019</v>
      </c>
      <c r="E1853" s="4">
        <v>0.6</v>
      </c>
    </row>
    <row r="1854" spans="1:5" x14ac:dyDescent="0.25">
      <c r="A1854" s="8">
        <v>19.54</v>
      </c>
      <c r="B1854" s="40" t="s">
        <v>16</v>
      </c>
      <c r="D1854" s="108">
        <v>841280809019</v>
      </c>
      <c r="E1854" s="4">
        <v>0.6</v>
      </c>
    </row>
    <row r="1855" spans="1:5" x14ac:dyDescent="0.25">
      <c r="A1855" s="8">
        <v>19.55</v>
      </c>
      <c r="B1855" s="40" t="s">
        <v>16</v>
      </c>
      <c r="D1855" s="106">
        <v>321590700019</v>
      </c>
      <c r="E1855" s="4">
        <v>0.6</v>
      </c>
    </row>
    <row r="1856" spans="1:5" x14ac:dyDescent="0.25">
      <c r="A1856" s="8">
        <v>19.559999999999999</v>
      </c>
      <c r="B1856" s="40" t="s">
        <v>16</v>
      </c>
      <c r="D1856" s="108">
        <v>340490001900</v>
      </c>
      <c r="E1856" s="4">
        <v>0.6</v>
      </c>
    </row>
    <row r="1857" spans="1:5" x14ac:dyDescent="0.25">
      <c r="A1857" s="8">
        <v>19.57</v>
      </c>
      <c r="B1857" s="40" t="s">
        <v>16</v>
      </c>
      <c r="D1857" s="106">
        <v>292151900013</v>
      </c>
      <c r="E1857" s="4">
        <v>0.6</v>
      </c>
    </row>
    <row r="1858" spans="1:5" x14ac:dyDescent="0.25">
      <c r="A1858" s="8">
        <v>19.579999999999998</v>
      </c>
      <c r="B1858" s="40" t="s">
        <v>16</v>
      </c>
      <c r="D1858" s="108">
        <v>284690900000</v>
      </c>
      <c r="E1858" s="4">
        <v>0.6</v>
      </c>
    </row>
    <row r="1859" spans="1:5" x14ac:dyDescent="0.25">
      <c r="A1859" s="8">
        <v>19.59</v>
      </c>
      <c r="B1859" s="40" t="s">
        <v>16</v>
      </c>
      <c r="D1859" s="106">
        <v>550319000000</v>
      </c>
      <c r="E1859" s="4">
        <v>0.6</v>
      </c>
    </row>
    <row r="1860" spans="1:5" x14ac:dyDescent="0.25">
      <c r="A1860" s="8">
        <v>19.600000000000001</v>
      </c>
      <c r="B1860" s="40" t="s">
        <v>16</v>
      </c>
      <c r="D1860" s="108">
        <v>540219000000</v>
      </c>
      <c r="E1860" s="4">
        <v>0.6</v>
      </c>
    </row>
    <row r="1861" spans="1:5" x14ac:dyDescent="0.25">
      <c r="A1861" s="8">
        <v>19.61</v>
      </c>
      <c r="B1861" s="40" t="s">
        <v>16</v>
      </c>
      <c r="D1861" s="106">
        <v>110819901000</v>
      </c>
      <c r="E1861" s="4">
        <v>0.6</v>
      </c>
    </row>
    <row r="1862" spans="1:5" x14ac:dyDescent="0.25">
      <c r="A1862" s="8">
        <v>19.62</v>
      </c>
      <c r="B1862" s="40" t="s">
        <v>16</v>
      </c>
      <c r="D1862" s="108">
        <v>110819909000</v>
      </c>
      <c r="E1862" s="4">
        <v>0.6</v>
      </c>
    </row>
    <row r="1863" spans="1:5" x14ac:dyDescent="0.25">
      <c r="A1863" s="8">
        <v>19.63</v>
      </c>
      <c r="B1863" s="40" t="s">
        <v>16</v>
      </c>
      <c r="D1863" s="106">
        <v>283429809000</v>
      </c>
      <c r="E1863" s="4">
        <v>0.6</v>
      </c>
    </row>
    <row r="1864" spans="1:5" x14ac:dyDescent="0.25">
      <c r="A1864" s="8">
        <v>19.64</v>
      </c>
      <c r="B1864" s="40" t="s">
        <v>16</v>
      </c>
      <c r="D1864" s="108">
        <v>283410009000</v>
      </c>
      <c r="E1864" s="4">
        <v>0.6</v>
      </c>
    </row>
    <row r="1865" spans="1:5" x14ac:dyDescent="0.25">
      <c r="A1865" s="8">
        <v>19.649999999999999</v>
      </c>
      <c r="B1865" s="40" t="s">
        <v>16</v>
      </c>
      <c r="D1865" s="106">
        <v>292151190029</v>
      </c>
      <c r="E1865" s="4">
        <v>0.6</v>
      </c>
    </row>
    <row r="1866" spans="1:5" x14ac:dyDescent="0.25">
      <c r="A1866" s="8">
        <v>19.66</v>
      </c>
      <c r="B1866" s="40" t="s">
        <v>16</v>
      </c>
      <c r="D1866" s="108">
        <v>293159900019</v>
      </c>
      <c r="E1866" s="4">
        <v>0.6</v>
      </c>
    </row>
    <row r="1867" spans="1:5" x14ac:dyDescent="0.25">
      <c r="A1867" s="8">
        <v>19.670000000000002</v>
      </c>
      <c r="B1867" s="40" t="s">
        <v>16</v>
      </c>
      <c r="D1867" s="106">
        <v>441090009000</v>
      </c>
      <c r="E1867" s="4">
        <v>0.6</v>
      </c>
    </row>
    <row r="1868" spans="1:5" x14ac:dyDescent="0.25">
      <c r="A1868" s="8">
        <v>19.68</v>
      </c>
      <c r="B1868" s="40" t="s">
        <v>16</v>
      </c>
      <c r="D1868" s="108">
        <v>282749909000</v>
      </c>
      <c r="E1868" s="4">
        <v>0.6</v>
      </c>
    </row>
    <row r="1869" spans="1:5" x14ac:dyDescent="0.25">
      <c r="A1869" s="8">
        <v>19.690000000000001</v>
      </c>
      <c r="B1869" s="40" t="s">
        <v>16</v>
      </c>
      <c r="D1869" s="106">
        <v>903141000000</v>
      </c>
      <c r="E1869" s="4">
        <v>0.6</v>
      </c>
    </row>
    <row r="1870" spans="1:5" x14ac:dyDescent="0.25">
      <c r="A1870" s="8">
        <v>19.7</v>
      </c>
      <c r="B1870" s="40" t="s">
        <v>16</v>
      </c>
      <c r="D1870" s="108">
        <v>901380800000</v>
      </c>
      <c r="E1870" s="4">
        <v>0.6</v>
      </c>
    </row>
    <row r="1871" spans="1:5" x14ac:dyDescent="0.25">
      <c r="A1871" s="8">
        <v>19.71</v>
      </c>
      <c r="B1871" s="40" t="s">
        <v>16</v>
      </c>
      <c r="D1871" s="106">
        <v>294200000029</v>
      </c>
      <c r="E1871" s="4">
        <v>0.6</v>
      </c>
    </row>
    <row r="1872" spans="1:5" x14ac:dyDescent="0.25">
      <c r="A1872" s="8">
        <v>19.72</v>
      </c>
      <c r="B1872" s="40" t="s">
        <v>16</v>
      </c>
      <c r="D1872" s="108">
        <v>847150009000</v>
      </c>
      <c r="E1872" s="4">
        <v>0.6</v>
      </c>
    </row>
    <row r="1873" spans="1:5" x14ac:dyDescent="0.25">
      <c r="A1873" s="8">
        <v>19.73</v>
      </c>
      <c r="B1873" s="40" t="s">
        <v>16</v>
      </c>
      <c r="D1873" s="106">
        <v>680410000019</v>
      </c>
      <c r="E1873" s="4">
        <v>0.6</v>
      </c>
    </row>
    <row r="1874" spans="1:5" x14ac:dyDescent="0.25">
      <c r="A1874" s="8">
        <v>19.739999999999998</v>
      </c>
      <c r="B1874" s="40" t="s">
        <v>16</v>
      </c>
      <c r="D1874" s="108">
        <v>600690000000</v>
      </c>
      <c r="E1874" s="4">
        <v>0.6</v>
      </c>
    </row>
    <row r="1875" spans="1:5" x14ac:dyDescent="0.25">
      <c r="A1875" s="8">
        <v>19.75</v>
      </c>
      <c r="B1875" s="40" t="s">
        <v>16</v>
      </c>
      <c r="D1875" s="106">
        <v>600621000000</v>
      </c>
      <c r="E1875" s="4">
        <v>0.6</v>
      </c>
    </row>
    <row r="1876" spans="1:5" x14ac:dyDescent="0.25">
      <c r="A1876" s="8">
        <v>19.760000000000002</v>
      </c>
      <c r="B1876" s="40" t="s">
        <v>16</v>
      </c>
      <c r="D1876" s="108">
        <v>600624000000</v>
      </c>
      <c r="E1876" s="4">
        <v>0.6</v>
      </c>
    </row>
    <row r="1877" spans="1:5" x14ac:dyDescent="0.25">
      <c r="A1877" s="8">
        <v>19.77</v>
      </c>
      <c r="B1877" s="40" t="s">
        <v>16</v>
      </c>
      <c r="D1877" s="106">
        <v>600622000000</v>
      </c>
      <c r="E1877" s="4">
        <v>0.6</v>
      </c>
    </row>
    <row r="1878" spans="1:5" x14ac:dyDescent="0.25">
      <c r="A1878" s="8">
        <v>19.78</v>
      </c>
      <c r="B1878" s="40" t="s">
        <v>16</v>
      </c>
      <c r="D1878" s="108">
        <v>600623000000</v>
      </c>
      <c r="E1878" s="4">
        <v>0.6</v>
      </c>
    </row>
    <row r="1879" spans="1:5" x14ac:dyDescent="0.25">
      <c r="A1879" s="8">
        <v>19.79</v>
      </c>
      <c r="B1879" s="40" t="s">
        <v>16</v>
      </c>
      <c r="D1879" s="106">
        <v>600631000000</v>
      </c>
      <c r="E1879" s="4">
        <v>0.6</v>
      </c>
    </row>
    <row r="1880" spans="1:5" x14ac:dyDescent="0.25">
      <c r="A1880" s="8">
        <v>19.8</v>
      </c>
      <c r="B1880" s="40" t="s">
        <v>16</v>
      </c>
      <c r="D1880" s="108">
        <v>600634000000</v>
      </c>
      <c r="E1880" s="4">
        <v>0.6</v>
      </c>
    </row>
    <row r="1881" spans="1:5" x14ac:dyDescent="0.25">
      <c r="A1881" s="8">
        <v>19.809999999999999</v>
      </c>
      <c r="B1881" s="40" t="s">
        <v>16</v>
      </c>
      <c r="D1881" s="106">
        <v>600632000000</v>
      </c>
      <c r="E1881" s="4">
        <v>0.6</v>
      </c>
    </row>
    <row r="1882" spans="1:5" x14ac:dyDescent="0.25">
      <c r="A1882" s="8">
        <v>19.82</v>
      </c>
      <c r="B1882" s="40" t="s">
        <v>16</v>
      </c>
      <c r="D1882" s="108">
        <v>600633000000</v>
      </c>
      <c r="E1882" s="4">
        <v>0.6</v>
      </c>
    </row>
    <row r="1883" spans="1:5" x14ac:dyDescent="0.25">
      <c r="A1883" s="8">
        <v>19.829999999999998</v>
      </c>
      <c r="B1883" s="40" t="s">
        <v>16</v>
      </c>
      <c r="D1883" s="106">
        <v>600641000000</v>
      </c>
      <c r="E1883" s="4">
        <v>0.6</v>
      </c>
    </row>
    <row r="1884" spans="1:5" x14ac:dyDescent="0.25">
      <c r="A1884" s="8">
        <v>19.84</v>
      </c>
      <c r="B1884" s="40" t="s">
        <v>16</v>
      </c>
      <c r="D1884" s="108">
        <v>600644000000</v>
      </c>
      <c r="E1884" s="4">
        <v>0.6</v>
      </c>
    </row>
    <row r="1885" spans="1:5" x14ac:dyDescent="0.25">
      <c r="A1885" s="8">
        <v>19.850000000000001</v>
      </c>
      <c r="B1885" s="40" t="s">
        <v>16</v>
      </c>
      <c r="D1885" s="106">
        <v>600642000000</v>
      </c>
      <c r="E1885" s="4">
        <v>0.6</v>
      </c>
    </row>
    <row r="1886" spans="1:5" x14ac:dyDescent="0.25">
      <c r="A1886" s="8">
        <v>19.86</v>
      </c>
      <c r="B1886" s="40" t="s">
        <v>16</v>
      </c>
      <c r="D1886" s="108">
        <v>600643000000</v>
      </c>
      <c r="E1886" s="4">
        <v>0.6</v>
      </c>
    </row>
    <row r="1887" spans="1:5" x14ac:dyDescent="0.25">
      <c r="A1887" s="8">
        <v>19.87</v>
      </c>
      <c r="B1887" s="40" t="s">
        <v>16</v>
      </c>
      <c r="D1887" s="106">
        <v>600610000000</v>
      </c>
      <c r="E1887" s="4">
        <v>0.6</v>
      </c>
    </row>
    <row r="1888" spans="1:5" x14ac:dyDescent="0.25">
      <c r="A1888" s="8">
        <v>19.88</v>
      </c>
      <c r="B1888" s="40" t="s">
        <v>16</v>
      </c>
      <c r="D1888" s="108">
        <v>520210000019</v>
      </c>
      <c r="E1888" s="4">
        <v>0.6</v>
      </c>
    </row>
    <row r="1889" spans="1:5" x14ac:dyDescent="0.25">
      <c r="A1889" s="8">
        <v>19.89</v>
      </c>
      <c r="B1889" s="40" t="s">
        <v>16</v>
      </c>
      <c r="D1889" s="106">
        <v>853400900000</v>
      </c>
      <c r="E1889" s="4">
        <v>0.6</v>
      </c>
    </row>
    <row r="1890" spans="1:5" x14ac:dyDescent="0.25">
      <c r="A1890" s="8">
        <v>19.899999999999999</v>
      </c>
      <c r="B1890" s="40" t="s">
        <v>16</v>
      </c>
      <c r="D1890" s="108">
        <v>294110000039</v>
      </c>
      <c r="E1890" s="4">
        <v>0.6</v>
      </c>
    </row>
    <row r="1891" spans="1:5" x14ac:dyDescent="0.25">
      <c r="A1891" s="8">
        <v>19.91</v>
      </c>
      <c r="B1891" s="40" t="s">
        <v>16</v>
      </c>
      <c r="D1891" s="106">
        <v>290349100000</v>
      </c>
      <c r="E1891" s="4">
        <v>0.6</v>
      </c>
    </row>
    <row r="1892" spans="1:5" x14ac:dyDescent="0.25">
      <c r="A1892" s="8">
        <v>19.920000000000002</v>
      </c>
      <c r="B1892" s="40" t="s">
        <v>16</v>
      </c>
      <c r="D1892" s="108">
        <v>291560909019</v>
      </c>
      <c r="E1892" s="4">
        <v>0.6</v>
      </c>
    </row>
    <row r="1893" spans="1:5" x14ac:dyDescent="0.25">
      <c r="A1893" s="8">
        <v>19.93</v>
      </c>
      <c r="B1893" s="40" t="s">
        <v>16</v>
      </c>
      <c r="D1893" s="106">
        <v>350400900019</v>
      </c>
      <c r="E1893" s="4">
        <v>0.6</v>
      </c>
    </row>
    <row r="1894" spans="1:5" x14ac:dyDescent="0.25">
      <c r="A1894" s="8">
        <v>19.940000000000001</v>
      </c>
      <c r="B1894" s="40" t="s">
        <v>16</v>
      </c>
      <c r="D1894" s="108">
        <v>293550000000</v>
      </c>
      <c r="E1894" s="4">
        <v>0.6</v>
      </c>
    </row>
    <row r="1895" spans="1:5" x14ac:dyDescent="0.25">
      <c r="A1895" s="8">
        <v>19.95</v>
      </c>
      <c r="B1895" s="40" t="s">
        <v>16</v>
      </c>
      <c r="D1895" s="106">
        <v>282990803012</v>
      </c>
      <c r="E1895" s="4">
        <v>0.6</v>
      </c>
    </row>
    <row r="1896" spans="1:5" x14ac:dyDescent="0.25">
      <c r="A1896" s="8">
        <v>19.96</v>
      </c>
      <c r="B1896" s="40" t="s">
        <v>16</v>
      </c>
      <c r="D1896" s="108">
        <v>283699909000</v>
      </c>
      <c r="E1896" s="4">
        <v>0.6</v>
      </c>
    </row>
    <row r="1897" spans="1:5" x14ac:dyDescent="0.25">
      <c r="A1897" s="8">
        <v>19.97</v>
      </c>
      <c r="B1897" s="40" t="s">
        <v>16</v>
      </c>
      <c r="D1897" s="106">
        <v>282990102019</v>
      </c>
      <c r="E1897" s="4">
        <v>0.6</v>
      </c>
    </row>
    <row r="1898" spans="1:5" x14ac:dyDescent="0.25">
      <c r="A1898" s="8">
        <v>19.98</v>
      </c>
      <c r="B1898" s="40" t="s">
        <v>16</v>
      </c>
      <c r="D1898" s="108">
        <v>284169000019</v>
      </c>
      <c r="E1898" s="4">
        <v>0.6</v>
      </c>
    </row>
    <row r="1899" spans="1:5" x14ac:dyDescent="0.25">
      <c r="A1899" s="8">
        <v>19.989999999999998</v>
      </c>
      <c r="B1899" s="40" t="s">
        <v>16</v>
      </c>
      <c r="D1899" s="106">
        <v>271320000019</v>
      </c>
      <c r="E1899" s="4">
        <v>0.6</v>
      </c>
    </row>
    <row r="1900" spans="1:5" x14ac:dyDescent="0.25">
      <c r="A1900" s="8">
        <v>20</v>
      </c>
      <c r="B1900" s="40" t="s">
        <v>16</v>
      </c>
      <c r="D1900" s="108">
        <v>360490000019</v>
      </c>
      <c r="E1900" s="4">
        <v>0.6</v>
      </c>
    </row>
    <row r="1901" spans="1:5" x14ac:dyDescent="0.25">
      <c r="A1901" s="8">
        <v>20.010000000000002</v>
      </c>
      <c r="B1901" s="40" t="s">
        <v>16</v>
      </c>
      <c r="D1901" s="106">
        <v>392099909000</v>
      </c>
      <c r="E1901" s="4">
        <v>0.6</v>
      </c>
    </row>
    <row r="1902" spans="1:5" x14ac:dyDescent="0.25">
      <c r="A1902" s="8">
        <v>20.02</v>
      </c>
      <c r="B1902" s="40" t="s">
        <v>16</v>
      </c>
      <c r="D1902" s="108">
        <v>391729003000</v>
      </c>
      <c r="E1902" s="4">
        <v>0.6</v>
      </c>
    </row>
    <row r="1903" spans="1:5" x14ac:dyDescent="0.25">
      <c r="A1903" s="8">
        <v>20.03</v>
      </c>
      <c r="B1903" s="40" t="s">
        <v>16</v>
      </c>
      <c r="D1903" s="106">
        <v>392119009000</v>
      </c>
      <c r="E1903" s="4">
        <v>0.6</v>
      </c>
    </row>
    <row r="1904" spans="1:5" x14ac:dyDescent="0.25">
      <c r="A1904" s="8">
        <v>20.04</v>
      </c>
      <c r="B1904" s="40" t="s">
        <v>16</v>
      </c>
      <c r="D1904" s="108">
        <v>391729002000</v>
      </c>
      <c r="E1904" s="4">
        <v>0.6</v>
      </c>
    </row>
    <row r="1905" spans="1:5" x14ac:dyDescent="0.25">
      <c r="A1905" s="8">
        <v>20.05</v>
      </c>
      <c r="B1905" s="40" t="s">
        <v>16</v>
      </c>
      <c r="D1905" s="106">
        <v>391729001000</v>
      </c>
      <c r="E1905" s="4">
        <v>0.6</v>
      </c>
    </row>
    <row r="1906" spans="1:5" x14ac:dyDescent="0.25">
      <c r="A1906" s="8">
        <v>20.059999999999999</v>
      </c>
      <c r="B1906" s="40" t="s">
        <v>16</v>
      </c>
      <c r="D1906" s="108">
        <v>841239001000</v>
      </c>
      <c r="E1906" s="4">
        <v>0.6</v>
      </c>
    </row>
    <row r="1907" spans="1:5" x14ac:dyDescent="0.25">
      <c r="A1907" s="8">
        <v>20.07</v>
      </c>
      <c r="B1907" s="40" t="s">
        <v>16</v>
      </c>
      <c r="D1907" s="106">
        <v>390791900000</v>
      </c>
      <c r="E1907" s="4">
        <v>0.6</v>
      </c>
    </row>
    <row r="1908" spans="1:5" x14ac:dyDescent="0.25">
      <c r="A1908" s="8">
        <v>20.079999999999998</v>
      </c>
      <c r="B1908" s="40" t="s">
        <v>16</v>
      </c>
      <c r="D1908" s="108">
        <v>390791100000</v>
      </c>
      <c r="E1908" s="4">
        <v>0.6</v>
      </c>
    </row>
    <row r="1909" spans="1:5" x14ac:dyDescent="0.25">
      <c r="A1909" s="8">
        <v>20.09</v>
      </c>
      <c r="B1909" s="40" t="s">
        <v>16</v>
      </c>
      <c r="D1909" s="106">
        <v>390110900019</v>
      </c>
      <c r="E1909" s="4">
        <v>0.6</v>
      </c>
    </row>
    <row r="1910" spans="1:5" x14ac:dyDescent="0.25">
      <c r="A1910" s="8">
        <v>20.100000000000001</v>
      </c>
      <c r="B1910" s="40" t="s">
        <v>16</v>
      </c>
      <c r="D1910" s="108">
        <v>290729008019</v>
      </c>
      <c r="E1910" s="4">
        <v>0.6</v>
      </c>
    </row>
    <row r="1911" spans="1:5" x14ac:dyDescent="0.25">
      <c r="A1911" s="8">
        <v>20.11</v>
      </c>
      <c r="B1911" s="40" t="s">
        <v>16</v>
      </c>
      <c r="D1911" s="106">
        <v>283539009000</v>
      </c>
      <c r="E1911" s="4">
        <v>0.6</v>
      </c>
    </row>
    <row r="1912" spans="1:5" x14ac:dyDescent="0.25">
      <c r="A1912" s="8">
        <v>20.12</v>
      </c>
      <c r="B1912" s="40" t="s">
        <v>16</v>
      </c>
      <c r="D1912" s="108">
        <v>290549009090</v>
      </c>
      <c r="E1912" s="4">
        <v>0.6</v>
      </c>
    </row>
    <row r="1913" spans="1:5" x14ac:dyDescent="0.25">
      <c r="A1913" s="8">
        <v>20.13</v>
      </c>
      <c r="B1913" s="40" t="s">
        <v>16</v>
      </c>
      <c r="D1913" s="106">
        <v>283090859029</v>
      </c>
      <c r="E1913" s="4">
        <v>0.6</v>
      </c>
    </row>
    <row r="1914" spans="1:5" x14ac:dyDescent="0.25">
      <c r="A1914" s="8">
        <v>20.14</v>
      </c>
      <c r="B1914" s="40" t="s">
        <v>16</v>
      </c>
      <c r="D1914" s="108">
        <v>391190990000</v>
      </c>
      <c r="E1914" s="4">
        <v>0.6</v>
      </c>
    </row>
    <row r="1915" spans="1:5" x14ac:dyDescent="0.25">
      <c r="A1915" s="8">
        <v>20.149999999999999</v>
      </c>
      <c r="B1915" s="40" t="s">
        <v>16</v>
      </c>
      <c r="D1915" s="106">
        <v>390950900000</v>
      </c>
      <c r="E1915" s="4">
        <v>0.6</v>
      </c>
    </row>
    <row r="1916" spans="1:5" x14ac:dyDescent="0.25">
      <c r="A1916" s="8">
        <v>20.16</v>
      </c>
      <c r="B1916" s="40" t="s">
        <v>16</v>
      </c>
      <c r="D1916" s="108">
        <v>852610000019</v>
      </c>
      <c r="E1916" s="4">
        <v>0.6</v>
      </c>
    </row>
    <row r="1917" spans="1:5" x14ac:dyDescent="0.25">
      <c r="A1917" s="8">
        <v>20.170000000000002</v>
      </c>
      <c r="B1917" s="40" t="s">
        <v>16</v>
      </c>
      <c r="D1917" s="106">
        <v>284443809019</v>
      </c>
      <c r="E1917" s="4">
        <v>0.6</v>
      </c>
    </row>
    <row r="1918" spans="1:5" x14ac:dyDescent="0.25">
      <c r="A1918" s="8">
        <v>20.18</v>
      </c>
      <c r="B1918" s="40" t="s">
        <v>16</v>
      </c>
      <c r="D1918" s="108">
        <v>853649000029</v>
      </c>
      <c r="E1918" s="4">
        <v>0.6</v>
      </c>
    </row>
    <row r="1919" spans="1:5" x14ac:dyDescent="0.25">
      <c r="A1919" s="8">
        <v>20.190000000000001</v>
      </c>
      <c r="B1919" s="40" t="s">
        <v>16</v>
      </c>
      <c r="D1919" s="106">
        <v>370298000012</v>
      </c>
      <c r="E1919" s="4">
        <v>0.6</v>
      </c>
    </row>
    <row r="1920" spans="1:5" x14ac:dyDescent="0.25">
      <c r="A1920" s="8">
        <v>20.2</v>
      </c>
      <c r="B1920" s="40" t="s">
        <v>16</v>
      </c>
      <c r="D1920" s="108">
        <v>370297900000</v>
      </c>
      <c r="E1920" s="4">
        <v>0.6</v>
      </c>
    </row>
    <row r="1921" spans="1:5" x14ac:dyDescent="0.25">
      <c r="A1921" s="8">
        <v>20.21</v>
      </c>
      <c r="B1921" s="40" t="s">
        <v>16</v>
      </c>
      <c r="D1921" s="106">
        <v>370298000011</v>
      </c>
      <c r="E1921" s="4">
        <v>0.6</v>
      </c>
    </row>
    <row r="1922" spans="1:5" x14ac:dyDescent="0.25">
      <c r="A1922" s="8">
        <v>20.22</v>
      </c>
      <c r="B1922" s="40" t="s">
        <v>16</v>
      </c>
      <c r="D1922" s="108">
        <v>853329000000</v>
      </c>
      <c r="E1922" s="4">
        <v>0.6</v>
      </c>
    </row>
    <row r="1923" spans="1:5" x14ac:dyDescent="0.25">
      <c r="A1923" s="8">
        <v>20.23</v>
      </c>
      <c r="B1923" s="40" t="s">
        <v>16</v>
      </c>
      <c r="D1923" s="106">
        <v>853229000000</v>
      </c>
      <c r="E1923" s="4">
        <v>0.6</v>
      </c>
    </row>
    <row r="1924" spans="1:5" x14ac:dyDescent="0.25">
      <c r="A1924" s="8">
        <v>20.239999999999998</v>
      </c>
      <c r="B1924" s="40" t="s">
        <v>16</v>
      </c>
      <c r="D1924" s="108">
        <v>842119701000</v>
      </c>
      <c r="E1924" s="4">
        <v>0.6</v>
      </c>
    </row>
    <row r="1925" spans="1:5" x14ac:dyDescent="0.25">
      <c r="A1925" s="8">
        <v>20.25</v>
      </c>
      <c r="B1925" s="40" t="s">
        <v>16</v>
      </c>
      <c r="D1925" s="106">
        <v>842119709000</v>
      </c>
      <c r="E1925" s="4">
        <v>0.6</v>
      </c>
    </row>
    <row r="1926" spans="1:5" x14ac:dyDescent="0.25">
      <c r="A1926" s="8">
        <v>20.260000000000002</v>
      </c>
      <c r="B1926" s="40" t="s">
        <v>16</v>
      </c>
      <c r="D1926" s="108">
        <v>392079900000</v>
      </c>
      <c r="E1926" s="4">
        <v>0.6</v>
      </c>
    </row>
    <row r="1927" spans="1:5" x14ac:dyDescent="0.25">
      <c r="A1927" s="8">
        <v>20.27</v>
      </c>
      <c r="B1927" s="40" t="s">
        <v>16</v>
      </c>
      <c r="D1927" s="106">
        <v>391290900000</v>
      </c>
      <c r="E1927" s="4">
        <v>0.6</v>
      </c>
    </row>
    <row r="1928" spans="1:5" x14ac:dyDescent="0.25">
      <c r="A1928" s="8">
        <v>20.28</v>
      </c>
      <c r="B1928" s="40" t="s">
        <v>16</v>
      </c>
      <c r="D1928" s="108">
        <v>550190000000</v>
      </c>
      <c r="E1928" s="4">
        <v>0.6</v>
      </c>
    </row>
    <row r="1929" spans="1:5" x14ac:dyDescent="0.25">
      <c r="A1929" s="8">
        <v>20.29</v>
      </c>
      <c r="B1929" s="40" t="s">
        <v>16</v>
      </c>
      <c r="D1929" s="106">
        <v>901490009100</v>
      </c>
      <c r="E1929" s="4">
        <v>0.6</v>
      </c>
    </row>
    <row r="1930" spans="1:5" x14ac:dyDescent="0.25">
      <c r="A1930" s="8">
        <v>20.3</v>
      </c>
      <c r="B1930" s="40" t="s">
        <v>16</v>
      </c>
      <c r="D1930" s="108">
        <v>382370009000</v>
      </c>
      <c r="E1930" s="4">
        <v>0.6</v>
      </c>
    </row>
    <row r="1931" spans="1:5" x14ac:dyDescent="0.25">
      <c r="A1931" s="8">
        <v>20.309999999999999</v>
      </c>
      <c r="B1931" s="40" t="s">
        <v>16</v>
      </c>
      <c r="D1931" s="106">
        <v>560790909000</v>
      </c>
      <c r="E1931" s="4">
        <v>0.6</v>
      </c>
    </row>
    <row r="1932" spans="1:5" x14ac:dyDescent="0.25">
      <c r="A1932" s="8">
        <v>20.32</v>
      </c>
      <c r="B1932" s="40" t="s">
        <v>16</v>
      </c>
      <c r="D1932" s="108">
        <v>291620000018</v>
      </c>
      <c r="E1932" s="4">
        <v>0.6</v>
      </c>
    </row>
    <row r="1933" spans="1:5" x14ac:dyDescent="0.25">
      <c r="A1933" s="8">
        <v>20.329999999999998</v>
      </c>
      <c r="B1933" s="40" t="s">
        <v>16</v>
      </c>
      <c r="D1933" s="106">
        <v>292130990019</v>
      </c>
      <c r="E1933" s="4">
        <v>0.6</v>
      </c>
    </row>
    <row r="1934" spans="1:5" x14ac:dyDescent="0.25">
      <c r="A1934" s="8">
        <v>20.34</v>
      </c>
      <c r="B1934" s="40" t="s">
        <v>16</v>
      </c>
      <c r="D1934" s="108">
        <v>290619009000</v>
      </c>
      <c r="E1934" s="4">
        <v>0.6</v>
      </c>
    </row>
    <row r="1935" spans="1:5" x14ac:dyDescent="0.25">
      <c r="A1935" s="8">
        <v>20.350000000000001</v>
      </c>
      <c r="B1935" s="40" t="s">
        <v>16</v>
      </c>
      <c r="D1935" s="106">
        <v>290219000019</v>
      </c>
      <c r="E1935" s="4">
        <v>0.6</v>
      </c>
    </row>
    <row r="1936" spans="1:5" x14ac:dyDescent="0.25">
      <c r="A1936" s="8">
        <v>20.36</v>
      </c>
      <c r="B1936" s="40" t="s">
        <v>16</v>
      </c>
      <c r="D1936" s="108">
        <v>360100000019</v>
      </c>
      <c r="E1936" s="4">
        <v>0.6</v>
      </c>
    </row>
    <row r="1937" spans="1:5" x14ac:dyDescent="0.25">
      <c r="A1937" s="8">
        <v>20.37</v>
      </c>
      <c r="B1937" s="40" t="s">
        <v>16</v>
      </c>
      <c r="D1937" s="106">
        <v>283990009015</v>
      </c>
      <c r="E1937" s="4">
        <v>0.6</v>
      </c>
    </row>
    <row r="1938" spans="1:5" x14ac:dyDescent="0.25">
      <c r="A1938" s="8">
        <v>20.38</v>
      </c>
      <c r="B1938" s="40" t="s">
        <v>16</v>
      </c>
      <c r="D1938" s="108">
        <v>391000000019</v>
      </c>
      <c r="E1938" s="4">
        <v>0.6</v>
      </c>
    </row>
    <row r="1939" spans="1:5" x14ac:dyDescent="0.25">
      <c r="A1939" s="8">
        <v>20.39</v>
      </c>
      <c r="B1939" s="40" t="s">
        <v>16</v>
      </c>
      <c r="D1939" s="106">
        <v>283719009019</v>
      </c>
      <c r="E1939" s="4">
        <v>0.6</v>
      </c>
    </row>
    <row r="1940" spans="1:5" x14ac:dyDescent="0.25">
      <c r="A1940" s="8">
        <v>20.399999999999999</v>
      </c>
      <c r="B1940" s="40" t="s">
        <v>16</v>
      </c>
      <c r="D1940" s="108">
        <v>292242000019</v>
      </c>
      <c r="E1940" s="4">
        <v>0.6</v>
      </c>
    </row>
    <row r="1941" spans="1:5" x14ac:dyDescent="0.25">
      <c r="A1941" s="8">
        <v>20.41</v>
      </c>
      <c r="B1941" s="40" t="s">
        <v>16</v>
      </c>
      <c r="D1941" s="106">
        <v>271012900011</v>
      </c>
      <c r="E1941" s="4">
        <v>0.6</v>
      </c>
    </row>
    <row r="1942" spans="1:5" x14ac:dyDescent="0.25">
      <c r="A1942" s="8">
        <v>20.420000000000002</v>
      </c>
      <c r="B1942" s="40" t="s">
        <v>16</v>
      </c>
      <c r="D1942" s="108">
        <v>850440959019</v>
      </c>
      <c r="E1942" s="4">
        <v>0.6</v>
      </c>
    </row>
    <row r="1943" spans="1:5" x14ac:dyDescent="0.25">
      <c r="A1943" s="8">
        <v>20.43</v>
      </c>
      <c r="B1943" s="40" t="s">
        <v>16</v>
      </c>
      <c r="D1943" s="106">
        <v>390390900000</v>
      </c>
      <c r="E1943" s="4">
        <v>0.6</v>
      </c>
    </row>
    <row r="1944" spans="1:5" x14ac:dyDescent="0.25">
      <c r="A1944" s="8">
        <v>20.440000000000001</v>
      </c>
      <c r="B1944" s="40" t="s">
        <v>16</v>
      </c>
      <c r="D1944" s="108">
        <v>294120800000</v>
      </c>
      <c r="E1944" s="4">
        <v>0.6</v>
      </c>
    </row>
    <row r="1945" spans="1:5" x14ac:dyDescent="0.25">
      <c r="A1945" s="8">
        <v>20.45</v>
      </c>
      <c r="B1945" s="40" t="s">
        <v>16</v>
      </c>
      <c r="D1945" s="106">
        <v>550490000019</v>
      </c>
      <c r="E1945" s="4">
        <v>0.6</v>
      </c>
    </row>
    <row r="1946" spans="1:5" x14ac:dyDescent="0.25">
      <c r="A1946" s="8">
        <v>20.46</v>
      </c>
      <c r="B1946" s="40" t="s">
        <v>16</v>
      </c>
      <c r="D1946" s="108">
        <v>540339000000</v>
      </c>
      <c r="E1946" s="4">
        <v>0.6</v>
      </c>
    </row>
    <row r="1947" spans="1:5" x14ac:dyDescent="0.25">
      <c r="A1947" s="8">
        <v>20.47</v>
      </c>
      <c r="B1947" s="40" t="s">
        <v>16</v>
      </c>
      <c r="D1947" s="106">
        <v>292090101119</v>
      </c>
      <c r="E1947" s="4">
        <v>0.6</v>
      </c>
    </row>
    <row r="1948" spans="1:5" x14ac:dyDescent="0.25">
      <c r="A1948" s="8">
        <v>20.48</v>
      </c>
      <c r="B1948" s="40" t="s">
        <v>16</v>
      </c>
      <c r="D1948" s="108">
        <v>283220009019</v>
      </c>
      <c r="E1948" s="4">
        <v>0.6</v>
      </c>
    </row>
    <row r="1949" spans="1:5" x14ac:dyDescent="0.25">
      <c r="A1949" s="8">
        <v>20.49</v>
      </c>
      <c r="B1949" s="40" t="s">
        <v>16</v>
      </c>
      <c r="D1949" s="106">
        <v>283090859019</v>
      </c>
      <c r="E1949" s="4">
        <v>0.6</v>
      </c>
    </row>
    <row r="1950" spans="1:5" x14ac:dyDescent="0.25">
      <c r="A1950" s="8">
        <v>20.5</v>
      </c>
      <c r="B1950" s="40" t="s">
        <v>16</v>
      </c>
      <c r="D1950" s="108">
        <v>283330009019</v>
      </c>
      <c r="E1950" s="4">
        <v>0.6</v>
      </c>
    </row>
    <row r="1951" spans="1:5" x14ac:dyDescent="0.25">
      <c r="A1951" s="8">
        <v>20.51</v>
      </c>
      <c r="B1951" s="40" t="s">
        <v>16</v>
      </c>
      <c r="D1951" s="106">
        <v>400219900000</v>
      </c>
      <c r="E1951" s="4">
        <v>0.6</v>
      </c>
    </row>
    <row r="1952" spans="1:5" x14ac:dyDescent="0.25">
      <c r="A1952" s="8">
        <v>20.52</v>
      </c>
      <c r="B1952" s="40" t="s">
        <v>16</v>
      </c>
      <c r="D1952" s="108">
        <v>840890619000</v>
      </c>
      <c r="E1952" s="4">
        <v>0.6</v>
      </c>
    </row>
    <row r="1953" spans="1:5" x14ac:dyDescent="0.25">
      <c r="A1953" s="8">
        <v>20.53</v>
      </c>
      <c r="B1953" s="40" t="s">
        <v>16</v>
      </c>
      <c r="D1953" s="106">
        <v>840890859000</v>
      </c>
      <c r="E1953" s="4">
        <v>0.6</v>
      </c>
    </row>
    <row r="1954" spans="1:5" x14ac:dyDescent="0.25">
      <c r="A1954" s="8">
        <v>20.54</v>
      </c>
      <c r="B1954" s="40" t="s">
        <v>16</v>
      </c>
      <c r="D1954" s="108">
        <v>840890439000</v>
      </c>
      <c r="E1954" s="4">
        <v>0.6</v>
      </c>
    </row>
    <row r="1955" spans="1:5" x14ac:dyDescent="0.25">
      <c r="A1955" s="8">
        <v>20.55</v>
      </c>
      <c r="B1955" s="40" t="s">
        <v>16</v>
      </c>
      <c r="D1955" s="106">
        <v>840890659000</v>
      </c>
      <c r="E1955" s="4">
        <v>0.6</v>
      </c>
    </row>
    <row r="1956" spans="1:5" x14ac:dyDescent="0.25">
      <c r="A1956" s="8">
        <v>20.56</v>
      </c>
      <c r="B1956" s="40" t="s">
        <v>16</v>
      </c>
      <c r="D1956" s="108">
        <v>840890459000</v>
      </c>
      <c r="E1956" s="4">
        <v>0.6</v>
      </c>
    </row>
    <row r="1957" spans="1:5" x14ac:dyDescent="0.25">
      <c r="A1957" s="8">
        <v>20.57</v>
      </c>
      <c r="B1957" s="40" t="s">
        <v>16</v>
      </c>
      <c r="D1957" s="106">
        <v>840890679000</v>
      </c>
      <c r="E1957" s="4">
        <v>0.6</v>
      </c>
    </row>
    <row r="1958" spans="1:5" x14ac:dyDescent="0.25">
      <c r="A1958" s="8">
        <v>20.58</v>
      </c>
      <c r="B1958" s="40" t="s">
        <v>16</v>
      </c>
      <c r="D1958" s="108">
        <v>840890479000</v>
      </c>
      <c r="E1958" s="4">
        <v>0.6</v>
      </c>
    </row>
    <row r="1959" spans="1:5" x14ac:dyDescent="0.25">
      <c r="A1959" s="8">
        <v>20.59</v>
      </c>
      <c r="B1959" s="40" t="s">
        <v>16</v>
      </c>
      <c r="D1959" s="106">
        <v>840890819000</v>
      </c>
      <c r="E1959" s="4">
        <v>0.6</v>
      </c>
    </row>
    <row r="1960" spans="1:5" x14ac:dyDescent="0.25">
      <c r="A1960" s="8">
        <v>20.6</v>
      </c>
      <c r="B1960" s="40" t="s">
        <v>16</v>
      </c>
      <c r="D1960" s="108">
        <v>840890419000</v>
      </c>
      <c r="E1960" s="4">
        <v>0.6</v>
      </c>
    </row>
    <row r="1961" spans="1:5" x14ac:dyDescent="0.25">
      <c r="A1961" s="8">
        <v>20.61</v>
      </c>
      <c r="B1961" s="40" t="s">
        <v>16</v>
      </c>
      <c r="D1961" s="106">
        <v>840890899000</v>
      </c>
      <c r="E1961" s="4">
        <v>0.6</v>
      </c>
    </row>
    <row r="1962" spans="1:5" x14ac:dyDescent="0.25">
      <c r="A1962" s="8">
        <v>20.62</v>
      </c>
      <c r="B1962" s="40" t="s">
        <v>16</v>
      </c>
      <c r="D1962" s="108">
        <v>270119000000</v>
      </c>
      <c r="E1962" s="4">
        <v>0.6</v>
      </c>
    </row>
    <row r="1963" spans="1:5" x14ac:dyDescent="0.25">
      <c r="A1963" s="8">
        <v>20.63</v>
      </c>
      <c r="B1963" s="40" t="s">
        <v>16</v>
      </c>
      <c r="D1963" s="106">
        <v>680299900000</v>
      </c>
      <c r="E1963" s="4">
        <v>0.6</v>
      </c>
    </row>
    <row r="1964" spans="1:5" x14ac:dyDescent="0.25">
      <c r="A1964" s="8">
        <v>20.64</v>
      </c>
      <c r="B1964" s="40" t="s">
        <v>16</v>
      </c>
      <c r="D1964" s="108">
        <v>680299100000</v>
      </c>
      <c r="E1964" s="4">
        <v>0.6</v>
      </c>
    </row>
    <row r="1965" spans="1:5" x14ac:dyDescent="0.25">
      <c r="A1965" s="8">
        <v>20.65</v>
      </c>
      <c r="B1965" s="40" t="s">
        <v>16</v>
      </c>
      <c r="D1965" s="106">
        <v>680229009000</v>
      </c>
      <c r="E1965" s="4">
        <v>0.6</v>
      </c>
    </row>
    <row r="1966" spans="1:5" x14ac:dyDescent="0.25">
      <c r="A1966" s="8">
        <v>20.66</v>
      </c>
      <c r="B1966" s="40" t="s">
        <v>16</v>
      </c>
      <c r="D1966" s="108">
        <v>852589000000</v>
      </c>
      <c r="E1966" s="4">
        <v>0.6</v>
      </c>
    </row>
    <row r="1967" spans="1:5" x14ac:dyDescent="0.25">
      <c r="A1967" s="8">
        <v>20.67</v>
      </c>
      <c r="B1967" s="40" t="s">
        <v>16</v>
      </c>
      <c r="D1967" s="106">
        <v>902519001900</v>
      </c>
      <c r="E1967" s="4">
        <v>0.6</v>
      </c>
    </row>
    <row r="1968" spans="1:5" x14ac:dyDescent="0.25">
      <c r="A1968" s="8">
        <v>20.68</v>
      </c>
      <c r="B1968" s="40" t="s">
        <v>16</v>
      </c>
      <c r="D1968" s="108">
        <v>294130000019</v>
      </c>
      <c r="E1968" s="4">
        <v>0.6</v>
      </c>
    </row>
    <row r="1969" spans="1:5" x14ac:dyDescent="0.25">
      <c r="A1969" s="8">
        <v>20.69</v>
      </c>
      <c r="B1969" s="40" t="s">
        <v>16</v>
      </c>
      <c r="D1969" s="106">
        <v>292019000019</v>
      </c>
      <c r="E1969" s="4">
        <v>0.6</v>
      </c>
    </row>
    <row r="1970" spans="1:5" x14ac:dyDescent="0.25">
      <c r="A1970" s="8">
        <v>20.7</v>
      </c>
      <c r="B1970" s="40" t="s">
        <v>16</v>
      </c>
      <c r="D1970" s="108">
        <v>283230009000</v>
      </c>
      <c r="E1970" s="4">
        <v>0.6</v>
      </c>
    </row>
    <row r="1971" spans="1:5" x14ac:dyDescent="0.25">
      <c r="A1971" s="8">
        <v>20.71</v>
      </c>
      <c r="B1971" s="40" t="s">
        <v>16</v>
      </c>
      <c r="D1971" s="106">
        <v>290410000022</v>
      </c>
      <c r="E1971" s="4">
        <v>0.6</v>
      </c>
    </row>
    <row r="1972" spans="1:5" x14ac:dyDescent="0.25">
      <c r="A1972" s="8">
        <v>20.72</v>
      </c>
      <c r="B1972" s="40" t="s">
        <v>16</v>
      </c>
      <c r="D1972" s="108">
        <v>401039000000</v>
      </c>
      <c r="E1972" s="4">
        <v>0.6</v>
      </c>
    </row>
    <row r="1973" spans="1:5" x14ac:dyDescent="0.25">
      <c r="A1973" s="8">
        <v>20.73</v>
      </c>
      <c r="B1973" s="40" t="s">
        <v>16</v>
      </c>
      <c r="D1973" s="106">
        <v>440729980000</v>
      </c>
      <c r="E1973" s="4">
        <v>0.6</v>
      </c>
    </row>
    <row r="1974" spans="1:5" x14ac:dyDescent="0.25">
      <c r="A1974" s="8">
        <v>20.74</v>
      </c>
      <c r="B1974" s="40" t="s">
        <v>16</v>
      </c>
      <c r="D1974" s="108">
        <v>440839700000</v>
      </c>
      <c r="E1974" s="4">
        <v>0.6</v>
      </c>
    </row>
    <row r="1975" spans="1:5" x14ac:dyDescent="0.25">
      <c r="A1975" s="8">
        <v>20.75</v>
      </c>
      <c r="B1975" s="40" t="s">
        <v>16</v>
      </c>
      <c r="D1975" s="106">
        <v>440839950000</v>
      </c>
      <c r="E1975" s="4">
        <v>0.6</v>
      </c>
    </row>
    <row r="1976" spans="1:5" x14ac:dyDescent="0.25">
      <c r="A1976" s="8">
        <v>20.76</v>
      </c>
      <c r="B1976" s="40" t="s">
        <v>16</v>
      </c>
      <c r="D1976" s="108">
        <v>440839850000</v>
      </c>
      <c r="E1976" s="4">
        <v>0.6</v>
      </c>
    </row>
    <row r="1977" spans="1:5" x14ac:dyDescent="0.25">
      <c r="A1977" s="8">
        <v>20.77</v>
      </c>
      <c r="B1977" s="40" t="s">
        <v>16</v>
      </c>
      <c r="D1977" s="106">
        <v>440839550000</v>
      </c>
      <c r="E1977" s="4">
        <v>0.6</v>
      </c>
    </row>
    <row r="1978" spans="1:5" x14ac:dyDescent="0.25">
      <c r="A1978" s="8">
        <v>20.78</v>
      </c>
      <c r="B1978" s="40" t="s">
        <v>16</v>
      </c>
      <c r="D1978" s="108">
        <v>270300000019</v>
      </c>
      <c r="E1978" s="4">
        <v>0.6</v>
      </c>
    </row>
    <row r="1979" spans="1:5" x14ac:dyDescent="0.25">
      <c r="A1979" s="8">
        <v>20.79</v>
      </c>
      <c r="B1979" s="40" t="s">
        <v>16</v>
      </c>
      <c r="D1979" s="106">
        <v>350691909019</v>
      </c>
      <c r="E1979" s="4">
        <v>0.6</v>
      </c>
    </row>
    <row r="1980" spans="1:5" x14ac:dyDescent="0.25">
      <c r="A1980" s="8">
        <v>20.8</v>
      </c>
      <c r="B1980" s="40" t="s">
        <v>16</v>
      </c>
      <c r="D1980" s="108">
        <v>350520309000</v>
      </c>
      <c r="E1980" s="4">
        <v>0.6</v>
      </c>
    </row>
    <row r="1981" spans="1:5" x14ac:dyDescent="0.25">
      <c r="A1981" s="8">
        <v>20.81</v>
      </c>
      <c r="B1981" s="40" t="s">
        <v>16</v>
      </c>
      <c r="D1981" s="106">
        <v>350520509000</v>
      </c>
      <c r="E1981" s="4">
        <v>0.6</v>
      </c>
    </row>
    <row r="1982" spans="1:5" x14ac:dyDescent="0.25">
      <c r="A1982" s="8">
        <v>20.82</v>
      </c>
      <c r="B1982" s="40" t="s">
        <v>16</v>
      </c>
      <c r="D1982" s="108">
        <v>350520909000</v>
      </c>
      <c r="E1982" s="4">
        <v>0.6</v>
      </c>
    </row>
    <row r="1983" spans="1:5" x14ac:dyDescent="0.25">
      <c r="A1983" s="8">
        <v>20.83</v>
      </c>
      <c r="B1983" s="40" t="s">
        <v>16</v>
      </c>
      <c r="D1983" s="106">
        <v>350520109000</v>
      </c>
      <c r="E1983" s="4">
        <v>0.6</v>
      </c>
    </row>
    <row r="1984" spans="1:5" x14ac:dyDescent="0.25">
      <c r="A1984" s="8">
        <v>20.84</v>
      </c>
      <c r="B1984" s="40" t="s">
        <v>16</v>
      </c>
      <c r="D1984" s="108">
        <v>401130009000</v>
      </c>
      <c r="E1984" s="4">
        <v>0.6</v>
      </c>
    </row>
    <row r="1985" spans="1:5" x14ac:dyDescent="0.25">
      <c r="A1985" s="8">
        <v>20.85</v>
      </c>
      <c r="B1985" s="40" t="s">
        <v>16</v>
      </c>
      <c r="D1985" s="106">
        <v>292421000029</v>
      </c>
      <c r="E1985" s="4">
        <v>0.6</v>
      </c>
    </row>
    <row r="1986" spans="1:5" x14ac:dyDescent="0.25">
      <c r="A1986" s="8">
        <v>20.86</v>
      </c>
      <c r="B1986" s="40" t="s">
        <v>16</v>
      </c>
      <c r="D1986" s="108">
        <v>292419000019</v>
      </c>
      <c r="E1986" s="4">
        <v>0.6</v>
      </c>
    </row>
    <row r="1987" spans="1:5" x14ac:dyDescent="0.25">
      <c r="A1987" s="8">
        <v>20.87</v>
      </c>
      <c r="B1987" s="40" t="s">
        <v>16</v>
      </c>
      <c r="D1987" s="106">
        <v>701090990012</v>
      </c>
      <c r="E1987" s="4">
        <v>0.6</v>
      </c>
    </row>
    <row r="1988" spans="1:5" x14ac:dyDescent="0.25">
      <c r="A1988" s="8">
        <v>20.88</v>
      </c>
      <c r="B1988" s="40" t="s">
        <v>16</v>
      </c>
      <c r="D1988" s="108">
        <v>701090990011</v>
      </c>
      <c r="E1988" s="4">
        <v>0.6</v>
      </c>
    </row>
    <row r="1989" spans="1:5" x14ac:dyDescent="0.25">
      <c r="A1989" s="8">
        <v>20.89</v>
      </c>
      <c r="B1989" s="40" t="s">
        <v>16</v>
      </c>
      <c r="D1989" s="106">
        <v>701090910012</v>
      </c>
      <c r="E1989" s="4">
        <v>0.6</v>
      </c>
    </row>
    <row r="1990" spans="1:5" x14ac:dyDescent="0.25">
      <c r="A1990" s="8">
        <v>20.9</v>
      </c>
      <c r="B1990" s="40" t="s">
        <v>16</v>
      </c>
      <c r="D1990" s="108">
        <v>701090910011</v>
      </c>
      <c r="E1990" s="4">
        <v>0.6</v>
      </c>
    </row>
    <row r="1991" spans="1:5" x14ac:dyDescent="0.25">
      <c r="A1991" s="8">
        <v>20.91</v>
      </c>
      <c r="B1991" s="40" t="s">
        <v>16</v>
      </c>
      <c r="D1991" s="106">
        <v>841410891000</v>
      </c>
      <c r="E1991" s="4">
        <v>0.6</v>
      </c>
    </row>
    <row r="1992" spans="1:5" x14ac:dyDescent="0.25">
      <c r="A1992" s="8">
        <v>20.92</v>
      </c>
      <c r="B1992" s="40" t="s">
        <v>16</v>
      </c>
      <c r="D1992" s="109">
        <v>841410899000</v>
      </c>
      <c r="E1992" s="4">
        <v>0.6</v>
      </c>
    </row>
    <row r="1993" spans="1:5" x14ac:dyDescent="0.25">
      <c r="A1993" s="8">
        <v>20.93</v>
      </c>
      <c r="B1993" s="40" t="s">
        <v>16</v>
      </c>
      <c r="D1993" s="110">
        <v>841410899019</v>
      </c>
      <c r="E1993" s="4">
        <v>0.6</v>
      </c>
    </row>
    <row r="1994" spans="1:5" x14ac:dyDescent="0.25">
      <c r="A1994" s="8">
        <v>20.94</v>
      </c>
      <c r="B1994" s="40" t="s">
        <v>16</v>
      </c>
      <c r="D1994" s="106">
        <v>854089000000</v>
      </c>
      <c r="E1994" s="4">
        <v>0.6</v>
      </c>
    </row>
    <row r="1995" spans="1:5" x14ac:dyDescent="0.25">
      <c r="A1995" s="8">
        <v>20.95</v>
      </c>
      <c r="B1995" s="40" t="s">
        <v>16</v>
      </c>
      <c r="D1995" s="108">
        <v>321000100012</v>
      </c>
      <c r="E1995" s="4">
        <v>0.6</v>
      </c>
    </row>
    <row r="1996" spans="1:5" x14ac:dyDescent="0.25">
      <c r="A1996" s="8">
        <v>20.96</v>
      </c>
      <c r="B1996" s="40" t="s">
        <v>16</v>
      </c>
      <c r="D1996" s="106">
        <v>852190000000</v>
      </c>
      <c r="E1996" s="4">
        <v>0.6</v>
      </c>
    </row>
    <row r="1997" spans="1:5" x14ac:dyDescent="0.25">
      <c r="A1997" s="8">
        <v>20.97</v>
      </c>
      <c r="B1997" s="40" t="s">
        <v>16</v>
      </c>
      <c r="D1997" s="108">
        <v>390599900000</v>
      </c>
      <c r="E1997" s="4">
        <v>0.6</v>
      </c>
    </row>
    <row r="1998" spans="1:5" x14ac:dyDescent="0.25">
      <c r="A1998" s="8">
        <v>20.98</v>
      </c>
      <c r="B1998" s="40" t="s">
        <v>16</v>
      </c>
      <c r="D1998" s="106">
        <v>390440000000</v>
      </c>
      <c r="E1998" s="4">
        <v>0.6</v>
      </c>
    </row>
    <row r="1999" spans="1:5" x14ac:dyDescent="0.25">
      <c r="A1999" s="8">
        <v>20.99</v>
      </c>
      <c r="B1999" s="40" t="s">
        <v>16</v>
      </c>
      <c r="D1999" s="108">
        <v>390490000000</v>
      </c>
      <c r="E1999" s="4">
        <v>0.6</v>
      </c>
    </row>
    <row r="2000" spans="1:5" x14ac:dyDescent="0.25">
      <c r="A2000" s="8">
        <v>21</v>
      </c>
      <c r="B2000" s="40" t="s">
        <v>16</v>
      </c>
      <c r="D2000" s="106">
        <v>390450900000</v>
      </c>
      <c r="E2000" s="4">
        <v>0.6</v>
      </c>
    </row>
    <row r="2001" spans="1:5" x14ac:dyDescent="0.25">
      <c r="A2001" s="8">
        <v>21.01</v>
      </c>
      <c r="B2001" s="40" t="s">
        <v>16</v>
      </c>
      <c r="D2001" s="108">
        <v>510119009000</v>
      </c>
      <c r="E2001" s="4">
        <v>0.6</v>
      </c>
    </row>
    <row r="2002" spans="1:5" x14ac:dyDescent="0.25">
      <c r="A2002" s="8">
        <v>21.02</v>
      </c>
      <c r="B2002" s="40" t="s">
        <v>16</v>
      </c>
      <c r="D2002" s="106">
        <v>284443200019</v>
      </c>
      <c r="E2002" s="4">
        <v>0.6</v>
      </c>
    </row>
    <row r="2003" spans="1:5" x14ac:dyDescent="0.25">
      <c r="A2003" s="8">
        <v>21.03</v>
      </c>
      <c r="B2003" s="40" t="s">
        <v>16</v>
      </c>
      <c r="D2003" s="108">
        <v>711019800000</v>
      </c>
      <c r="E2003" s="4">
        <v>0.6</v>
      </c>
    </row>
    <row r="2004" spans="1:5" x14ac:dyDescent="0.25">
      <c r="A2004" s="8">
        <v>21.04</v>
      </c>
      <c r="B2004" s="40" t="s">
        <v>16</v>
      </c>
      <c r="D2004" s="106">
        <v>848291900019</v>
      </c>
      <c r="E2004" s="4">
        <v>0.6</v>
      </c>
    </row>
    <row r="2005" spans="1:5" x14ac:dyDescent="0.25">
      <c r="A2005" s="8">
        <v>21.05</v>
      </c>
      <c r="B2005" s="40" t="s">
        <v>16</v>
      </c>
      <c r="D2005" s="108">
        <v>841459259000</v>
      </c>
      <c r="E2005" s="4">
        <v>0.6</v>
      </c>
    </row>
    <row r="2006" spans="1:5" x14ac:dyDescent="0.25">
      <c r="A2006" s="8">
        <v>21.06</v>
      </c>
      <c r="B2006" s="40" t="s">
        <v>16</v>
      </c>
      <c r="D2006" s="106">
        <v>841459359000</v>
      </c>
      <c r="E2006" s="4">
        <v>0.6</v>
      </c>
    </row>
    <row r="2007" spans="1:5" x14ac:dyDescent="0.25">
      <c r="A2007" s="8">
        <v>21.07</v>
      </c>
      <c r="B2007" s="40" t="s">
        <v>16</v>
      </c>
      <c r="D2007" s="108">
        <v>853540000019</v>
      </c>
      <c r="E2007" s="4">
        <v>0.6</v>
      </c>
    </row>
    <row r="2008" spans="1:5" x14ac:dyDescent="0.25">
      <c r="A2008" s="8">
        <v>21.08</v>
      </c>
      <c r="B2008" s="40" t="s">
        <v>16</v>
      </c>
      <c r="D2008" s="106">
        <v>510510000019</v>
      </c>
      <c r="E2008" s="4">
        <v>0.6</v>
      </c>
    </row>
    <row r="2009" spans="1:5" x14ac:dyDescent="0.25">
      <c r="A2009" s="8">
        <v>21.09</v>
      </c>
      <c r="B2009" s="40" t="s">
        <v>16</v>
      </c>
      <c r="D2009" s="108">
        <v>290729008013</v>
      </c>
      <c r="E2009" s="4">
        <v>0.6</v>
      </c>
    </row>
    <row r="2010" spans="1:5" x14ac:dyDescent="0.25">
      <c r="A2010" s="8">
        <v>21.1</v>
      </c>
      <c r="B2010" s="40" t="s">
        <v>16</v>
      </c>
      <c r="D2010" s="106">
        <v>290729008014</v>
      </c>
      <c r="E2010" s="4">
        <v>0.6</v>
      </c>
    </row>
    <row r="2011" spans="1:5" x14ac:dyDescent="0.25">
      <c r="A2011" s="8">
        <v>21.11</v>
      </c>
      <c r="B2011" s="40" t="s">
        <v>16</v>
      </c>
      <c r="D2011" s="108">
        <v>294120300000</v>
      </c>
      <c r="E2011" s="4">
        <v>0.6</v>
      </c>
    </row>
    <row r="2012" spans="1:5" x14ac:dyDescent="0.25">
      <c r="A2012" s="8">
        <v>21.12</v>
      </c>
      <c r="B2012" s="40" t="s">
        <v>16</v>
      </c>
      <c r="D2012" s="106">
        <v>293911000018</v>
      </c>
      <c r="E2012" s="4">
        <v>0.6</v>
      </c>
    </row>
    <row r="2013" spans="1:5" x14ac:dyDescent="0.25">
      <c r="A2013" s="8">
        <v>21.13</v>
      </c>
      <c r="B2013" s="40" t="s">
        <v>16</v>
      </c>
      <c r="D2013" s="108">
        <v>293349100011</v>
      </c>
      <c r="E2013" s="4">
        <v>0.6</v>
      </c>
    </row>
    <row r="2014" spans="1:5" x14ac:dyDescent="0.25">
      <c r="A2014" s="8">
        <v>21.14</v>
      </c>
      <c r="B2014" s="40" t="s">
        <v>16</v>
      </c>
      <c r="D2014" s="106">
        <v>290919900011</v>
      </c>
      <c r="E2014" s="4">
        <v>0.6</v>
      </c>
    </row>
    <row r="2015" spans="1:5" x14ac:dyDescent="0.25">
      <c r="A2015" s="8">
        <v>21.15</v>
      </c>
      <c r="B2015" s="40" t="s">
        <v>16</v>
      </c>
      <c r="D2015" s="108">
        <v>844720200014</v>
      </c>
      <c r="E2015" s="4">
        <v>0.6</v>
      </c>
    </row>
    <row r="2016" spans="1:5" x14ac:dyDescent="0.25">
      <c r="A2016" s="8">
        <v>21.16</v>
      </c>
      <c r="B2016" s="40" t="s">
        <v>16</v>
      </c>
      <c r="D2016" s="106">
        <v>540110140000</v>
      </c>
      <c r="E2016" s="4">
        <v>0.6</v>
      </c>
    </row>
    <row r="2017" spans="1:5" x14ac:dyDescent="0.25">
      <c r="A2017" s="8">
        <v>21.17</v>
      </c>
      <c r="B2017" s="40" t="s">
        <v>16</v>
      </c>
      <c r="D2017" s="108">
        <v>540110120000</v>
      </c>
      <c r="E2017" s="4">
        <v>0.6</v>
      </c>
    </row>
    <row r="2018" spans="1:5" x14ac:dyDescent="0.25">
      <c r="A2018" s="8">
        <v>21.18</v>
      </c>
      <c r="B2018" s="40" t="s">
        <v>16</v>
      </c>
      <c r="D2018" s="106">
        <v>540110160000</v>
      </c>
      <c r="E2018" s="4">
        <v>0.6</v>
      </c>
    </row>
    <row r="2019" spans="1:5" x14ac:dyDescent="0.25">
      <c r="A2019" s="8">
        <v>21.19</v>
      </c>
      <c r="B2019" s="40" t="s">
        <v>16</v>
      </c>
      <c r="D2019" s="108">
        <v>845230000000</v>
      </c>
      <c r="E2019" s="4">
        <v>0.6</v>
      </c>
    </row>
    <row r="2020" spans="1:5" x14ac:dyDescent="0.25">
      <c r="A2020" s="8">
        <v>21.2</v>
      </c>
      <c r="B2020" s="40" t="s">
        <v>16</v>
      </c>
      <c r="D2020" s="106">
        <v>845290009000</v>
      </c>
      <c r="E2020" s="4">
        <v>0.6</v>
      </c>
    </row>
    <row r="2021" spans="1:5" x14ac:dyDescent="0.25">
      <c r="A2021" s="8">
        <v>21.21</v>
      </c>
      <c r="B2021" s="40" t="s">
        <v>16</v>
      </c>
      <c r="D2021" s="108">
        <v>845229000011</v>
      </c>
      <c r="E2021" s="4">
        <v>0.6</v>
      </c>
    </row>
    <row r="2022" spans="1:5" x14ac:dyDescent="0.25">
      <c r="A2022" s="8">
        <v>21.22</v>
      </c>
      <c r="B2022" s="40" t="s">
        <v>16</v>
      </c>
      <c r="D2022" s="106">
        <v>291540000012</v>
      </c>
      <c r="E2022" s="4">
        <v>0.6</v>
      </c>
    </row>
    <row r="2023" spans="1:5" x14ac:dyDescent="0.25">
      <c r="A2023" s="8">
        <v>21.23</v>
      </c>
      <c r="B2023" s="40" t="s">
        <v>16</v>
      </c>
      <c r="D2023" s="108">
        <v>292142000012</v>
      </c>
      <c r="E2023" s="4">
        <v>0.6</v>
      </c>
    </row>
    <row r="2024" spans="1:5" x14ac:dyDescent="0.25">
      <c r="A2024" s="8">
        <v>21.24</v>
      </c>
      <c r="B2024" s="40" t="s">
        <v>16</v>
      </c>
      <c r="D2024" s="106">
        <v>290919900043</v>
      </c>
      <c r="E2024" s="4">
        <v>0.6</v>
      </c>
    </row>
    <row r="2025" spans="1:5" x14ac:dyDescent="0.25">
      <c r="A2025" s="8">
        <v>21.25</v>
      </c>
      <c r="B2025" s="40" t="s">
        <v>16</v>
      </c>
      <c r="D2025" s="108">
        <v>290312000000</v>
      </c>
      <c r="E2025" s="4">
        <v>0.6</v>
      </c>
    </row>
    <row r="2026" spans="1:5" x14ac:dyDescent="0.25">
      <c r="A2026" s="8">
        <v>21.26</v>
      </c>
      <c r="B2026" s="40" t="s">
        <v>16</v>
      </c>
      <c r="D2026" s="106">
        <v>290960900013</v>
      </c>
      <c r="E2026" s="4">
        <v>0.6</v>
      </c>
    </row>
    <row r="2027" spans="1:5" x14ac:dyDescent="0.25">
      <c r="A2027" s="8">
        <v>21.27</v>
      </c>
      <c r="B2027" s="40" t="s">
        <v>16</v>
      </c>
      <c r="D2027" s="108">
        <v>293959000012</v>
      </c>
      <c r="E2027" s="4">
        <v>0.6</v>
      </c>
    </row>
    <row r="2028" spans="1:5" x14ac:dyDescent="0.25">
      <c r="A2028" s="8">
        <v>21.28</v>
      </c>
      <c r="B2028" s="40" t="s">
        <v>16</v>
      </c>
      <c r="D2028" s="106">
        <v>291100001012</v>
      </c>
      <c r="E2028" s="4">
        <v>0.6</v>
      </c>
    </row>
    <row r="2029" spans="1:5" x14ac:dyDescent="0.25">
      <c r="A2029" s="8">
        <v>21.29</v>
      </c>
      <c r="B2029" s="40" t="s">
        <v>16</v>
      </c>
      <c r="D2029" s="108">
        <v>293311900012</v>
      </c>
      <c r="E2029" s="4">
        <v>0.6</v>
      </c>
    </row>
    <row r="2030" spans="1:5" x14ac:dyDescent="0.25">
      <c r="A2030" s="8">
        <v>21.3</v>
      </c>
      <c r="B2030" s="40" t="s">
        <v>16</v>
      </c>
      <c r="D2030" s="106">
        <v>292090101112</v>
      </c>
      <c r="E2030" s="4">
        <v>0.6</v>
      </c>
    </row>
    <row r="2031" spans="1:5" x14ac:dyDescent="0.25">
      <c r="A2031" s="8">
        <v>21.31</v>
      </c>
      <c r="B2031" s="40" t="s">
        <v>16</v>
      </c>
      <c r="D2031" s="109">
        <v>293090989043</v>
      </c>
      <c r="E2031" s="4">
        <v>0.6</v>
      </c>
    </row>
    <row r="2032" spans="1:5" x14ac:dyDescent="0.25">
      <c r="A2032" s="8">
        <v>21.32</v>
      </c>
      <c r="B2032" s="40" t="s">
        <v>16</v>
      </c>
      <c r="D2032" s="110">
        <v>293090959043</v>
      </c>
      <c r="E2032" s="4">
        <v>0.6</v>
      </c>
    </row>
    <row r="2033" spans="1:5" x14ac:dyDescent="0.25">
      <c r="A2033" s="8">
        <v>21.33</v>
      </c>
      <c r="B2033" s="40" t="s">
        <v>16</v>
      </c>
      <c r="D2033" s="107">
        <v>293090989014</v>
      </c>
      <c r="E2033" s="4">
        <v>0.6</v>
      </c>
    </row>
    <row r="2034" spans="1:5" x14ac:dyDescent="0.25">
      <c r="A2034" s="8">
        <v>21.34</v>
      </c>
      <c r="B2034" s="40" t="s">
        <v>16</v>
      </c>
      <c r="D2034" s="104">
        <v>293090959014</v>
      </c>
      <c r="E2034" s="4">
        <v>0.6</v>
      </c>
    </row>
    <row r="2035" spans="1:5" x14ac:dyDescent="0.25">
      <c r="A2035" s="8">
        <v>21.35</v>
      </c>
      <c r="B2035" s="40" t="s">
        <v>16</v>
      </c>
      <c r="D2035" s="108">
        <v>292111000012</v>
      </c>
      <c r="E2035" s="4">
        <v>0.6</v>
      </c>
    </row>
    <row r="2036" spans="1:5" x14ac:dyDescent="0.25">
      <c r="A2036" s="8">
        <v>21.36</v>
      </c>
      <c r="B2036" s="40" t="s">
        <v>16</v>
      </c>
      <c r="D2036" s="106">
        <v>292111000022</v>
      </c>
      <c r="E2036" s="4">
        <v>0.6</v>
      </c>
    </row>
    <row r="2037" spans="1:5" x14ac:dyDescent="0.25">
      <c r="A2037" s="8">
        <v>21.37</v>
      </c>
      <c r="B2037" s="40" t="s">
        <v>16</v>
      </c>
      <c r="D2037" s="108">
        <v>292800902011</v>
      </c>
      <c r="E2037" s="4">
        <v>0.6</v>
      </c>
    </row>
    <row r="2038" spans="1:5" x14ac:dyDescent="0.25">
      <c r="A2038" s="8">
        <v>21.38</v>
      </c>
      <c r="B2038" s="40" t="s">
        <v>16</v>
      </c>
      <c r="D2038" s="106">
        <v>854232390000</v>
      </c>
      <c r="E2038" s="4">
        <v>0.6</v>
      </c>
    </row>
    <row r="2039" spans="1:5" x14ac:dyDescent="0.25">
      <c r="A2039" s="8">
        <v>21.39</v>
      </c>
      <c r="B2039" s="40" t="s">
        <v>16</v>
      </c>
      <c r="D2039" s="108">
        <v>290420000013</v>
      </c>
      <c r="E2039" s="4">
        <v>0.6</v>
      </c>
    </row>
    <row r="2040" spans="1:5" x14ac:dyDescent="0.25">
      <c r="A2040" s="8">
        <v>21.4</v>
      </c>
      <c r="B2040" s="40" t="s">
        <v>16</v>
      </c>
      <c r="D2040" s="106">
        <v>291733000000</v>
      </c>
      <c r="E2040" s="4">
        <v>0.6</v>
      </c>
    </row>
    <row r="2041" spans="1:5" x14ac:dyDescent="0.25">
      <c r="A2041" s="8">
        <v>21.41</v>
      </c>
      <c r="B2041" s="40" t="s">
        <v>16</v>
      </c>
      <c r="D2041" s="108">
        <v>291536000000</v>
      </c>
      <c r="E2041" s="4">
        <v>0.6</v>
      </c>
    </row>
    <row r="2042" spans="1:5" x14ac:dyDescent="0.25">
      <c r="A2042" s="8">
        <v>21.42</v>
      </c>
      <c r="B2042" s="40" t="s">
        <v>16</v>
      </c>
      <c r="D2042" s="106">
        <v>290891000000</v>
      </c>
      <c r="E2042" s="4">
        <v>0.6</v>
      </c>
    </row>
    <row r="2043" spans="1:5" x14ac:dyDescent="0.25">
      <c r="A2043" s="8">
        <v>21.43</v>
      </c>
      <c r="B2043" s="40" t="s">
        <v>16</v>
      </c>
      <c r="D2043" s="108">
        <v>290899009016</v>
      </c>
      <c r="E2043" s="4">
        <v>0.6</v>
      </c>
    </row>
    <row r="2044" spans="1:5" x14ac:dyDescent="0.25">
      <c r="A2044" s="8">
        <v>21.44</v>
      </c>
      <c r="B2044" s="40" t="s">
        <v>16</v>
      </c>
      <c r="D2044" s="106">
        <v>290219000013</v>
      </c>
      <c r="E2044" s="4">
        <v>0.6</v>
      </c>
    </row>
    <row r="2045" spans="1:5" x14ac:dyDescent="0.25">
      <c r="A2045" s="8">
        <v>21.45</v>
      </c>
      <c r="B2045" s="40" t="s">
        <v>16</v>
      </c>
      <c r="D2045" s="108">
        <v>293333000016</v>
      </c>
      <c r="E2045" s="4">
        <v>0.6</v>
      </c>
    </row>
    <row r="2046" spans="1:5" x14ac:dyDescent="0.25">
      <c r="A2046" s="8">
        <v>21.46</v>
      </c>
      <c r="B2046" s="40" t="s">
        <v>16</v>
      </c>
      <c r="D2046" s="106">
        <v>282690100000</v>
      </c>
      <c r="E2046" s="4">
        <v>0.6</v>
      </c>
    </row>
    <row r="2047" spans="1:5" x14ac:dyDescent="0.25">
      <c r="A2047" s="8">
        <v>21.47</v>
      </c>
      <c r="B2047" s="40" t="s">
        <v>16</v>
      </c>
      <c r="D2047" s="108">
        <v>320414000000</v>
      </c>
      <c r="E2047" s="4">
        <v>0.6</v>
      </c>
    </row>
    <row r="2048" spans="1:5" x14ac:dyDescent="0.25">
      <c r="A2048" s="8">
        <v>21.48</v>
      </c>
      <c r="B2048" s="40" t="s">
        <v>16</v>
      </c>
      <c r="D2048" s="106">
        <v>903033201000</v>
      </c>
      <c r="E2048" s="4">
        <v>0.6</v>
      </c>
    </row>
    <row r="2049" spans="1:5" x14ac:dyDescent="0.25">
      <c r="A2049" s="8">
        <v>21.49</v>
      </c>
      <c r="B2049" s="40" t="s">
        <v>16</v>
      </c>
      <c r="D2049" s="108">
        <v>903033209000</v>
      </c>
      <c r="E2049" s="4">
        <v>0.6</v>
      </c>
    </row>
    <row r="2050" spans="1:5" x14ac:dyDescent="0.25">
      <c r="A2050" s="8">
        <v>21.5</v>
      </c>
      <c r="B2050" s="40" t="s">
        <v>16</v>
      </c>
      <c r="D2050" s="106">
        <v>292620000000</v>
      </c>
      <c r="E2050" s="4">
        <v>0.6</v>
      </c>
    </row>
    <row r="2051" spans="1:5" x14ac:dyDescent="0.25">
      <c r="A2051" s="8">
        <v>21.51</v>
      </c>
      <c r="B2051" s="40" t="s">
        <v>16</v>
      </c>
      <c r="D2051" s="108">
        <v>283522000012</v>
      </c>
      <c r="E2051" s="4">
        <v>0.6</v>
      </c>
    </row>
    <row r="2052" spans="1:5" x14ac:dyDescent="0.25">
      <c r="A2052" s="8">
        <v>21.52</v>
      </c>
      <c r="B2052" s="40" t="s">
        <v>16</v>
      </c>
      <c r="D2052" s="106">
        <v>284019100000</v>
      </c>
      <c r="E2052" s="4">
        <v>0.6</v>
      </c>
    </row>
    <row r="2053" spans="1:5" x14ac:dyDescent="0.25">
      <c r="A2053" s="8">
        <v>21.53</v>
      </c>
      <c r="B2053" s="40" t="s">
        <v>16</v>
      </c>
      <c r="D2053" s="108">
        <v>284019900000</v>
      </c>
      <c r="E2053" s="4">
        <v>0.6</v>
      </c>
    </row>
    <row r="2054" spans="1:5" x14ac:dyDescent="0.25">
      <c r="A2054" s="8">
        <v>21.54</v>
      </c>
      <c r="B2054" s="40" t="s">
        <v>16</v>
      </c>
      <c r="D2054" s="106">
        <v>391000000012</v>
      </c>
      <c r="E2054" s="4">
        <v>0.6</v>
      </c>
    </row>
    <row r="2055" spans="1:5" x14ac:dyDescent="0.25">
      <c r="A2055" s="8">
        <v>21.55</v>
      </c>
      <c r="B2055" s="40" t="s">
        <v>16</v>
      </c>
      <c r="D2055" s="108">
        <v>901841000011</v>
      </c>
      <c r="E2055" s="4">
        <v>0.6</v>
      </c>
    </row>
    <row r="2056" spans="1:5" x14ac:dyDescent="0.25">
      <c r="A2056" s="8">
        <v>21.56</v>
      </c>
      <c r="B2056" s="40" t="s">
        <v>16</v>
      </c>
      <c r="D2056" s="106">
        <v>901849100000</v>
      </c>
      <c r="E2056" s="4">
        <v>0.6</v>
      </c>
    </row>
    <row r="2057" spans="1:5" x14ac:dyDescent="0.25">
      <c r="A2057" s="8">
        <v>21.57</v>
      </c>
      <c r="B2057" s="40" t="s">
        <v>16</v>
      </c>
      <c r="D2057" s="108">
        <v>901890300013</v>
      </c>
      <c r="E2057" s="4">
        <v>0.6</v>
      </c>
    </row>
    <row r="2058" spans="1:5" x14ac:dyDescent="0.25">
      <c r="A2058" s="8">
        <v>21.58</v>
      </c>
      <c r="B2058" s="40" t="s">
        <v>16</v>
      </c>
      <c r="D2058" s="106">
        <v>293090300000</v>
      </c>
      <c r="E2058" s="4">
        <v>0.6</v>
      </c>
    </row>
    <row r="2059" spans="1:5" x14ac:dyDescent="0.25">
      <c r="A2059" s="8">
        <v>21.59</v>
      </c>
      <c r="B2059" s="40" t="s">
        <v>16</v>
      </c>
      <c r="D2059" s="108">
        <v>290517001000</v>
      </c>
      <c r="E2059" s="4">
        <v>0.6</v>
      </c>
    </row>
    <row r="2060" spans="1:5" x14ac:dyDescent="0.25">
      <c r="A2060" s="8">
        <v>21.6</v>
      </c>
      <c r="B2060" s="40" t="s">
        <v>16</v>
      </c>
      <c r="D2060" s="106">
        <v>850131001012</v>
      </c>
      <c r="E2060" s="4">
        <v>0.6</v>
      </c>
    </row>
    <row r="2061" spans="1:5" x14ac:dyDescent="0.25">
      <c r="A2061" s="8">
        <v>21.61</v>
      </c>
      <c r="B2061" s="40" t="s">
        <v>16</v>
      </c>
      <c r="D2061" s="108">
        <v>850131009012</v>
      </c>
      <c r="E2061" s="4">
        <v>0.6</v>
      </c>
    </row>
    <row r="2062" spans="1:5" x14ac:dyDescent="0.25">
      <c r="A2062" s="8">
        <v>21.62</v>
      </c>
      <c r="B2062" s="40" t="s">
        <v>16</v>
      </c>
      <c r="D2062" s="106">
        <v>701990001000</v>
      </c>
      <c r="E2062" s="4">
        <v>0.6</v>
      </c>
    </row>
    <row r="2063" spans="1:5" x14ac:dyDescent="0.25">
      <c r="A2063" s="8">
        <v>21.63</v>
      </c>
      <c r="B2063" s="40" t="s">
        <v>16</v>
      </c>
      <c r="D2063" s="108">
        <v>531100905900</v>
      </c>
      <c r="E2063" s="4">
        <v>0.6</v>
      </c>
    </row>
    <row r="2064" spans="1:5" x14ac:dyDescent="0.25">
      <c r="A2064" s="8">
        <v>21.64</v>
      </c>
      <c r="B2064" s="40" t="s">
        <v>16</v>
      </c>
      <c r="D2064" s="106">
        <v>530890900000</v>
      </c>
      <c r="E2064" s="4">
        <v>0.6</v>
      </c>
    </row>
    <row r="2065" spans="1:5" x14ac:dyDescent="0.25">
      <c r="A2065" s="8">
        <v>21.65</v>
      </c>
      <c r="B2065" s="40" t="s">
        <v>16</v>
      </c>
      <c r="D2065" s="108">
        <v>590900909019</v>
      </c>
      <c r="E2065" s="4">
        <v>0.6</v>
      </c>
    </row>
    <row r="2066" spans="1:5" x14ac:dyDescent="0.25">
      <c r="A2066" s="8">
        <v>21.66</v>
      </c>
      <c r="B2066" s="40" t="s">
        <v>16</v>
      </c>
      <c r="D2066" s="106">
        <v>560129000000</v>
      </c>
      <c r="E2066" s="4">
        <v>0.6</v>
      </c>
    </row>
    <row r="2067" spans="1:5" x14ac:dyDescent="0.25">
      <c r="A2067" s="8">
        <v>21.67</v>
      </c>
      <c r="B2067" s="40" t="s">
        <v>16</v>
      </c>
      <c r="D2067" s="108">
        <v>590900909011</v>
      </c>
      <c r="E2067" s="4">
        <v>0.6</v>
      </c>
    </row>
    <row r="2068" spans="1:5" x14ac:dyDescent="0.25">
      <c r="A2068" s="8">
        <v>21.68</v>
      </c>
      <c r="B2068" s="40" t="s">
        <v>16</v>
      </c>
      <c r="D2068" s="106">
        <v>844832000000</v>
      </c>
      <c r="E2068" s="4">
        <v>0.6</v>
      </c>
    </row>
    <row r="2069" spans="1:5" x14ac:dyDescent="0.25">
      <c r="A2069" s="8">
        <v>21.69</v>
      </c>
      <c r="B2069" s="40" t="s">
        <v>16</v>
      </c>
      <c r="D2069" s="108">
        <v>844391991000</v>
      </c>
      <c r="E2069" s="4">
        <v>0.6</v>
      </c>
    </row>
    <row r="2070" spans="1:5" x14ac:dyDescent="0.25">
      <c r="A2070" s="8">
        <v>21.7</v>
      </c>
      <c r="B2070" s="40" t="s">
        <v>16</v>
      </c>
      <c r="D2070" s="106">
        <v>844391911000</v>
      </c>
      <c r="E2070" s="4">
        <v>0.6</v>
      </c>
    </row>
    <row r="2071" spans="1:5" x14ac:dyDescent="0.25">
      <c r="A2071" s="8">
        <v>21.71</v>
      </c>
      <c r="B2071" s="40" t="s">
        <v>16</v>
      </c>
      <c r="D2071" s="108">
        <v>844399902000</v>
      </c>
      <c r="E2071" s="4">
        <v>0.6</v>
      </c>
    </row>
    <row r="2072" spans="1:5" x14ac:dyDescent="0.25">
      <c r="A2072" s="8">
        <v>21.72</v>
      </c>
      <c r="B2072" s="40" t="s">
        <v>16</v>
      </c>
      <c r="D2072" s="106">
        <v>560410000000</v>
      </c>
      <c r="E2072" s="4">
        <v>0.6</v>
      </c>
    </row>
    <row r="2073" spans="1:5" x14ac:dyDescent="0.25">
      <c r="A2073" s="8">
        <v>21.73</v>
      </c>
      <c r="B2073" s="40" t="s">
        <v>16</v>
      </c>
      <c r="D2073" s="108">
        <v>560490909013</v>
      </c>
      <c r="E2073" s="4">
        <v>0.6</v>
      </c>
    </row>
    <row r="2074" spans="1:5" x14ac:dyDescent="0.25">
      <c r="A2074" s="8">
        <v>21.74</v>
      </c>
      <c r="B2074" s="40" t="s">
        <v>16</v>
      </c>
      <c r="D2074" s="106">
        <v>560122100019</v>
      </c>
      <c r="E2074" s="4">
        <v>0.6</v>
      </c>
    </row>
    <row r="2075" spans="1:5" x14ac:dyDescent="0.25">
      <c r="A2075" s="8">
        <v>21.75</v>
      </c>
      <c r="B2075" s="40" t="s">
        <v>16</v>
      </c>
      <c r="D2075" s="108">
        <v>580190100000</v>
      </c>
      <c r="E2075" s="4">
        <v>0.6</v>
      </c>
    </row>
    <row r="2076" spans="1:5" x14ac:dyDescent="0.25">
      <c r="A2076" s="8">
        <v>21.76</v>
      </c>
      <c r="B2076" s="40" t="s">
        <v>16</v>
      </c>
      <c r="D2076" s="106">
        <v>480441910000</v>
      </c>
      <c r="E2076" s="4">
        <v>0.6</v>
      </c>
    </row>
    <row r="2077" spans="1:5" x14ac:dyDescent="0.25">
      <c r="A2077" s="8">
        <v>21.77</v>
      </c>
      <c r="B2077" s="40" t="s">
        <v>16</v>
      </c>
      <c r="D2077" s="108">
        <v>381600100000</v>
      </c>
      <c r="E2077" s="4">
        <v>0.6</v>
      </c>
    </row>
    <row r="2078" spans="1:5" x14ac:dyDescent="0.25">
      <c r="A2078" s="8">
        <v>21.78</v>
      </c>
      <c r="B2078" s="40" t="s">
        <v>16</v>
      </c>
      <c r="D2078" s="106">
        <v>251820000019</v>
      </c>
      <c r="E2078" s="4">
        <v>0.6</v>
      </c>
    </row>
    <row r="2079" spans="1:5" x14ac:dyDescent="0.25">
      <c r="A2079" s="8">
        <v>21.79</v>
      </c>
      <c r="B2079" s="40" t="s">
        <v>16</v>
      </c>
      <c r="D2079" s="108">
        <v>251820000011</v>
      </c>
      <c r="E2079" s="4">
        <v>0.6</v>
      </c>
    </row>
    <row r="2080" spans="1:5" x14ac:dyDescent="0.25">
      <c r="A2080" s="8">
        <v>21.8</v>
      </c>
      <c r="B2080" s="40" t="s">
        <v>16</v>
      </c>
      <c r="D2080" s="106">
        <v>410632000000</v>
      </c>
      <c r="E2080" s="4">
        <v>0.6</v>
      </c>
    </row>
    <row r="2081" spans="1:5" x14ac:dyDescent="0.25">
      <c r="A2081" s="8">
        <v>21.81</v>
      </c>
      <c r="B2081" s="40" t="s">
        <v>16</v>
      </c>
      <c r="D2081" s="108">
        <v>290529909000</v>
      </c>
      <c r="E2081" s="4">
        <v>0.6</v>
      </c>
    </row>
    <row r="2082" spans="1:5" x14ac:dyDescent="0.25">
      <c r="A2082" s="8">
        <v>21.82</v>
      </c>
      <c r="B2082" s="40" t="s">
        <v>16</v>
      </c>
      <c r="D2082" s="106">
        <v>700330000000</v>
      </c>
      <c r="E2082" s="4">
        <v>0.6</v>
      </c>
    </row>
    <row r="2083" spans="1:5" x14ac:dyDescent="0.25">
      <c r="A2083" s="8">
        <v>21.83</v>
      </c>
      <c r="B2083" s="40" t="s">
        <v>16</v>
      </c>
      <c r="D2083" s="108">
        <v>700312999000</v>
      </c>
      <c r="E2083" s="4">
        <v>0.6</v>
      </c>
    </row>
    <row r="2084" spans="1:5" x14ac:dyDescent="0.25">
      <c r="A2084" s="8">
        <v>21.84</v>
      </c>
      <c r="B2084" s="40" t="s">
        <v>16</v>
      </c>
      <c r="D2084" s="106">
        <v>700312919000</v>
      </c>
      <c r="E2084" s="4">
        <v>0.6</v>
      </c>
    </row>
    <row r="2085" spans="1:5" x14ac:dyDescent="0.25">
      <c r="A2085" s="8">
        <v>21.85</v>
      </c>
      <c r="B2085" s="40" t="s">
        <v>16</v>
      </c>
      <c r="D2085" s="108">
        <v>700600900012</v>
      </c>
      <c r="E2085" s="4">
        <v>0.6</v>
      </c>
    </row>
    <row r="2086" spans="1:5" x14ac:dyDescent="0.25">
      <c r="A2086" s="8">
        <v>21.86</v>
      </c>
      <c r="B2086" s="40" t="s">
        <v>16</v>
      </c>
      <c r="D2086" s="106">
        <v>700600100000</v>
      </c>
      <c r="E2086" s="4">
        <v>0.6</v>
      </c>
    </row>
    <row r="2087" spans="1:5" x14ac:dyDescent="0.25">
      <c r="A2087" s="8">
        <v>21.87</v>
      </c>
      <c r="B2087" s="40" t="s">
        <v>16</v>
      </c>
      <c r="D2087" s="108">
        <v>700319901011</v>
      </c>
      <c r="E2087" s="4">
        <v>0.6</v>
      </c>
    </row>
    <row r="2088" spans="1:5" x14ac:dyDescent="0.25">
      <c r="A2088" s="8">
        <v>21.88</v>
      </c>
      <c r="B2088" s="40" t="s">
        <v>16</v>
      </c>
      <c r="D2088" s="106">
        <v>700319901012</v>
      </c>
      <c r="E2088" s="4">
        <v>0.6</v>
      </c>
    </row>
    <row r="2089" spans="1:5" x14ac:dyDescent="0.25">
      <c r="A2089" s="8">
        <v>21.89</v>
      </c>
      <c r="B2089" s="40" t="s">
        <v>16</v>
      </c>
      <c r="D2089" s="108">
        <v>700320001000</v>
      </c>
      <c r="E2089" s="4">
        <v>0.6</v>
      </c>
    </row>
    <row r="2090" spans="1:5" x14ac:dyDescent="0.25">
      <c r="A2090" s="8">
        <v>21.9</v>
      </c>
      <c r="B2090" s="40" t="s">
        <v>16</v>
      </c>
      <c r="D2090" s="106">
        <v>700319901019</v>
      </c>
      <c r="E2090" s="4">
        <v>0.6</v>
      </c>
    </row>
    <row r="2091" spans="1:5" x14ac:dyDescent="0.25">
      <c r="A2091" s="8">
        <v>21.91</v>
      </c>
      <c r="B2091" s="40" t="s">
        <v>16</v>
      </c>
      <c r="D2091" s="108">
        <v>700320009000</v>
      </c>
      <c r="E2091" s="4">
        <v>0.6</v>
      </c>
    </row>
    <row r="2092" spans="1:5" x14ac:dyDescent="0.25">
      <c r="A2092" s="8">
        <v>21.92</v>
      </c>
      <c r="B2092" s="40" t="s">
        <v>16</v>
      </c>
      <c r="D2092" s="106">
        <v>700319909000</v>
      </c>
      <c r="E2092" s="4">
        <v>0.6</v>
      </c>
    </row>
    <row r="2093" spans="1:5" x14ac:dyDescent="0.25">
      <c r="A2093" s="8">
        <v>21.93</v>
      </c>
      <c r="B2093" s="40" t="s">
        <v>16</v>
      </c>
      <c r="D2093" s="108">
        <v>700312100000</v>
      </c>
      <c r="E2093" s="4">
        <v>0.6</v>
      </c>
    </row>
    <row r="2094" spans="1:5" x14ac:dyDescent="0.25">
      <c r="A2094" s="8">
        <v>21.94</v>
      </c>
      <c r="B2094" s="40" t="s">
        <v>16</v>
      </c>
      <c r="D2094" s="106">
        <v>700319100000</v>
      </c>
      <c r="E2094" s="4">
        <v>0.6</v>
      </c>
    </row>
    <row r="2095" spans="1:5" x14ac:dyDescent="0.25">
      <c r="A2095" s="8">
        <v>21.95</v>
      </c>
      <c r="B2095" s="40" t="s">
        <v>16</v>
      </c>
      <c r="D2095" s="108">
        <v>848030100000</v>
      </c>
      <c r="E2095" s="4">
        <v>0.6</v>
      </c>
    </row>
    <row r="2096" spans="1:5" x14ac:dyDescent="0.25">
      <c r="A2096" s="8">
        <v>21.96</v>
      </c>
      <c r="B2096" s="40" t="s">
        <v>16</v>
      </c>
      <c r="D2096" s="106">
        <v>382410009019</v>
      </c>
      <c r="E2096" s="4">
        <v>0.6</v>
      </c>
    </row>
    <row r="2097" spans="1:5" x14ac:dyDescent="0.25">
      <c r="A2097" s="8">
        <v>21.97</v>
      </c>
      <c r="B2097" s="40" t="s">
        <v>16</v>
      </c>
      <c r="D2097" s="108">
        <v>382410009011</v>
      </c>
      <c r="E2097" s="4">
        <v>0.6</v>
      </c>
    </row>
    <row r="2098" spans="1:5" x14ac:dyDescent="0.25">
      <c r="A2098" s="8">
        <v>21.98</v>
      </c>
      <c r="B2098" s="40" t="s">
        <v>16</v>
      </c>
      <c r="D2098" s="106">
        <v>382410001000</v>
      </c>
      <c r="E2098" s="4">
        <v>0.6</v>
      </c>
    </row>
    <row r="2099" spans="1:5" x14ac:dyDescent="0.25">
      <c r="A2099" s="8">
        <v>21.99</v>
      </c>
      <c r="B2099" s="40" t="s">
        <v>16</v>
      </c>
      <c r="D2099" s="108">
        <v>450190000000</v>
      </c>
      <c r="E2099" s="4">
        <v>0.6</v>
      </c>
    </row>
    <row r="2100" spans="1:5" x14ac:dyDescent="0.25">
      <c r="A2100" s="8">
        <v>22</v>
      </c>
      <c r="B2100" s="40" t="s">
        <v>16</v>
      </c>
      <c r="D2100" s="106">
        <v>841360319011</v>
      </c>
      <c r="E2100" s="4">
        <v>0.6</v>
      </c>
    </row>
    <row r="2101" spans="1:5" x14ac:dyDescent="0.25">
      <c r="A2101" s="8">
        <v>22.01</v>
      </c>
      <c r="B2101" s="40" t="s">
        <v>16</v>
      </c>
      <c r="D2101" s="108">
        <v>841480789000</v>
      </c>
      <c r="E2101" s="4">
        <v>0.6</v>
      </c>
    </row>
    <row r="2102" spans="1:5" x14ac:dyDescent="0.25">
      <c r="A2102" s="8">
        <v>22.02</v>
      </c>
      <c r="B2102" s="40" t="s">
        <v>16</v>
      </c>
      <c r="D2102" s="106">
        <v>841410251000</v>
      </c>
      <c r="E2102" s="4">
        <v>0.6</v>
      </c>
    </row>
    <row r="2103" spans="1:5" x14ac:dyDescent="0.25">
      <c r="A2103" s="8">
        <v>22.03</v>
      </c>
      <c r="B2103" s="40" t="s">
        <v>16</v>
      </c>
      <c r="D2103" s="108">
        <v>841410259000</v>
      </c>
      <c r="E2103" s="4">
        <v>0.6</v>
      </c>
    </row>
    <row r="2104" spans="1:5" x14ac:dyDescent="0.25">
      <c r="A2104" s="8">
        <v>22.04</v>
      </c>
      <c r="B2104" s="40" t="s">
        <v>16</v>
      </c>
      <c r="D2104" s="106">
        <v>284590100011</v>
      </c>
      <c r="E2104" s="4">
        <v>0.6</v>
      </c>
    </row>
    <row r="2105" spans="1:5" x14ac:dyDescent="0.25">
      <c r="A2105" s="8">
        <v>22.05</v>
      </c>
      <c r="B2105" s="40" t="s">
        <v>16</v>
      </c>
      <c r="D2105" s="108">
        <v>284590100019</v>
      </c>
      <c r="E2105" s="4">
        <v>0.6</v>
      </c>
    </row>
    <row r="2106" spans="1:5" x14ac:dyDescent="0.25">
      <c r="A2106" s="8">
        <v>22.06</v>
      </c>
      <c r="B2106" s="40" t="s">
        <v>16</v>
      </c>
      <c r="D2106" s="106">
        <v>730711100000</v>
      </c>
      <c r="E2106" s="4">
        <v>0.6</v>
      </c>
    </row>
    <row r="2107" spans="1:5" x14ac:dyDescent="0.25">
      <c r="A2107" s="8">
        <v>22.07</v>
      </c>
      <c r="B2107" s="40" t="s">
        <v>16</v>
      </c>
      <c r="D2107" s="108">
        <v>730711900000</v>
      </c>
      <c r="E2107" s="4">
        <v>0.6</v>
      </c>
    </row>
    <row r="2108" spans="1:5" x14ac:dyDescent="0.25">
      <c r="A2108" s="8">
        <v>22.08</v>
      </c>
      <c r="B2108" s="40" t="s">
        <v>16</v>
      </c>
      <c r="D2108" s="106">
        <v>480240909000</v>
      </c>
      <c r="E2108" s="4">
        <v>0.6</v>
      </c>
    </row>
    <row r="2109" spans="1:5" x14ac:dyDescent="0.25">
      <c r="A2109" s="8">
        <v>22.09</v>
      </c>
      <c r="B2109" s="40" t="s">
        <v>16</v>
      </c>
      <c r="D2109" s="108">
        <v>480240901000</v>
      </c>
      <c r="E2109" s="4">
        <v>0.6</v>
      </c>
    </row>
    <row r="2110" spans="1:5" x14ac:dyDescent="0.25">
      <c r="A2110" s="8">
        <v>22.1</v>
      </c>
      <c r="B2110" s="40" t="s">
        <v>16</v>
      </c>
      <c r="D2110" s="106">
        <v>480240100000</v>
      </c>
      <c r="E2110" s="4">
        <v>0.6</v>
      </c>
    </row>
    <row r="2111" spans="1:5" x14ac:dyDescent="0.25">
      <c r="A2111" s="8">
        <v>22.11</v>
      </c>
      <c r="B2111" s="40" t="s">
        <v>16</v>
      </c>
      <c r="D2111" s="108">
        <v>590500903900</v>
      </c>
      <c r="E2111" s="4">
        <v>0.6</v>
      </c>
    </row>
    <row r="2112" spans="1:5" x14ac:dyDescent="0.25">
      <c r="A2112" s="8">
        <v>22.12</v>
      </c>
      <c r="B2112" s="40" t="s">
        <v>16</v>
      </c>
      <c r="D2112" s="106">
        <v>590500905000</v>
      </c>
      <c r="E2112" s="4">
        <v>0.6</v>
      </c>
    </row>
    <row r="2113" spans="1:5" x14ac:dyDescent="0.25">
      <c r="A2113" s="8">
        <v>22.13</v>
      </c>
      <c r="B2113" s="40" t="s">
        <v>16</v>
      </c>
      <c r="D2113" s="108">
        <v>590500100000</v>
      </c>
      <c r="E2113" s="4">
        <v>0.6</v>
      </c>
    </row>
    <row r="2114" spans="1:5" x14ac:dyDescent="0.25">
      <c r="A2114" s="8">
        <v>22.14</v>
      </c>
      <c r="B2114" s="40" t="s">
        <v>16</v>
      </c>
      <c r="D2114" s="106">
        <v>590500901011</v>
      </c>
      <c r="E2114" s="4">
        <v>0.6</v>
      </c>
    </row>
    <row r="2115" spans="1:5" x14ac:dyDescent="0.25">
      <c r="A2115" s="8">
        <v>22.15</v>
      </c>
      <c r="B2115" s="40" t="s">
        <v>16</v>
      </c>
      <c r="D2115" s="108">
        <v>590500500000</v>
      </c>
      <c r="E2115" s="4">
        <v>0.6</v>
      </c>
    </row>
    <row r="2116" spans="1:5" x14ac:dyDescent="0.25">
      <c r="A2116" s="8">
        <v>22.16</v>
      </c>
      <c r="B2116" s="40" t="s">
        <v>16</v>
      </c>
      <c r="D2116" s="106">
        <v>590500903100</v>
      </c>
      <c r="E2116" s="4">
        <v>0.6</v>
      </c>
    </row>
    <row r="2117" spans="1:5" x14ac:dyDescent="0.25">
      <c r="A2117" s="8">
        <v>22.17</v>
      </c>
      <c r="B2117" s="40" t="s">
        <v>16</v>
      </c>
      <c r="D2117" s="108">
        <v>590500904000</v>
      </c>
      <c r="E2117" s="4">
        <v>0.6</v>
      </c>
    </row>
    <row r="2118" spans="1:5" x14ac:dyDescent="0.25">
      <c r="A2118" s="8">
        <v>22.18</v>
      </c>
      <c r="B2118" s="40" t="s">
        <v>16</v>
      </c>
      <c r="D2118" s="106">
        <v>590500300000</v>
      </c>
      <c r="E2118" s="4">
        <v>0.6</v>
      </c>
    </row>
    <row r="2119" spans="1:5" x14ac:dyDescent="0.25">
      <c r="A2119" s="8">
        <v>22.19</v>
      </c>
      <c r="B2119" s="40" t="s">
        <v>16</v>
      </c>
      <c r="D2119" s="108">
        <v>590500902000</v>
      </c>
      <c r="E2119" s="4">
        <v>0.6</v>
      </c>
    </row>
    <row r="2120" spans="1:5" x14ac:dyDescent="0.25">
      <c r="A2120" s="8">
        <v>22.2</v>
      </c>
      <c r="B2120" s="40" t="s">
        <v>16</v>
      </c>
      <c r="D2120" s="106">
        <v>590500700011</v>
      </c>
      <c r="E2120" s="4">
        <v>0.6</v>
      </c>
    </row>
    <row r="2121" spans="1:5" x14ac:dyDescent="0.25">
      <c r="A2121" s="8">
        <v>22.21</v>
      </c>
      <c r="B2121" s="40" t="s">
        <v>16</v>
      </c>
      <c r="D2121" s="108">
        <v>590500700012</v>
      </c>
      <c r="E2121" s="4">
        <v>0.6</v>
      </c>
    </row>
    <row r="2122" spans="1:5" x14ac:dyDescent="0.25">
      <c r="A2122" s="8">
        <v>22.22</v>
      </c>
      <c r="B2122" s="40" t="s">
        <v>16</v>
      </c>
      <c r="D2122" s="106">
        <v>590500700013</v>
      </c>
      <c r="E2122" s="4">
        <v>0.6</v>
      </c>
    </row>
    <row r="2123" spans="1:5" x14ac:dyDescent="0.25">
      <c r="A2123" s="8">
        <v>22.23</v>
      </c>
      <c r="B2123" s="40" t="s">
        <v>16</v>
      </c>
      <c r="D2123" s="108">
        <v>590500700015</v>
      </c>
      <c r="E2123" s="4">
        <v>0.6</v>
      </c>
    </row>
    <row r="2124" spans="1:5" x14ac:dyDescent="0.25">
      <c r="A2124" s="8">
        <v>22.24</v>
      </c>
      <c r="B2124" s="40" t="s">
        <v>16</v>
      </c>
      <c r="D2124" s="106">
        <v>590500700014</v>
      </c>
      <c r="E2124" s="4">
        <v>0.6</v>
      </c>
    </row>
    <row r="2125" spans="1:5" x14ac:dyDescent="0.25">
      <c r="A2125" s="8">
        <v>22.25</v>
      </c>
      <c r="B2125" s="40" t="s">
        <v>16</v>
      </c>
      <c r="D2125" s="108">
        <v>590500901012</v>
      </c>
      <c r="E2125" s="4">
        <v>0.6</v>
      </c>
    </row>
    <row r="2126" spans="1:5" x14ac:dyDescent="0.25">
      <c r="A2126" s="8">
        <v>22.26</v>
      </c>
      <c r="B2126" s="40" t="s">
        <v>16</v>
      </c>
      <c r="D2126" s="106">
        <v>820750300000</v>
      </c>
      <c r="E2126" s="4">
        <v>0.6</v>
      </c>
    </row>
    <row r="2127" spans="1:5" x14ac:dyDescent="0.25">
      <c r="A2127" s="8">
        <v>22.27</v>
      </c>
      <c r="B2127" s="40" t="s">
        <v>16</v>
      </c>
      <c r="D2127" s="108">
        <v>960630000000</v>
      </c>
      <c r="E2127" s="4">
        <v>0.6</v>
      </c>
    </row>
    <row r="2128" spans="1:5" x14ac:dyDescent="0.25">
      <c r="A2128" s="8">
        <v>22.28</v>
      </c>
      <c r="B2128" s="40" t="s">
        <v>16</v>
      </c>
      <c r="D2128" s="106">
        <v>844720200012</v>
      </c>
      <c r="E2128" s="4">
        <v>0.6</v>
      </c>
    </row>
    <row r="2129" spans="1:5" x14ac:dyDescent="0.25">
      <c r="A2129" s="8">
        <v>22.29</v>
      </c>
      <c r="B2129" s="40" t="s">
        <v>16</v>
      </c>
      <c r="D2129" s="108">
        <v>853939200000</v>
      </c>
      <c r="E2129" s="4">
        <v>0.6</v>
      </c>
    </row>
    <row r="2130" spans="1:5" x14ac:dyDescent="0.25">
      <c r="A2130" s="8">
        <v>22.3</v>
      </c>
      <c r="B2130" s="40" t="s">
        <v>16</v>
      </c>
      <c r="D2130" s="106">
        <v>820291000000</v>
      </c>
      <c r="E2130" s="4">
        <v>0.6</v>
      </c>
    </row>
    <row r="2131" spans="1:5" x14ac:dyDescent="0.25">
      <c r="A2131" s="8">
        <v>22.31</v>
      </c>
      <c r="B2131" s="40" t="s">
        <v>16</v>
      </c>
      <c r="D2131" s="108">
        <v>701090710000</v>
      </c>
      <c r="E2131" s="4">
        <v>0.6</v>
      </c>
    </row>
    <row r="2132" spans="1:5" x14ac:dyDescent="0.25">
      <c r="A2132" s="8">
        <v>22.32</v>
      </c>
      <c r="B2132" s="40" t="s">
        <v>16</v>
      </c>
      <c r="D2132" s="106">
        <v>701090790000</v>
      </c>
      <c r="E2132" s="4">
        <v>0.6</v>
      </c>
    </row>
    <row r="2133" spans="1:5" x14ac:dyDescent="0.25">
      <c r="A2133" s="8">
        <v>22.33</v>
      </c>
      <c r="B2133" s="40" t="s">
        <v>16</v>
      </c>
      <c r="D2133" s="108">
        <v>853661100000</v>
      </c>
      <c r="E2133" s="4">
        <v>0.6</v>
      </c>
    </row>
    <row r="2134" spans="1:5" x14ac:dyDescent="0.25">
      <c r="A2134" s="8">
        <v>22.34</v>
      </c>
      <c r="B2134" s="40" t="s">
        <v>16</v>
      </c>
      <c r="D2134" s="106">
        <v>293941000011</v>
      </c>
      <c r="E2134" s="4">
        <v>0.6</v>
      </c>
    </row>
    <row r="2135" spans="1:5" x14ac:dyDescent="0.25">
      <c r="A2135" s="8">
        <v>22.35</v>
      </c>
      <c r="B2135" s="40" t="s">
        <v>16</v>
      </c>
      <c r="D2135" s="108">
        <v>293941000012</v>
      </c>
      <c r="E2135" s="4">
        <v>0.6</v>
      </c>
    </row>
    <row r="2136" spans="1:5" x14ac:dyDescent="0.25">
      <c r="A2136" s="8">
        <v>22.36</v>
      </c>
      <c r="B2136" s="40" t="s">
        <v>16</v>
      </c>
      <c r="D2136" s="106">
        <v>293941000019</v>
      </c>
      <c r="E2136" s="4">
        <v>0.6</v>
      </c>
    </row>
    <row r="2137" spans="1:5" x14ac:dyDescent="0.25">
      <c r="A2137" s="8">
        <v>22.37</v>
      </c>
      <c r="B2137" s="40" t="s">
        <v>16</v>
      </c>
      <c r="D2137" s="108">
        <v>293972000021</v>
      </c>
      <c r="E2137" s="4">
        <v>0.6</v>
      </c>
    </row>
    <row r="2138" spans="1:5" x14ac:dyDescent="0.25">
      <c r="A2138" s="8">
        <v>22.38</v>
      </c>
      <c r="B2138" s="40" t="s">
        <v>16</v>
      </c>
      <c r="D2138" s="106">
        <v>846799001900</v>
      </c>
      <c r="E2138" s="4">
        <v>0.6</v>
      </c>
    </row>
    <row r="2139" spans="1:5" x14ac:dyDescent="0.25">
      <c r="A2139" s="8">
        <v>22.39</v>
      </c>
      <c r="B2139" s="40" t="s">
        <v>16</v>
      </c>
      <c r="D2139" s="108">
        <v>846799001100</v>
      </c>
      <c r="E2139" s="4">
        <v>0.6</v>
      </c>
    </row>
    <row r="2140" spans="1:5" x14ac:dyDescent="0.25">
      <c r="A2140" s="8">
        <v>22.4</v>
      </c>
      <c r="B2140" s="40" t="s">
        <v>16</v>
      </c>
      <c r="D2140" s="106">
        <v>846799002000</v>
      </c>
      <c r="E2140" s="4">
        <v>0.6</v>
      </c>
    </row>
    <row r="2141" spans="1:5" x14ac:dyDescent="0.25">
      <c r="A2141" s="8">
        <v>22.41</v>
      </c>
      <c r="B2141" s="40" t="s">
        <v>16</v>
      </c>
      <c r="D2141" s="108">
        <v>846791001000</v>
      </c>
      <c r="E2141" s="4">
        <v>0.6</v>
      </c>
    </row>
    <row r="2142" spans="1:5" x14ac:dyDescent="0.25">
      <c r="A2142" s="8">
        <v>22.42</v>
      </c>
      <c r="B2142" s="40" t="s">
        <v>16</v>
      </c>
      <c r="D2142" s="106">
        <v>846791009000</v>
      </c>
      <c r="E2142" s="4">
        <v>0.6</v>
      </c>
    </row>
    <row r="2143" spans="1:5" x14ac:dyDescent="0.25">
      <c r="A2143" s="8">
        <v>22.43</v>
      </c>
      <c r="B2143" s="40" t="s">
        <v>16</v>
      </c>
      <c r="D2143" s="108">
        <v>846799009000</v>
      </c>
      <c r="E2143" s="4">
        <v>0.6</v>
      </c>
    </row>
    <row r="2144" spans="1:5" x14ac:dyDescent="0.25">
      <c r="A2144" s="8">
        <v>22.44</v>
      </c>
      <c r="B2144" s="40" t="s">
        <v>16</v>
      </c>
      <c r="D2144" s="106">
        <v>846792000000</v>
      </c>
      <c r="E2144" s="4">
        <v>0.6</v>
      </c>
    </row>
    <row r="2145" spans="1:5" x14ac:dyDescent="0.25">
      <c r="A2145" s="8">
        <v>22.45</v>
      </c>
      <c r="B2145" s="40" t="s">
        <v>16</v>
      </c>
      <c r="D2145" s="108">
        <v>540411000000</v>
      </c>
      <c r="E2145" s="4">
        <v>0.6</v>
      </c>
    </row>
    <row r="2146" spans="1:5" x14ac:dyDescent="0.25">
      <c r="A2146" s="8">
        <v>22.46</v>
      </c>
      <c r="B2146" s="40" t="s">
        <v>16</v>
      </c>
      <c r="D2146" s="106">
        <v>853710980019</v>
      </c>
      <c r="E2146" s="4">
        <v>0.6</v>
      </c>
    </row>
    <row r="2147" spans="1:5" x14ac:dyDescent="0.25">
      <c r="A2147" s="8">
        <v>22.47</v>
      </c>
      <c r="B2147" s="40" t="s">
        <v>16</v>
      </c>
      <c r="D2147" s="108">
        <v>853690010000</v>
      </c>
      <c r="E2147" s="4">
        <v>0.6</v>
      </c>
    </row>
    <row r="2148" spans="1:5" x14ac:dyDescent="0.25">
      <c r="A2148" s="8">
        <v>22.48</v>
      </c>
      <c r="B2148" s="40" t="s">
        <v>16</v>
      </c>
      <c r="D2148" s="106">
        <v>853630300000</v>
      </c>
      <c r="E2148" s="4">
        <v>0.6</v>
      </c>
    </row>
    <row r="2149" spans="1:5" x14ac:dyDescent="0.25">
      <c r="A2149" s="8">
        <v>22.49</v>
      </c>
      <c r="B2149" s="40" t="s">
        <v>16</v>
      </c>
      <c r="D2149" s="108">
        <v>853630900000</v>
      </c>
      <c r="E2149" s="4">
        <v>0.6</v>
      </c>
    </row>
    <row r="2150" spans="1:5" x14ac:dyDescent="0.25">
      <c r="A2150" s="8">
        <v>22.5</v>
      </c>
      <c r="B2150" s="40" t="s">
        <v>16</v>
      </c>
      <c r="D2150" s="106">
        <v>271019930000</v>
      </c>
      <c r="E2150" s="4">
        <v>0.6</v>
      </c>
    </row>
    <row r="2151" spans="1:5" x14ac:dyDescent="0.25">
      <c r="A2151" s="8">
        <v>22.51</v>
      </c>
      <c r="B2151" s="40" t="s">
        <v>16</v>
      </c>
      <c r="D2151" s="108">
        <v>902890100011</v>
      </c>
      <c r="E2151" s="4">
        <v>0.6</v>
      </c>
    </row>
    <row r="2152" spans="1:5" x14ac:dyDescent="0.25">
      <c r="A2152" s="8">
        <v>22.52</v>
      </c>
      <c r="B2152" s="40" t="s">
        <v>16</v>
      </c>
      <c r="D2152" s="106">
        <v>902890100019</v>
      </c>
      <c r="E2152" s="4">
        <v>0.6</v>
      </c>
    </row>
    <row r="2153" spans="1:5" x14ac:dyDescent="0.25">
      <c r="A2153" s="8">
        <v>22.53</v>
      </c>
      <c r="B2153" s="40" t="s">
        <v>16</v>
      </c>
      <c r="D2153" s="108">
        <v>382499200000</v>
      </c>
      <c r="E2153" s="4">
        <v>0.6</v>
      </c>
    </row>
    <row r="2154" spans="1:5" x14ac:dyDescent="0.25">
      <c r="A2154" s="8">
        <v>22.54</v>
      </c>
      <c r="B2154" s="40" t="s">
        <v>16</v>
      </c>
      <c r="D2154" s="106">
        <v>847510000000</v>
      </c>
      <c r="E2154" s="4">
        <v>0.6</v>
      </c>
    </row>
    <row r="2155" spans="1:5" x14ac:dyDescent="0.25">
      <c r="A2155" s="8">
        <v>22.55</v>
      </c>
      <c r="B2155" s="40" t="s">
        <v>16</v>
      </c>
      <c r="D2155" s="108">
        <v>851519900000</v>
      </c>
      <c r="E2155" s="4">
        <v>0.6</v>
      </c>
    </row>
    <row r="2156" spans="1:5" x14ac:dyDescent="0.25">
      <c r="A2156" s="8">
        <v>22.56</v>
      </c>
      <c r="B2156" s="40" t="s">
        <v>16</v>
      </c>
      <c r="D2156" s="106">
        <v>851511000000</v>
      </c>
      <c r="E2156" s="4">
        <v>0.6</v>
      </c>
    </row>
    <row r="2157" spans="1:5" x14ac:dyDescent="0.25">
      <c r="A2157" s="8">
        <v>22.57</v>
      </c>
      <c r="B2157" s="40" t="s">
        <v>16</v>
      </c>
      <c r="D2157" s="108">
        <v>851840000000</v>
      </c>
      <c r="E2157" s="4">
        <v>0.6</v>
      </c>
    </row>
    <row r="2158" spans="1:5" x14ac:dyDescent="0.25">
      <c r="A2158" s="8">
        <v>22.58</v>
      </c>
      <c r="B2158" s="40" t="s">
        <v>16</v>
      </c>
      <c r="D2158" s="106">
        <v>854232610000</v>
      </c>
      <c r="E2158" s="4">
        <v>0.6</v>
      </c>
    </row>
    <row r="2159" spans="1:5" x14ac:dyDescent="0.25">
      <c r="A2159" s="8">
        <v>22.59</v>
      </c>
      <c r="B2159" s="40" t="s">
        <v>16</v>
      </c>
      <c r="D2159" s="108">
        <v>854232690000</v>
      </c>
      <c r="E2159" s="4">
        <v>0.6</v>
      </c>
    </row>
    <row r="2160" spans="1:5" x14ac:dyDescent="0.25">
      <c r="A2160" s="8">
        <v>22.6</v>
      </c>
      <c r="B2160" s="40" t="s">
        <v>16</v>
      </c>
      <c r="D2160" s="106">
        <v>831120000000</v>
      </c>
      <c r="E2160" s="4">
        <v>0.6</v>
      </c>
    </row>
    <row r="2161" spans="1:5" x14ac:dyDescent="0.25">
      <c r="A2161" s="8">
        <v>22.61</v>
      </c>
      <c r="B2161" s="40" t="s">
        <v>16</v>
      </c>
      <c r="D2161" s="108">
        <v>831110001000</v>
      </c>
      <c r="E2161" s="4">
        <v>0.6</v>
      </c>
    </row>
    <row r="2162" spans="1:5" x14ac:dyDescent="0.25">
      <c r="A2162" s="8">
        <v>22.62</v>
      </c>
      <c r="B2162" s="40" t="s">
        <v>16</v>
      </c>
      <c r="D2162" s="106">
        <v>701110000000</v>
      </c>
      <c r="E2162" s="4">
        <v>0.6</v>
      </c>
    </row>
    <row r="2163" spans="1:5" x14ac:dyDescent="0.25">
      <c r="A2163" s="8">
        <v>22.63</v>
      </c>
      <c r="B2163" s="40" t="s">
        <v>16</v>
      </c>
      <c r="D2163" s="108">
        <v>854511000019</v>
      </c>
      <c r="E2163" s="4">
        <v>0.6</v>
      </c>
    </row>
    <row r="2164" spans="1:5" x14ac:dyDescent="0.25">
      <c r="A2164" s="8">
        <v>22.64</v>
      </c>
      <c r="B2164" s="40" t="s">
        <v>16</v>
      </c>
      <c r="D2164" s="106">
        <v>902580802000</v>
      </c>
      <c r="E2164" s="4">
        <v>0.6</v>
      </c>
    </row>
    <row r="2165" spans="1:5" x14ac:dyDescent="0.25">
      <c r="A2165" s="8">
        <v>22.65</v>
      </c>
      <c r="B2165" s="40" t="s">
        <v>16</v>
      </c>
      <c r="D2165" s="108">
        <v>851680800019</v>
      </c>
      <c r="E2165" s="4">
        <v>0.6</v>
      </c>
    </row>
    <row r="2166" spans="1:5" x14ac:dyDescent="0.25">
      <c r="A2166" s="8">
        <v>22.66</v>
      </c>
      <c r="B2166" s="40" t="s">
        <v>16</v>
      </c>
      <c r="D2166" s="106">
        <v>854710000000</v>
      </c>
      <c r="E2166" s="4">
        <v>0.6</v>
      </c>
    </row>
    <row r="2167" spans="1:5" x14ac:dyDescent="0.25">
      <c r="A2167" s="8">
        <v>22.67</v>
      </c>
      <c r="B2167" s="40" t="s">
        <v>16</v>
      </c>
      <c r="D2167" s="108">
        <v>903031009012</v>
      </c>
      <c r="E2167" s="4">
        <v>0.6</v>
      </c>
    </row>
    <row r="2168" spans="1:5" x14ac:dyDescent="0.25">
      <c r="A2168" s="8">
        <v>22.68</v>
      </c>
      <c r="B2168" s="40" t="s">
        <v>16</v>
      </c>
      <c r="D2168" s="106">
        <v>940550000000</v>
      </c>
      <c r="E2168" s="4">
        <v>0.6</v>
      </c>
    </row>
    <row r="2169" spans="1:5" x14ac:dyDescent="0.25">
      <c r="A2169" s="8">
        <v>22.69</v>
      </c>
      <c r="B2169" s="40" t="s">
        <v>16</v>
      </c>
      <c r="D2169" s="108">
        <v>851090002000</v>
      </c>
      <c r="E2169" s="4">
        <v>0.6</v>
      </c>
    </row>
    <row r="2170" spans="1:5" x14ac:dyDescent="0.25">
      <c r="A2170" s="8">
        <v>22.7</v>
      </c>
      <c r="B2170" s="40" t="s">
        <v>16</v>
      </c>
      <c r="D2170" s="106">
        <v>851090001000</v>
      </c>
      <c r="E2170" s="4">
        <v>0.6</v>
      </c>
    </row>
    <row r="2171" spans="1:5" x14ac:dyDescent="0.25">
      <c r="A2171" s="8">
        <v>22.71</v>
      </c>
      <c r="B2171" s="40" t="s">
        <v>16</v>
      </c>
      <c r="D2171" s="108">
        <v>901420201100</v>
      </c>
      <c r="E2171" s="4">
        <v>0.6</v>
      </c>
    </row>
    <row r="2172" spans="1:5" x14ac:dyDescent="0.25">
      <c r="A2172" s="8">
        <v>22.72</v>
      </c>
      <c r="B2172" s="40" t="s">
        <v>16</v>
      </c>
      <c r="D2172" s="106">
        <v>901420201900</v>
      </c>
      <c r="E2172" s="4">
        <v>0.6</v>
      </c>
    </row>
    <row r="2173" spans="1:5" x14ac:dyDescent="0.25">
      <c r="A2173" s="8">
        <v>22.73</v>
      </c>
      <c r="B2173" s="40" t="s">
        <v>16</v>
      </c>
      <c r="D2173" s="108">
        <v>902590001100</v>
      </c>
      <c r="E2173" s="4">
        <v>0.6</v>
      </c>
    </row>
    <row r="2174" spans="1:5" x14ac:dyDescent="0.25">
      <c r="A2174" s="8">
        <v>22.74</v>
      </c>
      <c r="B2174" s="40" t="s">
        <v>16</v>
      </c>
      <c r="D2174" s="106">
        <v>850590290000</v>
      </c>
      <c r="E2174" s="4">
        <v>0.6</v>
      </c>
    </row>
    <row r="2175" spans="1:5" x14ac:dyDescent="0.25">
      <c r="A2175" s="8">
        <v>22.75</v>
      </c>
      <c r="B2175" s="40" t="s">
        <v>16</v>
      </c>
      <c r="D2175" s="108">
        <v>901819900011</v>
      </c>
      <c r="E2175" s="4">
        <v>0.6</v>
      </c>
    </row>
    <row r="2176" spans="1:5" x14ac:dyDescent="0.25">
      <c r="A2176" s="8">
        <v>22.76</v>
      </c>
      <c r="B2176" s="40" t="s">
        <v>16</v>
      </c>
      <c r="D2176" s="106">
        <v>845630110000</v>
      </c>
      <c r="E2176" s="4">
        <v>0.6</v>
      </c>
    </row>
    <row r="2177" spans="1:5" x14ac:dyDescent="0.25">
      <c r="A2177" s="8">
        <v>22.77</v>
      </c>
      <c r="B2177" s="40" t="s">
        <v>16</v>
      </c>
      <c r="D2177" s="108">
        <v>740200000012</v>
      </c>
      <c r="E2177" s="4">
        <v>0.6</v>
      </c>
    </row>
    <row r="2178" spans="1:5" x14ac:dyDescent="0.25">
      <c r="A2178" s="8">
        <v>22.78</v>
      </c>
      <c r="B2178" s="40" t="s">
        <v>16</v>
      </c>
      <c r="D2178" s="106">
        <v>850520000000</v>
      </c>
      <c r="E2178" s="4">
        <v>0.6</v>
      </c>
    </row>
    <row r="2179" spans="1:5" x14ac:dyDescent="0.25">
      <c r="A2179" s="8">
        <v>22.79</v>
      </c>
      <c r="B2179" s="40" t="s">
        <v>16</v>
      </c>
      <c r="D2179" s="108">
        <v>850590500000</v>
      </c>
      <c r="E2179" s="4">
        <v>0.6</v>
      </c>
    </row>
    <row r="2180" spans="1:5" x14ac:dyDescent="0.25">
      <c r="A2180" s="8">
        <v>22.8</v>
      </c>
      <c r="B2180" s="40" t="s">
        <v>16</v>
      </c>
      <c r="D2180" s="106">
        <v>901819900014</v>
      </c>
      <c r="E2180" s="4">
        <v>0.6</v>
      </c>
    </row>
    <row r="2181" spans="1:5" x14ac:dyDescent="0.25">
      <c r="A2181" s="8">
        <v>22.81</v>
      </c>
      <c r="B2181" s="40" t="s">
        <v>16</v>
      </c>
      <c r="D2181" s="108">
        <v>903220009011</v>
      </c>
      <c r="E2181" s="4">
        <v>0.6</v>
      </c>
    </row>
    <row r="2182" spans="1:5" x14ac:dyDescent="0.25">
      <c r="A2182" s="8">
        <v>22.82</v>
      </c>
      <c r="B2182" s="40" t="s">
        <v>16</v>
      </c>
      <c r="D2182" s="106">
        <v>902610219000</v>
      </c>
      <c r="E2182" s="4">
        <v>0.6</v>
      </c>
    </row>
    <row r="2183" spans="1:5" x14ac:dyDescent="0.25">
      <c r="A2183" s="8">
        <v>22.83</v>
      </c>
      <c r="B2183" s="40" t="s">
        <v>16</v>
      </c>
      <c r="D2183" s="108">
        <v>903210209000</v>
      </c>
      <c r="E2183" s="4">
        <v>0.6</v>
      </c>
    </row>
    <row r="2184" spans="1:5" x14ac:dyDescent="0.25">
      <c r="A2184" s="8">
        <v>22.84</v>
      </c>
      <c r="B2184" s="40" t="s">
        <v>16</v>
      </c>
      <c r="D2184" s="106">
        <v>854232900000</v>
      </c>
      <c r="E2184" s="4">
        <v>0.6</v>
      </c>
    </row>
    <row r="2185" spans="1:5" x14ac:dyDescent="0.25">
      <c r="A2185" s="8">
        <v>22.85</v>
      </c>
      <c r="B2185" s="40" t="s">
        <v>16</v>
      </c>
      <c r="D2185" s="108">
        <v>854233900000</v>
      </c>
      <c r="E2185" s="4">
        <v>0.6</v>
      </c>
    </row>
    <row r="2186" spans="1:5" x14ac:dyDescent="0.25">
      <c r="A2186" s="8">
        <v>22.86</v>
      </c>
      <c r="B2186" s="40" t="s">
        <v>16</v>
      </c>
      <c r="D2186" s="106">
        <v>902580401000</v>
      </c>
      <c r="E2186" s="4">
        <v>0.6</v>
      </c>
    </row>
    <row r="2187" spans="1:5" x14ac:dyDescent="0.25">
      <c r="A2187" s="8">
        <v>22.87</v>
      </c>
      <c r="B2187" s="40" t="s">
        <v>16</v>
      </c>
      <c r="D2187" s="108">
        <v>902580409000</v>
      </c>
      <c r="E2187" s="4">
        <v>0.6</v>
      </c>
    </row>
    <row r="2188" spans="1:5" x14ac:dyDescent="0.25">
      <c r="A2188" s="8">
        <v>22.88</v>
      </c>
      <c r="B2188" s="40" t="s">
        <v>16</v>
      </c>
      <c r="D2188" s="106">
        <v>903210809000</v>
      </c>
      <c r="E2188" s="4">
        <v>0.6</v>
      </c>
    </row>
    <row r="2189" spans="1:5" x14ac:dyDescent="0.25">
      <c r="A2189" s="8">
        <v>22.89</v>
      </c>
      <c r="B2189" s="40" t="s">
        <v>16</v>
      </c>
      <c r="D2189" s="108">
        <v>901890100011</v>
      </c>
      <c r="E2189" s="4">
        <v>0.6</v>
      </c>
    </row>
    <row r="2190" spans="1:5" x14ac:dyDescent="0.25">
      <c r="A2190" s="8">
        <v>22.9</v>
      </c>
      <c r="B2190" s="40" t="s">
        <v>16</v>
      </c>
      <c r="D2190" s="106">
        <v>903210201000</v>
      </c>
      <c r="E2190" s="4">
        <v>0.6</v>
      </c>
    </row>
    <row r="2191" spans="1:5" x14ac:dyDescent="0.25">
      <c r="A2191" s="8">
        <v>22.91</v>
      </c>
      <c r="B2191" s="40" t="s">
        <v>16</v>
      </c>
      <c r="D2191" s="108">
        <v>902910002000</v>
      </c>
      <c r="E2191" s="4">
        <v>0.6</v>
      </c>
    </row>
    <row r="2192" spans="1:5" x14ac:dyDescent="0.25">
      <c r="A2192" s="8">
        <v>22.92</v>
      </c>
      <c r="B2192" s="40" t="s">
        <v>16</v>
      </c>
      <c r="D2192" s="106">
        <v>380130000000</v>
      </c>
      <c r="E2192" s="4">
        <v>0.6</v>
      </c>
    </row>
    <row r="2193" spans="1:5" x14ac:dyDescent="0.25">
      <c r="A2193" s="8">
        <v>22.93</v>
      </c>
      <c r="B2193" s="40" t="s">
        <v>16</v>
      </c>
      <c r="D2193" s="108">
        <v>710221000000</v>
      </c>
      <c r="E2193" s="4">
        <v>0.6</v>
      </c>
    </row>
    <row r="2194" spans="1:5" x14ac:dyDescent="0.25">
      <c r="A2194" s="8">
        <v>22.94</v>
      </c>
      <c r="B2194" s="40" t="s">
        <v>16</v>
      </c>
      <c r="D2194" s="106">
        <v>710510000019</v>
      </c>
      <c r="E2194" s="4">
        <v>0.6</v>
      </c>
    </row>
    <row r="2195" spans="1:5" x14ac:dyDescent="0.25">
      <c r="A2195" s="8">
        <v>22.95</v>
      </c>
      <c r="B2195" s="40" t="s">
        <v>16</v>
      </c>
      <c r="D2195" s="108">
        <v>710510000011</v>
      </c>
      <c r="E2195" s="4">
        <v>0.6</v>
      </c>
    </row>
    <row r="2196" spans="1:5" x14ac:dyDescent="0.25">
      <c r="A2196" s="8">
        <v>22.96</v>
      </c>
      <c r="B2196" s="40" t="s">
        <v>16</v>
      </c>
      <c r="D2196" s="106">
        <v>390410000011</v>
      </c>
      <c r="E2196" s="4">
        <v>0.6</v>
      </c>
    </row>
    <row r="2197" spans="1:5" x14ac:dyDescent="0.25">
      <c r="A2197" s="8">
        <v>22.97</v>
      </c>
      <c r="B2197" s="40" t="s">
        <v>16</v>
      </c>
      <c r="D2197" s="108">
        <v>850410201000</v>
      </c>
      <c r="E2197" s="4">
        <v>0.6</v>
      </c>
    </row>
    <row r="2198" spans="1:5" x14ac:dyDescent="0.25">
      <c r="A2198" s="8">
        <v>22.98</v>
      </c>
      <c r="B2198" s="40" t="s">
        <v>16</v>
      </c>
      <c r="D2198" s="106">
        <v>850410209000</v>
      </c>
      <c r="E2198" s="4">
        <v>0.6</v>
      </c>
    </row>
    <row r="2199" spans="1:5" x14ac:dyDescent="0.25">
      <c r="A2199" s="8">
        <v>22.99</v>
      </c>
      <c r="B2199" s="40" t="s">
        <v>16</v>
      </c>
      <c r="D2199" s="108">
        <v>871420000000</v>
      </c>
      <c r="E2199" s="4">
        <v>0.6</v>
      </c>
    </row>
    <row r="2200" spans="1:5" x14ac:dyDescent="0.25">
      <c r="A2200" s="8">
        <v>23</v>
      </c>
      <c r="B2200" s="40" t="s">
        <v>16</v>
      </c>
      <c r="D2200" s="106">
        <v>840991000016</v>
      </c>
      <c r="E2200" s="4">
        <v>0.6</v>
      </c>
    </row>
    <row r="2201" spans="1:5" x14ac:dyDescent="0.25">
      <c r="A2201" s="8">
        <v>23.01</v>
      </c>
      <c r="B2201" s="40" t="s">
        <v>16</v>
      </c>
      <c r="D2201" s="108">
        <v>293712001000</v>
      </c>
      <c r="E2201" s="4">
        <v>0.6</v>
      </c>
    </row>
    <row r="2202" spans="1:5" x14ac:dyDescent="0.25">
      <c r="A2202" s="8">
        <v>23.02</v>
      </c>
      <c r="B2202" s="40" t="s">
        <v>16</v>
      </c>
      <c r="D2202" s="106">
        <v>293712002000</v>
      </c>
      <c r="E2202" s="4">
        <v>0.6</v>
      </c>
    </row>
    <row r="2203" spans="1:5" x14ac:dyDescent="0.25">
      <c r="A2203" s="8">
        <v>23.03</v>
      </c>
      <c r="B2203" s="40" t="s">
        <v>16</v>
      </c>
      <c r="D2203" s="108">
        <v>293371000000</v>
      </c>
      <c r="E2203" s="4">
        <v>0.6</v>
      </c>
    </row>
    <row r="2204" spans="1:5" x14ac:dyDescent="0.25">
      <c r="A2204" s="8">
        <v>23.04</v>
      </c>
      <c r="B2204" s="40" t="s">
        <v>16</v>
      </c>
      <c r="D2204" s="106">
        <v>253020000012</v>
      </c>
      <c r="E2204" s="4">
        <v>0.6</v>
      </c>
    </row>
    <row r="2205" spans="1:5" x14ac:dyDescent="0.25">
      <c r="A2205" s="8">
        <v>23.05</v>
      </c>
      <c r="B2205" s="40" t="s">
        <v>16</v>
      </c>
      <c r="D2205" s="108">
        <v>293961000000</v>
      </c>
      <c r="E2205" s="4">
        <v>0.6</v>
      </c>
    </row>
    <row r="2206" spans="1:5" x14ac:dyDescent="0.25">
      <c r="A2206" s="8">
        <v>23.06</v>
      </c>
      <c r="B2206" s="40" t="s">
        <v>16</v>
      </c>
      <c r="D2206" s="106">
        <v>293962000000</v>
      </c>
      <c r="E2206" s="4">
        <v>0.6</v>
      </c>
    </row>
    <row r="2207" spans="1:5" x14ac:dyDescent="0.25">
      <c r="A2207" s="8">
        <v>23.07</v>
      </c>
      <c r="B2207" s="40" t="s">
        <v>16</v>
      </c>
      <c r="D2207" s="108">
        <v>294150000011</v>
      </c>
      <c r="E2207" s="4">
        <v>0.6</v>
      </c>
    </row>
    <row r="2208" spans="1:5" x14ac:dyDescent="0.25">
      <c r="A2208" s="8">
        <v>23.08</v>
      </c>
      <c r="B2208" s="40" t="s">
        <v>16</v>
      </c>
      <c r="D2208" s="106">
        <v>294150000019</v>
      </c>
      <c r="E2208" s="4">
        <v>0.6</v>
      </c>
    </row>
    <row r="2209" spans="1:5" x14ac:dyDescent="0.25">
      <c r="A2209" s="8">
        <v>23.09</v>
      </c>
      <c r="B2209" s="40" t="s">
        <v>16</v>
      </c>
      <c r="D2209" s="108">
        <v>380690001000</v>
      </c>
      <c r="E2209" s="4">
        <v>0.6</v>
      </c>
    </row>
    <row r="2210" spans="1:5" x14ac:dyDescent="0.25">
      <c r="A2210" s="8">
        <v>23.1</v>
      </c>
      <c r="B2210" s="40" t="s">
        <v>16</v>
      </c>
      <c r="D2210" s="106">
        <v>853610500012</v>
      </c>
      <c r="E2210" s="4">
        <v>0.6</v>
      </c>
    </row>
    <row r="2211" spans="1:5" x14ac:dyDescent="0.25">
      <c r="A2211" s="8">
        <v>23.11</v>
      </c>
      <c r="B2211" s="40" t="s">
        <v>16</v>
      </c>
      <c r="D2211" s="108">
        <v>853610100012</v>
      </c>
      <c r="E2211" s="4">
        <v>0.6</v>
      </c>
    </row>
    <row r="2212" spans="1:5" x14ac:dyDescent="0.25">
      <c r="A2212" s="8">
        <v>23.12</v>
      </c>
      <c r="B2212" s="40" t="s">
        <v>16</v>
      </c>
      <c r="D2212" s="106">
        <v>853610500011</v>
      </c>
      <c r="E2212" s="4">
        <v>0.6</v>
      </c>
    </row>
    <row r="2213" spans="1:5" x14ac:dyDescent="0.25">
      <c r="A2213" s="8">
        <v>23.13</v>
      </c>
      <c r="B2213" s="40" t="s">
        <v>16</v>
      </c>
      <c r="D2213" s="108">
        <v>853610100011</v>
      </c>
      <c r="E2213" s="4">
        <v>0.6</v>
      </c>
    </row>
    <row r="2214" spans="1:5" x14ac:dyDescent="0.25">
      <c r="A2214" s="8">
        <v>23.14</v>
      </c>
      <c r="B2214" s="40" t="s">
        <v>16</v>
      </c>
      <c r="D2214" s="106">
        <v>853610500013</v>
      </c>
      <c r="E2214" s="4">
        <v>0.6</v>
      </c>
    </row>
    <row r="2215" spans="1:5" x14ac:dyDescent="0.25">
      <c r="A2215" s="8">
        <v>23.15</v>
      </c>
      <c r="B2215" s="40" t="s">
        <v>16</v>
      </c>
      <c r="D2215" s="108">
        <v>853610100013</v>
      </c>
      <c r="E2215" s="4">
        <v>0.6</v>
      </c>
    </row>
    <row r="2216" spans="1:5" x14ac:dyDescent="0.25">
      <c r="A2216" s="8">
        <v>23.16</v>
      </c>
      <c r="B2216" s="40" t="s">
        <v>16</v>
      </c>
      <c r="D2216" s="106">
        <v>853610500019</v>
      </c>
      <c r="E2216" s="4">
        <v>0.6</v>
      </c>
    </row>
    <row r="2217" spans="1:5" x14ac:dyDescent="0.25">
      <c r="A2217" s="8">
        <v>23.17</v>
      </c>
      <c r="B2217" s="40" t="s">
        <v>16</v>
      </c>
      <c r="D2217" s="108">
        <v>853610100019</v>
      </c>
      <c r="E2217" s="4">
        <v>0.6</v>
      </c>
    </row>
    <row r="2218" spans="1:5" x14ac:dyDescent="0.25">
      <c r="A2218" s="8">
        <v>23.18</v>
      </c>
      <c r="B2218" s="40" t="s">
        <v>16</v>
      </c>
      <c r="D2218" s="106">
        <v>853610900019</v>
      </c>
      <c r="E2218" s="4">
        <v>0.6</v>
      </c>
    </row>
    <row r="2219" spans="1:5" x14ac:dyDescent="0.25">
      <c r="A2219" s="8">
        <v>23.19</v>
      </c>
      <c r="B2219" s="40" t="s">
        <v>16</v>
      </c>
      <c r="D2219" s="108">
        <v>853610500014</v>
      </c>
      <c r="E2219" s="4">
        <v>0.6</v>
      </c>
    </row>
    <row r="2220" spans="1:5" x14ac:dyDescent="0.25">
      <c r="A2220" s="8">
        <v>23.2</v>
      </c>
      <c r="B2220" s="40" t="s">
        <v>16</v>
      </c>
      <c r="D2220" s="106">
        <v>853610100014</v>
      </c>
      <c r="E2220" s="4">
        <v>0.6</v>
      </c>
    </row>
    <row r="2221" spans="1:5" x14ac:dyDescent="0.25">
      <c r="A2221" s="8">
        <v>23.21</v>
      </c>
      <c r="B2221" s="40" t="s">
        <v>16</v>
      </c>
      <c r="D2221" s="108">
        <v>853610900014</v>
      </c>
      <c r="E2221" s="4">
        <v>0.6</v>
      </c>
    </row>
    <row r="2222" spans="1:5" x14ac:dyDescent="0.25">
      <c r="A2222" s="8">
        <v>23.22</v>
      </c>
      <c r="B2222" s="40" t="s">
        <v>16</v>
      </c>
      <c r="D2222" s="106">
        <v>853610500015</v>
      </c>
      <c r="E2222" s="4">
        <v>0.6</v>
      </c>
    </row>
    <row r="2223" spans="1:5" x14ac:dyDescent="0.25">
      <c r="A2223" s="8">
        <v>23.23</v>
      </c>
      <c r="B2223" s="40" t="s">
        <v>16</v>
      </c>
      <c r="D2223" s="108">
        <v>853610100015</v>
      </c>
      <c r="E2223" s="4">
        <v>0.6</v>
      </c>
    </row>
    <row r="2224" spans="1:5" x14ac:dyDescent="0.25">
      <c r="A2224" s="8">
        <v>23.24</v>
      </c>
      <c r="B2224" s="40" t="s">
        <v>16</v>
      </c>
      <c r="D2224" s="106">
        <v>382499920039</v>
      </c>
      <c r="E2224" s="4">
        <v>0.6</v>
      </c>
    </row>
    <row r="2225" spans="1:5" x14ac:dyDescent="0.25">
      <c r="A2225" s="8">
        <v>23.25</v>
      </c>
      <c r="B2225" s="40" t="s">
        <v>16</v>
      </c>
      <c r="D2225" s="108">
        <v>320412000019</v>
      </c>
      <c r="E2225" s="4">
        <v>0.6</v>
      </c>
    </row>
    <row r="2226" spans="1:5" x14ac:dyDescent="0.25">
      <c r="A2226" s="8">
        <v>23.26</v>
      </c>
      <c r="B2226" s="40" t="s">
        <v>16</v>
      </c>
      <c r="D2226" s="106">
        <v>381119000000</v>
      </c>
      <c r="E2226" s="4">
        <v>0.6</v>
      </c>
    </row>
    <row r="2227" spans="1:5" x14ac:dyDescent="0.25">
      <c r="A2227" s="8">
        <v>23.27</v>
      </c>
      <c r="B2227" s="40" t="s">
        <v>16</v>
      </c>
      <c r="D2227" s="108">
        <v>381111900000</v>
      </c>
      <c r="E2227" s="4">
        <v>0.6</v>
      </c>
    </row>
    <row r="2228" spans="1:5" x14ac:dyDescent="0.25">
      <c r="A2228" s="8">
        <v>23.28</v>
      </c>
      <c r="B2228" s="40" t="s">
        <v>16</v>
      </c>
      <c r="D2228" s="106">
        <v>320620000019</v>
      </c>
      <c r="E2228" s="4">
        <v>0.6</v>
      </c>
    </row>
    <row r="2229" spans="1:5" x14ac:dyDescent="0.25">
      <c r="A2229" s="8">
        <v>23.29</v>
      </c>
      <c r="B2229" s="40" t="s">
        <v>16</v>
      </c>
      <c r="D2229" s="108">
        <v>381111100000</v>
      </c>
      <c r="E2229" s="4">
        <v>0.6</v>
      </c>
    </row>
    <row r="2230" spans="1:5" x14ac:dyDescent="0.25">
      <c r="A2230" s="8">
        <v>23.3</v>
      </c>
      <c r="B2230" s="40" t="s">
        <v>16</v>
      </c>
      <c r="D2230" s="106">
        <v>320641009000</v>
      </c>
      <c r="E2230" s="4">
        <v>0.6</v>
      </c>
    </row>
    <row r="2231" spans="1:5" x14ac:dyDescent="0.25">
      <c r="A2231" s="8">
        <v>23.31</v>
      </c>
      <c r="B2231" s="40" t="s">
        <v>16</v>
      </c>
      <c r="D2231" s="108">
        <v>380630001000</v>
      </c>
      <c r="E2231" s="4">
        <v>0.6</v>
      </c>
    </row>
    <row r="2232" spans="1:5" x14ac:dyDescent="0.25">
      <c r="A2232" s="8">
        <v>23.32</v>
      </c>
      <c r="B2232" s="40" t="s">
        <v>16</v>
      </c>
      <c r="D2232" s="106">
        <v>380630009000</v>
      </c>
      <c r="E2232" s="4">
        <v>0.6</v>
      </c>
    </row>
    <row r="2233" spans="1:5" x14ac:dyDescent="0.25">
      <c r="A2233" s="8">
        <v>23.33</v>
      </c>
      <c r="B2233" s="40" t="s">
        <v>16</v>
      </c>
      <c r="D2233" s="108">
        <v>842839201000</v>
      </c>
      <c r="E2233" s="4">
        <v>0.6</v>
      </c>
    </row>
    <row r="2234" spans="1:5" x14ac:dyDescent="0.25">
      <c r="A2234" s="8">
        <v>23.34</v>
      </c>
      <c r="B2234" s="40" t="s">
        <v>16</v>
      </c>
      <c r="D2234" s="106">
        <v>291719200000</v>
      </c>
      <c r="E2234" s="4">
        <v>0.6</v>
      </c>
    </row>
    <row r="2235" spans="1:5" x14ac:dyDescent="0.25">
      <c r="A2235" s="8">
        <v>23.35</v>
      </c>
      <c r="B2235" s="40" t="s">
        <v>16</v>
      </c>
      <c r="D2235" s="108">
        <v>291612000012</v>
      </c>
      <c r="E2235" s="4">
        <v>0.6</v>
      </c>
    </row>
    <row r="2236" spans="1:5" x14ac:dyDescent="0.25">
      <c r="A2236" s="8">
        <v>23.36</v>
      </c>
      <c r="B2236" s="40" t="s">
        <v>16</v>
      </c>
      <c r="D2236" s="106">
        <v>220720001014</v>
      </c>
      <c r="E2236" s="4">
        <v>0.6</v>
      </c>
    </row>
    <row r="2237" spans="1:5" x14ac:dyDescent="0.25">
      <c r="A2237" s="8">
        <v>23.37</v>
      </c>
      <c r="B2237" s="40" t="s">
        <v>16</v>
      </c>
      <c r="D2237" s="108">
        <v>220720009014</v>
      </c>
      <c r="E2237" s="4">
        <v>0.6</v>
      </c>
    </row>
    <row r="2238" spans="1:5" x14ac:dyDescent="0.25">
      <c r="A2238" s="8">
        <v>23.38</v>
      </c>
      <c r="B2238" s="40" t="s">
        <v>16</v>
      </c>
      <c r="D2238" s="106">
        <v>220720009013</v>
      </c>
      <c r="E2238" s="4">
        <v>0.6</v>
      </c>
    </row>
    <row r="2239" spans="1:5" x14ac:dyDescent="0.25">
      <c r="A2239" s="8">
        <v>23.39</v>
      </c>
      <c r="B2239" s="40" t="s">
        <v>16</v>
      </c>
      <c r="D2239" s="108">
        <v>220720001001</v>
      </c>
      <c r="E2239" s="4">
        <v>0.6</v>
      </c>
    </row>
    <row r="2240" spans="1:5" x14ac:dyDescent="0.25">
      <c r="A2240" s="8">
        <v>23.4</v>
      </c>
      <c r="B2240" s="40" t="s">
        <v>16</v>
      </c>
      <c r="D2240" s="106">
        <v>220720001009</v>
      </c>
      <c r="E2240" s="4">
        <v>0.6</v>
      </c>
    </row>
    <row r="2241" spans="1:5" x14ac:dyDescent="0.25">
      <c r="A2241" s="8">
        <v>23.41</v>
      </c>
      <c r="B2241" s="40" t="s">
        <v>16</v>
      </c>
      <c r="D2241" s="108">
        <v>291830000016</v>
      </c>
      <c r="E2241" s="4">
        <v>0.6</v>
      </c>
    </row>
    <row r="2242" spans="1:5" x14ac:dyDescent="0.25">
      <c r="A2242" s="8">
        <v>23.42</v>
      </c>
      <c r="B2242" s="40" t="s">
        <v>16</v>
      </c>
      <c r="D2242" s="106">
        <v>290369190014</v>
      </c>
      <c r="E2242" s="4">
        <v>0.6</v>
      </c>
    </row>
    <row r="2243" spans="1:5" x14ac:dyDescent="0.25">
      <c r="A2243" s="8">
        <v>23.43</v>
      </c>
      <c r="B2243" s="40" t="s">
        <v>16</v>
      </c>
      <c r="D2243" s="108">
        <v>291560190014</v>
      </c>
      <c r="E2243" s="4">
        <v>0.6</v>
      </c>
    </row>
    <row r="2244" spans="1:5" x14ac:dyDescent="0.25">
      <c r="A2244" s="8">
        <v>23.44</v>
      </c>
      <c r="B2244" s="40" t="s">
        <v>16</v>
      </c>
      <c r="D2244" s="106">
        <v>291513009012</v>
      </c>
      <c r="E2244" s="4">
        <v>0.6</v>
      </c>
    </row>
    <row r="2245" spans="1:5" x14ac:dyDescent="0.25">
      <c r="A2245" s="8">
        <v>23.45</v>
      </c>
      <c r="B2245" s="40" t="s">
        <v>16</v>
      </c>
      <c r="D2245" s="108">
        <v>290369800012</v>
      </c>
      <c r="E2245" s="4">
        <v>0.6</v>
      </c>
    </row>
    <row r="2246" spans="1:5" x14ac:dyDescent="0.25">
      <c r="A2246" s="8">
        <v>23.46</v>
      </c>
      <c r="B2246" s="40" t="s">
        <v>16</v>
      </c>
      <c r="D2246" s="106">
        <v>291811000021</v>
      </c>
      <c r="E2246" s="4">
        <v>0.6</v>
      </c>
    </row>
    <row r="2247" spans="1:5" x14ac:dyDescent="0.25">
      <c r="A2247" s="8">
        <v>23.47</v>
      </c>
      <c r="B2247" s="40" t="s">
        <v>16</v>
      </c>
      <c r="D2247" s="109">
        <v>293090989031</v>
      </c>
      <c r="E2247" s="4">
        <v>0.6</v>
      </c>
    </row>
    <row r="2248" spans="1:5" x14ac:dyDescent="0.25">
      <c r="A2248" s="8">
        <v>23.48</v>
      </c>
      <c r="B2248" s="40" t="s">
        <v>16</v>
      </c>
      <c r="D2248" s="110">
        <v>293090959031</v>
      </c>
      <c r="E2248" s="4">
        <v>0.6</v>
      </c>
    </row>
    <row r="2249" spans="1:5" x14ac:dyDescent="0.25">
      <c r="A2249" s="8">
        <v>23.49</v>
      </c>
      <c r="B2249" s="40" t="s">
        <v>16</v>
      </c>
      <c r="D2249" s="106">
        <v>291614000012</v>
      </c>
      <c r="E2249" s="4">
        <v>0.6</v>
      </c>
    </row>
    <row r="2250" spans="1:5" x14ac:dyDescent="0.25">
      <c r="A2250" s="8">
        <v>23.5</v>
      </c>
      <c r="B2250" s="40" t="s">
        <v>16</v>
      </c>
      <c r="D2250" s="108">
        <v>291829003022</v>
      </c>
      <c r="E2250" s="4">
        <v>0.6</v>
      </c>
    </row>
    <row r="2251" spans="1:5" x14ac:dyDescent="0.25">
      <c r="A2251" s="8">
        <v>23.51</v>
      </c>
      <c r="B2251" s="40" t="s">
        <v>16</v>
      </c>
      <c r="D2251" s="106">
        <v>291570501011</v>
      </c>
      <c r="E2251" s="4">
        <v>0.6</v>
      </c>
    </row>
    <row r="2252" spans="1:5" x14ac:dyDescent="0.25">
      <c r="A2252" s="8">
        <v>23.52</v>
      </c>
      <c r="B2252" s="40" t="s">
        <v>16</v>
      </c>
      <c r="D2252" s="108">
        <v>291813009021</v>
      </c>
      <c r="E2252" s="4">
        <v>0.6</v>
      </c>
    </row>
    <row r="2253" spans="1:5" x14ac:dyDescent="0.25">
      <c r="A2253" s="8">
        <v>23.53</v>
      </c>
      <c r="B2253" s="40" t="s">
        <v>16</v>
      </c>
      <c r="D2253" s="106">
        <v>291242000000</v>
      </c>
      <c r="E2253" s="4">
        <v>0.6</v>
      </c>
    </row>
    <row r="2254" spans="1:5" x14ac:dyDescent="0.25">
      <c r="A2254" s="8">
        <v>23.54</v>
      </c>
      <c r="B2254" s="40" t="s">
        <v>16</v>
      </c>
      <c r="D2254" s="108">
        <v>291823001000</v>
      </c>
      <c r="E2254" s="4">
        <v>0.6</v>
      </c>
    </row>
    <row r="2255" spans="1:5" x14ac:dyDescent="0.25">
      <c r="A2255" s="8">
        <v>23.55</v>
      </c>
      <c r="B2255" s="40" t="s">
        <v>16</v>
      </c>
      <c r="D2255" s="106">
        <v>290260000000</v>
      </c>
      <c r="E2255" s="4">
        <v>0.6</v>
      </c>
    </row>
    <row r="2256" spans="1:5" x14ac:dyDescent="0.25">
      <c r="A2256" s="8">
        <v>23.56</v>
      </c>
      <c r="B2256" s="40" t="s">
        <v>16</v>
      </c>
      <c r="D2256" s="108">
        <v>291590700042</v>
      </c>
      <c r="E2256" s="4">
        <v>0.6</v>
      </c>
    </row>
    <row r="2257" spans="1:5" x14ac:dyDescent="0.25">
      <c r="A2257" s="8">
        <v>23.57</v>
      </c>
      <c r="B2257" s="40" t="s">
        <v>16</v>
      </c>
      <c r="D2257" s="106">
        <v>290362000000</v>
      </c>
      <c r="E2257" s="4">
        <v>0.6</v>
      </c>
    </row>
    <row r="2258" spans="1:5" x14ac:dyDescent="0.25">
      <c r="A2258" s="8">
        <v>23.58</v>
      </c>
      <c r="B2258" s="40" t="s">
        <v>16</v>
      </c>
      <c r="D2258" s="108">
        <v>290315000000</v>
      </c>
      <c r="E2258" s="4">
        <v>0.6</v>
      </c>
    </row>
    <row r="2259" spans="1:5" x14ac:dyDescent="0.25">
      <c r="A2259" s="8">
        <v>23.59</v>
      </c>
      <c r="B2259" s="40" t="s">
        <v>16</v>
      </c>
      <c r="D2259" s="106">
        <v>290944000012</v>
      </c>
      <c r="E2259" s="4">
        <v>0.6</v>
      </c>
    </row>
    <row r="2260" spans="1:5" x14ac:dyDescent="0.25">
      <c r="A2260" s="8">
        <v>23.6</v>
      </c>
      <c r="B2260" s="40" t="s">
        <v>16</v>
      </c>
      <c r="D2260" s="108">
        <v>290944000019</v>
      </c>
      <c r="E2260" s="4">
        <v>0.6</v>
      </c>
    </row>
    <row r="2261" spans="1:5" x14ac:dyDescent="0.25">
      <c r="A2261" s="8">
        <v>23.61</v>
      </c>
      <c r="B2261" s="40" t="s">
        <v>16</v>
      </c>
      <c r="D2261" s="106">
        <v>290943000011</v>
      </c>
      <c r="E2261" s="4">
        <v>0.6</v>
      </c>
    </row>
    <row r="2262" spans="1:5" x14ac:dyDescent="0.25">
      <c r="A2262" s="8">
        <v>23.62</v>
      </c>
      <c r="B2262" s="40" t="s">
        <v>16</v>
      </c>
      <c r="D2262" s="108">
        <v>390190800011</v>
      </c>
      <c r="E2262" s="4">
        <v>0.6</v>
      </c>
    </row>
    <row r="2263" spans="1:5" x14ac:dyDescent="0.25">
      <c r="A2263" s="8">
        <v>23.63</v>
      </c>
      <c r="B2263" s="40" t="s">
        <v>16</v>
      </c>
      <c r="D2263" s="106">
        <v>290121000011</v>
      </c>
      <c r="E2263" s="4">
        <v>0.6</v>
      </c>
    </row>
    <row r="2264" spans="1:5" x14ac:dyDescent="0.25">
      <c r="A2264" s="8">
        <v>23.64</v>
      </c>
      <c r="B2264" s="40" t="s">
        <v>16</v>
      </c>
      <c r="D2264" s="108">
        <v>290121000019</v>
      </c>
      <c r="E2264" s="4">
        <v>0.6</v>
      </c>
    </row>
    <row r="2265" spans="1:5" x14ac:dyDescent="0.25">
      <c r="A2265" s="8">
        <v>23.65</v>
      </c>
      <c r="B2265" s="40" t="s">
        <v>16</v>
      </c>
      <c r="D2265" s="106">
        <v>292121000011</v>
      </c>
      <c r="E2265" s="4">
        <v>0.6</v>
      </c>
    </row>
    <row r="2266" spans="1:5" x14ac:dyDescent="0.25">
      <c r="A2266" s="8">
        <v>23.66</v>
      </c>
      <c r="B2266" s="40" t="s">
        <v>16</v>
      </c>
      <c r="D2266" s="108">
        <v>292121000012</v>
      </c>
      <c r="E2266" s="4">
        <v>0.6</v>
      </c>
    </row>
    <row r="2267" spans="1:5" x14ac:dyDescent="0.25">
      <c r="A2267" s="8">
        <v>23.67</v>
      </c>
      <c r="B2267" s="40" t="s">
        <v>16</v>
      </c>
      <c r="D2267" s="106">
        <v>292249859032</v>
      </c>
      <c r="E2267" s="4">
        <v>0.6</v>
      </c>
    </row>
    <row r="2268" spans="1:5" x14ac:dyDescent="0.25">
      <c r="A2268" s="8">
        <v>23.68</v>
      </c>
      <c r="B2268" s="40" t="s">
        <v>16</v>
      </c>
      <c r="D2268" s="108">
        <v>292249859033</v>
      </c>
      <c r="E2268" s="4">
        <v>0.6</v>
      </c>
    </row>
    <row r="2269" spans="1:5" x14ac:dyDescent="0.25">
      <c r="A2269" s="8">
        <v>23.69</v>
      </c>
      <c r="B2269" s="40" t="s">
        <v>16</v>
      </c>
      <c r="D2269" s="106">
        <v>390190300000</v>
      </c>
      <c r="E2269" s="4">
        <v>0.6</v>
      </c>
    </row>
    <row r="2270" spans="1:5" x14ac:dyDescent="0.25">
      <c r="A2270" s="8">
        <v>23.7</v>
      </c>
      <c r="B2270" s="40" t="s">
        <v>16</v>
      </c>
      <c r="D2270" s="108">
        <v>292419000016</v>
      </c>
      <c r="E2270" s="4">
        <v>0.6</v>
      </c>
    </row>
    <row r="2271" spans="1:5" x14ac:dyDescent="0.25">
      <c r="A2271" s="8">
        <v>23.71</v>
      </c>
      <c r="B2271" s="40" t="s">
        <v>16</v>
      </c>
      <c r="D2271" s="106">
        <v>293220909015</v>
      </c>
      <c r="E2271" s="4">
        <v>0.6</v>
      </c>
    </row>
    <row r="2272" spans="1:5" x14ac:dyDescent="0.25">
      <c r="A2272" s="8">
        <v>23.72</v>
      </c>
      <c r="B2272" s="40" t="s">
        <v>16</v>
      </c>
      <c r="D2272" s="108">
        <v>293149300000</v>
      </c>
      <c r="E2272" s="4">
        <v>0.6</v>
      </c>
    </row>
    <row r="2273" spans="1:5" x14ac:dyDescent="0.25">
      <c r="A2273" s="8">
        <v>23.73</v>
      </c>
      <c r="B2273" s="40" t="s">
        <v>16</v>
      </c>
      <c r="D2273" s="106">
        <v>293329900013</v>
      </c>
      <c r="E2273" s="4">
        <v>0.6</v>
      </c>
    </row>
    <row r="2274" spans="1:5" x14ac:dyDescent="0.25">
      <c r="A2274" s="8">
        <v>23.74</v>
      </c>
      <c r="B2274" s="40" t="s">
        <v>16</v>
      </c>
      <c r="D2274" s="108">
        <v>853620900011</v>
      </c>
      <c r="E2274" s="4">
        <v>0.6</v>
      </c>
    </row>
    <row r="2275" spans="1:5" x14ac:dyDescent="0.25">
      <c r="A2275" s="8">
        <v>23.75</v>
      </c>
      <c r="B2275" s="40" t="s">
        <v>16</v>
      </c>
      <c r="D2275" s="106">
        <v>280530390000</v>
      </c>
      <c r="E2275" s="4">
        <v>0.6</v>
      </c>
    </row>
    <row r="2276" spans="1:5" x14ac:dyDescent="0.25">
      <c r="A2276" s="8">
        <v>23.76</v>
      </c>
      <c r="B2276" s="40" t="s">
        <v>16</v>
      </c>
      <c r="D2276" s="108">
        <v>284690700000</v>
      </c>
      <c r="E2276" s="4">
        <v>0.6</v>
      </c>
    </row>
    <row r="2277" spans="1:5" x14ac:dyDescent="0.25">
      <c r="A2277" s="8">
        <v>23.77</v>
      </c>
      <c r="B2277" s="40" t="s">
        <v>16</v>
      </c>
      <c r="D2277" s="106">
        <v>841459150000</v>
      </c>
      <c r="E2277" s="4">
        <v>0.6</v>
      </c>
    </row>
    <row r="2278" spans="1:5" x14ac:dyDescent="0.25">
      <c r="A2278" s="8">
        <v>23.78</v>
      </c>
      <c r="B2278" s="40" t="s">
        <v>16</v>
      </c>
      <c r="D2278" s="108">
        <v>252910000013</v>
      </c>
      <c r="E2278" s="4">
        <v>0.6</v>
      </c>
    </row>
    <row r="2279" spans="1:5" x14ac:dyDescent="0.25">
      <c r="A2279" s="8">
        <v>23.79</v>
      </c>
      <c r="B2279" s="40" t="s">
        <v>16</v>
      </c>
      <c r="D2279" s="106">
        <v>293311900011</v>
      </c>
      <c r="E2279" s="4">
        <v>0.6</v>
      </c>
    </row>
    <row r="2280" spans="1:5" x14ac:dyDescent="0.25">
      <c r="A2280" s="8">
        <v>23.8</v>
      </c>
      <c r="B2280" s="40" t="s">
        <v>16</v>
      </c>
      <c r="D2280" s="108">
        <v>293311900019</v>
      </c>
      <c r="E2280" s="4">
        <v>0.6</v>
      </c>
    </row>
    <row r="2281" spans="1:5" x14ac:dyDescent="0.25">
      <c r="A2281" s="8">
        <v>23.81</v>
      </c>
      <c r="B2281" s="40" t="s">
        <v>16</v>
      </c>
      <c r="D2281" s="106">
        <v>292229001013</v>
      </c>
      <c r="E2281" s="4">
        <v>0.6</v>
      </c>
    </row>
    <row r="2282" spans="1:5" x14ac:dyDescent="0.25">
      <c r="A2282" s="8">
        <v>23.82</v>
      </c>
      <c r="B2282" s="40" t="s">
        <v>16</v>
      </c>
      <c r="D2282" s="108">
        <v>292249859015</v>
      </c>
      <c r="E2282" s="4">
        <v>0.6</v>
      </c>
    </row>
    <row r="2283" spans="1:5" x14ac:dyDescent="0.25">
      <c r="A2283" s="8">
        <v>23.83</v>
      </c>
      <c r="B2283" s="40" t="s">
        <v>16</v>
      </c>
      <c r="D2283" s="106">
        <v>291819981013</v>
      </c>
      <c r="E2283" s="4">
        <v>0.6</v>
      </c>
    </row>
    <row r="2284" spans="1:5" x14ac:dyDescent="0.25">
      <c r="A2284" s="8">
        <v>23.84</v>
      </c>
      <c r="B2284" s="40" t="s">
        <v>16</v>
      </c>
      <c r="D2284" s="108">
        <v>291819981014</v>
      </c>
      <c r="E2284" s="4">
        <v>0.6</v>
      </c>
    </row>
    <row r="2285" spans="1:5" x14ac:dyDescent="0.25">
      <c r="A2285" s="8">
        <v>23.85</v>
      </c>
      <c r="B2285" s="40" t="s">
        <v>16</v>
      </c>
      <c r="D2285" s="106">
        <v>292249859025</v>
      </c>
      <c r="E2285" s="4">
        <v>0.6</v>
      </c>
    </row>
    <row r="2286" spans="1:5" x14ac:dyDescent="0.25">
      <c r="A2286" s="8">
        <v>23.86</v>
      </c>
      <c r="B2286" s="40" t="s">
        <v>16</v>
      </c>
      <c r="D2286" s="109">
        <v>293090989036</v>
      </c>
      <c r="E2286" s="4">
        <v>0.6</v>
      </c>
    </row>
    <row r="2287" spans="1:5" x14ac:dyDescent="0.25">
      <c r="A2287" s="8">
        <v>23.87</v>
      </c>
      <c r="B2287" s="40" t="s">
        <v>16</v>
      </c>
      <c r="D2287" s="110">
        <v>293090959036</v>
      </c>
      <c r="E2287" s="4">
        <v>0.6</v>
      </c>
    </row>
    <row r="2288" spans="1:5" x14ac:dyDescent="0.25">
      <c r="A2288" s="8">
        <v>23.88</v>
      </c>
      <c r="B2288" s="40" t="s">
        <v>16</v>
      </c>
      <c r="D2288" s="106">
        <v>291539005114</v>
      </c>
      <c r="E2288" s="4">
        <v>0.6</v>
      </c>
    </row>
    <row r="2289" spans="1:5" x14ac:dyDescent="0.25">
      <c r="A2289" s="8">
        <v>23.89</v>
      </c>
      <c r="B2289" s="40" t="s">
        <v>16</v>
      </c>
      <c r="D2289" s="108">
        <v>291823009012</v>
      </c>
      <c r="E2289" s="4">
        <v>0.6</v>
      </c>
    </row>
    <row r="2290" spans="1:5" x14ac:dyDescent="0.25">
      <c r="A2290" s="8">
        <v>23.9</v>
      </c>
      <c r="B2290" s="40" t="s">
        <v>16</v>
      </c>
      <c r="D2290" s="106">
        <v>291229001013</v>
      </c>
      <c r="E2290" s="4">
        <v>0.6</v>
      </c>
    </row>
    <row r="2291" spans="1:5" x14ac:dyDescent="0.25">
      <c r="A2291" s="8">
        <v>23.91</v>
      </c>
      <c r="B2291" s="40" t="s">
        <v>16</v>
      </c>
      <c r="D2291" s="108">
        <v>292429700025</v>
      </c>
      <c r="E2291" s="4">
        <v>0.6</v>
      </c>
    </row>
    <row r="2292" spans="1:5" x14ac:dyDescent="0.25">
      <c r="A2292" s="8">
        <v>23.92</v>
      </c>
      <c r="B2292" s="40" t="s">
        <v>16</v>
      </c>
      <c r="D2292" s="106">
        <v>291634000000</v>
      </c>
      <c r="E2292" s="4">
        <v>0.6</v>
      </c>
    </row>
    <row r="2293" spans="1:5" x14ac:dyDescent="0.25">
      <c r="A2293" s="8">
        <v>23.93</v>
      </c>
      <c r="B2293" s="40" t="s">
        <v>16</v>
      </c>
      <c r="D2293" s="108">
        <v>291639100000</v>
      </c>
      <c r="E2293" s="4">
        <v>0.6</v>
      </c>
    </row>
    <row r="2294" spans="1:5" x14ac:dyDescent="0.25">
      <c r="A2294" s="8">
        <v>23.94</v>
      </c>
      <c r="B2294" s="40" t="s">
        <v>16</v>
      </c>
      <c r="D2294" s="106">
        <v>293319100000</v>
      </c>
      <c r="E2294" s="4">
        <v>0.6</v>
      </c>
    </row>
    <row r="2295" spans="1:5" x14ac:dyDescent="0.25">
      <c r="A2295" s="8">
        <v>23.95</v>
      </c>
      <c r="B2295" s="40" t="s">
        <v>16</v>
      </c>
      <c r="D2295" s="108">
        <v>290629001011</v>
      </c>
      <c r="E2295" s="4">
        <v>0.6</v>
      </c>
    </row>
    <row r="2296" spans="1:5" x14ac:dyDescent="0.25">
      <c r="A2296" s="8">
        <v>23.96</v>
      </c>
      <c r="B2296" s="40" t="s">
        <v>16</v>
      </c>
      <c r="D2296" s="106">
        <v>292800901011</v>
      </c>
      <c r="E2296" s="4">
        <v>0.6</v>
      </c>
    </row>
    <row r="2297" spans="1:5" x14ac:dyDescent="0.25">
      <c r="A2297" s="8">
        <v>23.97</v>
      </c>
      <c r="B2297" s="40" t="s">
        <v>16</v>
      </c>
      <c r="D2297" s="108">
        <v>292910000021</v>
      </c>
      <c r="E2297" s="4">
        <v>0.6</v>
      </c>
    </row>
    <row r="2298" spans="1:5" x14ac:dyDescent="0.25">
      <c r="A2298" s="8">
        <v>23.98</v>
      </c>
      <c r="B2298" s="40" t="s">
        <v>16</v>
      </c>
      <c r="D2298" s="106">
        <v>290629001012</v>
      </c>
      <c r="E2298" s="4">
        <v>0.6</v>
      </c>
    </row>
    <row r="2299" spans="1:5" x14ac:dyDescent="0.25">
      <c r="A2299" s="8">
        <v>23.99</v>
      </c>
      <c r="B2299" s="40" t="s">
        <v>16</v>
      </c>
      <c r="D2299" s="108">
        <v>291429000011</v>
      </c>
      <c r="E2299" s="4">
        <v>0.6</v>
      </c>
    </row>
    <row r="2300" spans="1:5" x14ac:dyDescent="0.25">
      <c r="A2300" s="8">
        <v>24</v>
      </c>
      <c r="B2300" s="40" t="s">
        <v>16</v>
      </c>
      <c r="D2300" s="106">
        <v>293353100011</v>
      </c>
      <c r="E2300" s="4">
        <v>0.6</v>
      </c>
    </row>
    <row r="2301" spans="1:5" x14ac:dyDescent="0.25">
      <c r="A2301" s="8">
        <v>24.01</v>
      </c>
      <c r="B2301" s="40" t="s">
        <v>16</v>
      </c>
      <c r="D2301" s="108">
        <v>293353100019</v>
      </c>
      <c r="E2301" s="4">
        <v>0.6</v>
      </c>
    </row>
    <row r="2302" spans="1:5" x14ac:dyDescent="0.25">
      <c r="A2302" s="8">
        <v>24.02</v>
      </c>
      <c r="B2302" s="40" t="s">
        <v>16</v>
      </c>
      <c r="D2302" s="106">
        <v>291829008919</v>
      </c>
      <c r="E2302" s="4">
        <v>0.6</v>
      </c>
    </row>
    <row r="2303" spans="1:5" x14ac:dyDescent="0.25">
      <c r="A2303" s="8">
        <v>24.03</v>
      </c>
      <c r="B2303" s="40" t="s">
        <v>16</v>
      </c>
      <c r="D2303" s="108">
        <v>290711002000</v>
      </c>
      <c r="E2303" s="4">
        <v>0.6</v>
      </c>
    </row>
    <row r="2304" spans="1:5" x14ac:dyDescent="0.25">
      <c r="A2304" s="8">
        <v>24.04</v>
      </c>
      <c r="B2304" s="40" t="s">
        <v>16</v>
      </c>
      <c r="D2304" s="106">
        <v>293220100000</v>
      </c>
      <c r="E2304" s="4">
        <v>0.6</v>
      </c>
    </row>
    <row r="2305" spans="1:5" x14ac:dyDescent="0.25">
      <c r="A2305" s="8">
        <v>24.05</v>
      </c>
      <c r="B2305" s="40" t="s">
        <v>16</v>
      </c>
      <c r="D2305" s="108">
        <v>390940000019</v>
      </c>
      <c r="E2305" s="4">
        <v>0.6</v>
      </c>
    </row>
    <row r="2306" spans="1:5" x14ac:dyDescent="0.25">
      <c r="A2306" s="8">
        <v>24.06</v>
      </c>
      <c r="B2306" s="40" t="s">
        <v>16</v>
      </c>
      <c r="D2306" s="106">
        <v>392190300000</v>
      </c>
      <c r="E2306" s="4">
        <v>0.6</v>
      </c>
    </row>
    <row r="2307" spans="1:5" x14ac:dyDescent="0.25">
      <c r="A2307" s="8">
        <v>24.07</v>
      </c>
      <c r="B2307" s="40" t="s">
        <v>16</v>
      </c>
      <c r="D2307" s="108">
        <v>392094000000</v>
      </c>
      <c r="E2307" s="4">
        <v>0.6</v>
      </c>
    </row>
    <row r="2308" spans="1:5" x14ac:dyDescent="0.25">
      <c r="A2308" s="8">
        <v>24.08</v>
      </c>
      <c r="B2308" s="40" t="s">
        <v>16</v>
      </c>
      <c r="D2308" s="106">
        <v>290899009029</v>
      </c>
      <c r="E2308" s="4">
        <v>0.6</v>
      </c>
    </row>
    <row r="2309" spans="1:5" x14ac:dyDescent="0.25">
      <c r="A2309" s="8">
        <v>24.09</v>
      </c>
      <c r="B2309" s="40" t="s">
        <v>16</v>
      </c>
      <c r="D2309" s="108">
        <v>290819009019</v>
      </c>
      <c r="E2309" s="4">
        <v>0.6</v>
      </c>
    </row>
    <row r="2310" spans="1:5" x14ac:dyDescent="0.25">
      <c r="A2310" s="8">
        <v>24.1</v>
      </c>
      <c r="B2310" s="40" t="s">
        <v>16</v>
      </c>
      <c r="D2310" s="106">
        <v>293333000018</v>
      </c>
      <c r="E2310" s="4">
        <v>0.6</v>
      </c>
    </row>
    <row r="2311" spans="1:5" x14ac:dyDescent="0.25">
      <c r="A2311" s="8">
        <v>24.11</v>
      </c>
      <c r="B2311" s="40" t="s">
        <v>16</v>
      </c>
      <c r="D2311" s="108">
        <v>293190009055</v>
      </c>
      <c r="E2311" s="4">
        <v>0.6</v>
      </c>
    </row>
    <row r="2312" spans="1:5" x14ac:dyDescent="0.25">
      <c r="A2312" s="8">
        <v>24.12</v>
      </c>
      <c r="B2312" s="40" t="s">
        <v>16</v>
      </c>
      <c r="D2312" s="106">
        <v>293190009056</v>
      </c>
      <c r="E2312" s="4">
        <v>0.6</v>
      </c>
    </row>
    <row r="2313" spans="1:5" x14ac:dyDescent="0.25">
      <c r="A2313" s="8">
        <v>24.13</v>
      </c>
      <c r="B2313" s="40" t="s">
        <v>16</v>
      </c>
      <c r="D2313" s="108">
        <v>292690700022</v>
      </c>
      <c r="E2313" s="4">
        <v>0.6</v>
      </c>
    </row>
    <row r="2314" spans="1:5" x14ac:dyDescent="0.25">
      <c r="A2314" s="8">
        <v>24.14</v>
      </c>
      <c r="B2314" s="40" t="s">
        <v>16</v>
      </c>
      <c r="D2314" s="106">
        <v>850431809011</v>
      </c>
      <c r="E2314" s="4">
        <v>0.6</v>
      </c>
    </row>
    <row r="2315" spans="1:5" x14ac:dyDescent="0.25">
      <c r="A2315" s="8">
        <v>24.15</v>
      </c>
      <c r="B2315" s="40" t="s">
        <v>16</v>
      </c>
      <c r="D2315" s="108">
        <v>720299101000</v>
      </c>
      <c r="E2315" s="4">
        <v>0.6</v>
      </c>
    </row>
    <row r="2316" spans="1:5" x14ac:dyDescent="0.25">
      <c r="A2316" s="8">
        <v>24.16</v>
      </c>
      <c r="B2316" s="40" t="s">
        <v>16</v>
      </c>
      <c r="D2316" s="106">
        <v>720249500000</v>
      </c>
      <c r="E2316" s="4">
        <v>0.6</v>
      </c>
    </row>
    <row r="2317" spans="1:5" x14ac:dyDescent="0.25">
      <c r="A2317" s="8">
        <v>24.17</v>
      </c>
      <c r="B2317" s="40" t="s">
        <v>16</v>
      </c>
      <c r="D2317" s="108">
        <v>720249900000</v>
      </c>
      <c r="E2317" s="4">
        <v>0.6</v>
      </c>
    </row>
    <row r="2318" spans="1:5" x14ac:dyDescent="0.25">
      <c r="A2318" s="8">
        <v>24.18</v>
      </c>
      <c r="B2318" s="40" t="s">
        <v>16</v>
      </c>
      <c r="D2318" s="106">
        <v>720241100000</v>
      </c>
      <c r="E2318" s="4">
        <v>0.6</v>
      </c>
    </row>
    <row r="2319" spans="1:5" x14ac:dyDescent="0.25">
      <c r="A2319" s="8">
        <v>24.19</v>
      </c>
      <c r="B2319" s="40" t="s">
        <v>16</v>
      </c>
      <c r="D2319" s="108">
        <v>720249100000</v>
      </c>
      <c r="E2319" s="4">
        <v>0.6</v>
      </c>
    </row>
    <row r="2320" spans="1:5" x14ac:dyDescent="0.25">
      <c r="A2320" s="8">
        <v>24.2</v>
      </c>
      <c r="B2320" s="40" t="s">
        <v>16</v>
      </c>
      <c r="D2320" s="106">
        <v>720241900011</v>
      </c>
      <c r="E2320" s="4">
        <v>0.6</v>
      </c>
    </row>
    <row r="2321" spans="1:5" x14ac:dyDescent="0.25">
      <c r="A2321" s="8">
        <v>24.21</v>
      </c>
      <c r="B2321" s="40" t="s">
        <v>16</v>
      </c>
      <c r="D2321" s="108">
        <v>720219000011</v>
      </c>
      <c r="E2321" s="4">
        <v>0.6</v>
      </c>
    </row>
    <row r="2322" spans="1:5" x14ac:dyDescent="0.25">
      <c r="A2322" s="8">
        <v>24.22</v>
      </c>
      <c r="B2322" s="40" t="s">
        <v>16</v>
      </c>
      <c r="D2322" s="106">
        <v>720211200000</v>
      </c>
      <c r="E2322" s="4">
        <v>0.6</v>
      </c>
    </row>
    <row r="2323" spans="1:5" x14ac:dyDescent="0.25">
      <c r="A2323" s="8">
        <v>24.23</v>
      </c>
      <c r="B2323" s="40" t="s">
        <v>16</v>
      </c>
      <c r="D2323" s="108">
        <v>720260000000</v>
      </c>
      <c r="E2323" s="4">
        <v>0.6</v>
      </c>
    </row>
    <row r="2324" spans="1:5" x14ac:dyDescent="0.25">
      <c r="A2324" s="8">
        <v>24.24</v>
      </c>
      <c r="B2324" s="40" t="s">
        <v>16</v>
      </c>
      <c r="D2324" s="106">
        <v>360690109000</v>
      </c>
      <c r="E2324" s="4">
        <v>0.6</v>
      </c>
    </row>
    <row r="2325" spans="1:5" x14ac:dyDescent="0.25">
      <c r="A2325" s="8">
        <v>24.25</v>
      </c>
      <c r="B2325" s="40" t="s">
        <v>16</v>
      </c>
      <c r="D2325" s="108">
        <v>720250000000</v>
      </c>
      <c r="E2325" s="4">
        <v>0.6</v>
      </c>
    </row>
    <row r="2326" spans="1:5" x14ac:dyDescent="0.25">
      <c r="A2326" s="8">
        <v>24.26</v>
      </c>
      <c r="B2326" s="40" t="s">
        <v>16</v>
      </c>
      <c r="D2326" s="106">
        <v>720299300000</v>
      </c>
      <c r="E2326" s="4">
        <v>0.6</v>
      </c>
    </row>
    <row r="2327" spans="1:5" x14ac:dyDescent="0.25">
      <c r="A2327" s="8">
        <v>24.27</v>
      </c>
      <c r="B2327" s="40" t="s">
        <v>16</v>
      </c>
      <c r="D2327" s="108">
        <v>720229100000</v>
      </c>
      <c r="E2327" s="4">
        <v>0.6</v>
      </c>
    </row>
    <row r="2328" spans="1:5" x14ac:dyDescent="0.25">
      <c r="A2328" s="8">
        <v>24.28</v>
      </c>
      <c r="B2328" s="40" t="s">
        <v>16</v>
      </c>
      <c r="D2328" s="106">
        <v>720221000012</v>
      </c>
      <c r="E2328" s="4">
        <v>0.6</v>
      </c>
    </row>
    <row r="2329" spans="1:5" x14ac:dyDescent="0.25">
      <c r="A2329" s="8">
        <v>24.29</v>
      </c>
      <c r="B2329" s="40" t="s">
        <v>16</v>
      </c>
      <c r="D2329" s="108">
        <v>720291000000</v>
      </c>
      <c r="E2329" s="4">
        <v>0.6</v>
      </c>
    </row>
    <row r="2330" spans="1:5" x14ac:dyDescent="0.25">
      <c r="A2330" s="8">
        <v>24.3</v>
      </c>
      <c r="B2330" s="40" t="s">
        <v>16</v>
      </c>
      <c r="D2330" s="106">
        <v>720280000000</v>
      </c>
      <c r="E2330" s="4">
        <v>0.6</v>
      </c>
    </row>
    <row r="2331" spans="1:5" x14ac:dyDescent="0.25">
      <c r="A2331" s="8">
        <v>24.31</v>
      </c>
      <c r="B2331" s="40" t="s">
        <v>16</v>
      </c>
      <c r="D2331" s="108">
        <v>720292000000</v>
      </c>
      <c r="E2331" s="4">
        <v>0.6</v>
      </c>
    </row>
    <row r="2332" spans="1:5" x14ac:dyDescent="0.25">
      <c r="A2332" s="8">
        <v>24.32</v>
      </c>
      <c r="B2332" s="40" t="s">
        <v>16</v>
      </c>
      <c r="D2332" s="106">
        <v>854470000000</v>
      </c>
      <c r="E2332" s="4">
        <v>0.6</v>
      </c>
    </row>
    <row r="2333" spans="1:5" x14ac:dyDescent="0.25">
      <c r="A2333" s="8">
        <v>24.33</v>
      </c>
      <c r="B2333" s="40" t="s">
        <v>16</v>
      </c>
      <c r="D2333" s="108">
        <v>901819900012</v>
      </c>
      <c r="E2333" s="4">
        <v>0.6</v>
      </c>
    </row>
    <row r="2334" spans="1:5" x14ac:dyDescent="0.25">
      <c r="A2334" s="8">
        <v>24.34</v>
      </c>
      <c r="B2334" s="40" t="s">
        <v>16</v>
      </c>
      <c r="D2334" s="106">
        <v>481200001000</v>
      </c>
      <c r="E2334" s="4">
        <v>0.6</v>
      </c>
    </row>
    <row r="2335" spans="1:5" x14ac:dyDescent="0.25">
      <c r="A2335" s="8">
        <v>24.35</v>
      </c>
      <c r="B2335" s="40" t="s">
        <v>16</v>
      </c>
      <c r="D2335" s="108">
        <v>480540000000</v>
      </c>
      <c r="E2335" s="4">
        <v>0.6</v>
      </c>
    </row>
    <row r="2336" spans="1:5" x14ac:dyDescent="0.25">
      <c r="A2336" s="8">
        <v>24.36</v>
      </c>
      <c r="B2336" s="40" t="s">
        <v>16</v>
      </c>
      <c r="D2336" s="106">
        <v>482320000000</v>
      </c>
      <c r="E2336" s="4">
        <v>0.6</v>
      </c>
    </row>
    <row r="2337" spans="1:5" x14ac:dyDescent="0.25">
      <c r="A2337" s="8">
        <v>24.37</v>
      </c>
      <c r="B2337" s="40" t="s">
        <v>16</v>
      </c>
      <c r="D2337" s="108">
        <v>290522000021</v>
      </c>
      <c r="E2337" s="4">
        <v>0.6</v>
      </c>
    </row>
    <row r="2338" spans="1:5" x14ac:dyDescent="0.25">
      <c r="A2338" s="8">
        <v>24.38</v>
      </c>
      <c r="B2338" s="40" t="s">
        <v>16</v>
      </c>
      <c r="D2338" s="106">
        <v>902750000000</v>
      </c>
      <c r="E2338" s="4">
        <v>0.6</v>
      </c>
    </row>
    <row r="2339" spans="1:5" x14ac:dyDescent="0.25">
      <c r="A2339" s="8">
        <v>24.39</v>
      </c>
      <c r="B2339" s="40" t="s">
        <v>16</v>
      </c>
      <c r="D2339" s="108">
        <v>900699009000</v>
      </c>
      <c r="E2339" s="4">
        <v>0.6</v>
      </c>
    </row>
    <row r="2340" spans="1:5" x14ac:dyDescent="0.25">
      <c r="A2340" s="8">
        <v>24.4</v>
      </c>
      <c r="B2340" s="40" t="s">
        <v>16</v>
      </c>
      <c r="D2340" s="106">
        <v>700510250000</v>
      </c>
      <c r="E2340" s="4">
        <v>0.6</v>
      </c>
    </row>
    <row r="2341" spans="1:5" x14ac:dyDescent="0.25">
      <c r="A2341" s="8">
        <v>24.41</v>
      </c>
      <c r="B2341" s="40" t="s">
        <v>16</v>
      </c>
      <c r="D2341" s="108">
        <v>700510800000</v>
      </c>
      <c r="E2341" s="4">
        <v>0.6</v>
      </c>
    </row>
    <row r="2342" spans="1:5" x14ac:dyDescent="0.25">
      <c r="A2342" s="8">
        <v>24.42</v>
      </c>
      <c r="B2342" s="40" t="s">
        <v>16</v>
      </c>
      <c r="D2342" s="106">
        <v>700530000000</v>
      </c>
      <c r="E2342" s="4">
        <v>0.6</v>
      </c>
    </row>
    <row r="2343" spans="1:5" x14ac:dyDescent="0.25">
      <c r="A2343" s="8">
        <v>24.43</v>
      </c>
      <c r="B2343" s="40" t="s">
        <v>16</v>
      </c>
      <c r="D2343" s="108">
        <v>700510050000</v>
      </c>
      <c r="E2343" s="4">
        <v>0.6</v>
      </c>
    </row>
    <row r="2344" spans="1:5" x14ac:dyDescent="0.25">
      <c r="A2344" s="8">
        <v>24.44</v>
      </c>
      <c r="B2344" s="40" t="s">
        <v>16</v>
      </c>
      <c r="D2344" s="106">
        <v>292412000000</v>
      </c>
      <c r="E2344" s="4">
        <v>0.6</v>
      </c>
    </row>
    <row r="2345" spans="1:5" x14ac:dyDescent="0.25">
      <c r="A2345" s="8">
        <v>24.45</v>
      </c>
      <c r="B2345" s="40" t="s">
        <v>16</v>
      </c>
      <c r="D2345" s="108">
        <v>290729001014</v>
      </c>
      <c r="E2345" s="4">
        <v>0.6</v>
      </c>
    </row>
    <row r="2346" spans="1:5" x14ac:dyDescent="0.25">
      <c r="A2346" s="8">
        <v>24.46</v>
      </c>
      <c r="B2346" s="40" t="s">
        <v>16</v>
      </c>
      <c r="D2346" s="106">
        <v>252922000000</v>
      </c>
      <c r="E2346" s="4">
        <v>0.6</v>
      </c>
    </row>
    <row r="2347" spans="1:5" x14ac:dyDescent="0.25">
      <c r="A2347" s="8">
        <v>24.47</v>
      </c>
      <c r="B2347" s="40" t="s">
        <v>16</v>
      </c>
      <c r="D2347" s="108">
        <v>252921000000</v>
      </c>
      <c r="E2347" s="4">
        <v>0.6</v>
      </c>
    </row>
    <row r="2348" spans="1:5" x14ac:dyDescent="0.25">
      <c r="A2348" s="8">
        <v>24.48</v>
      </c>
      <c r="B2348" s="40" t="s">
        <v>16</v>
      </c>
      <c r="D2348" s="106">
        <v>293391900022</v>
      </c>
      <c r="E2348" s="4">
        <v>0.6</v>
      </c>
    </row>
    <row r="2349" spans="1:5" x14ac:dyDescent="0.25">
      <c r="A2349" s="8">
        <v>24.49</v>
      </c>
      <c r="B2349" s="40" t="s">
        <v>16</v>
      </c>
      <c r="D2349" s="108">
        <v>390469200000</v>
      </c>
      <c r="E2349" s="4">
        <v>0.6</v>
      </c>
    </row>
    <row r="2350" spans="1:5" x14ac:dyDescent="0.25">
      <c r="A2350" s="8">
        <v>24.5</v>
      </c>
      <c r="B2350" s="40" t="s">
        <v>16</v>
      </c>
      <c r="D2350" s="106">
        <v>292219000024</v>
      </c>
      <c r="E2350" s="4">
        <v>0.6</v>
      </c>
    </row>
    <row r="2351" spans="1:5" x14ac:dyDescent="0.25">
      <c r="A2351" s="8">
        <v>24.51</v>
      </c>
      <c r="B2351" s="40" t="s">
        <v>16</v>
      </c>
      <c r="D2351" s="108">
        <v>320420000000</v>
      </c>
      <c r="E2351" s="4">
        <v>0.6</v>
      </c>
    </row>
    <row r="2352" spans="1:5" x14ac:dyDescent="0.25">
      <c r="A2352" s="8">
        <v>24.52</v>
      </c>
      <c r="B2352" s="40" t="s">
        <v>16</v>
      </c>
      <c r="D2352" s="106">
        <v>901819900013</v>
      </c>
      <c r="E2352" s="4">
        <v>0.6</v>
      </c>
    </row>
    <row r="2353" spans="1:5" x14ac:dyDescent="0.25">
      <c r="A2353" s="8">
        <v>24.53</v>
      </c>
      <c r="B2353" s="40" t="s">
        <v>16</v>
      </c>
      <c r="D2353" s="108">
        <v>291511000000</v>
      </c>
      <c r="E2353" s="4">
        <v>0.6</v>
      </c>
    </row>
    <row r="2354" spans="1:5" x14ac:dyDescent="0.25">
      <c r="A2354" s="8">
        <v>24.54</v>
      </c>
      <c r="B2354" s="40" t="s">
        <v>16</v>
      </c>
      <c r="D2354" s="106">
        <v>291513009019</v>
      </c>
      <c r="E2354" s="4">
        <v>0.6</v>
      </c>
    </row>
    <row r="2355" spans="1:5" x14ac:dyDescent="0.25">
      <c r="A2355" s="8">
        <v>24.55</v>
      </c>
      <c r="B2355" s="40" t="s">
        <v>16</v>
      </c>
      <c r="D2355" s="108">
        <v>291512000019</v>
      </c>
      <c r="E2355" s="4">
        <v>0.6</v>
      </c>
    </row>
    <row r="2356" spans="1:5" x14ac:dyDescent="0.25">
      <c r="A2356" s="8">
        <v>24.56</v>
      </c>
      <c r="B2356" s="40" t="s">
        <v>16</v>
      </c>
      <c r="D2356" s="106">
        <v>291419900015</v>
      </c>
      <c r="E2356" s="4">
        <v>0.6</v>
      </c>
    </row>
    <row r="2357" spans="1:5" x14ac:dyDescent="0.25">
      <c r="A2357" s="8">
        <v>24.57</v>
      </c>
      <c r="B2357" s="40" t="s">
        <v>16</v>
      </c>
      <c r="D2357" s="108">
        <v>310390000000</v>
      </c>
      <c r="E2357" s="4">
        <v>0.6</v>
      </c>
    </row>
    <row r="2358" spans="1:5" x14ac:dyDescent="0.25">
      <c r="A2358" s="8">
        <v>24.58</v>
      </c>
      <c r="B2358" s="40" t="s">
        <v>16</v>
      </c>
      <c r="D2358" s="106">
        <v>251020009000</v>
      </c>
      <c r="E2358" s="4">
        <v>0.6</v>
      </c>
    </row>
    <row r="2359" spans="1:5" x14ac:dyDescent="0.25">
      <c r="A2359" s="8">
        <v>24.59</v>
      </c>
      <c r="B2359" s="40" t="s">
        <v>16</v>
      </c>
      <c r="D2359" s="109">
        <v>293149900033</v>
      </c>
      <c r="E2359" s="4">
        <v>0.6</v>
      </c>
    </row>
    <row r="2360" spans="1:5" x14ac:dyDescent="0.25">
      <c r="A2360" s="8">
        <v>24.6</v>
      </c>
      <c r="B2360" s="40" t="s">
        <v>16</v>
      </c>
      <c r="D2360" s="110">
        <v>293149800033</v>
      </c>
      <c r="E2360" s="4">
        <v>0.6</v>
      </c>
    </row>
    <row r="2361" spans="1:5" x14ac:dyDescent="0.25">
      <c r="A2361" s="8">
        <v>24.61</v>
      </c>
      <c r="B2361" s="40" t="s">
        <v>16</v>
      </c>
      <c r="D2361" s="106">
        <v>281212000000</v>
      </c>
      <c r="E2361" s="4">
        <v>0.6</v>
      </c>
    </row>
    <row r="2362" spans="1:5" x14ac:dyDescent="0.25">
      <c r="A2362" s="8">
        <v>24.62</v>
      </c>
      <c r="B2362" s="40" t="s">
        <v>16</v>
      </c>
      <c r="D2362" s="108">
        <v>281214000000</v>
      </c>
      <c r="E2362" s="4">
        <v>0.6</v>
      </c>
    </row>
    <row r="2363" spans="1:5" x14ac:dyDescent="0.25">
      <c r="A2363" s="8">
        <v>24.63</v>
      </c>
      <c r="B2363" s="40" t="s">
        <v>16</v>
      </c>
      <c r="D2363" s="106">
        <v>280910000000</v>
      </c>
      <c r="E2363" s="4">
        <v>0.6</v>
      </c>
    </row>
    <row r="2364" spans="1:5" x14ac:dyDescent="0.25">
      <c r="A2364" s="8">
        <v>24.64</v>
      </c>
      <c r="B2364" s="40" t="s">
        <v>16</v>
      </c>
      <c r="D2364" s="108">
        <v>281390100000</v>
      </c>
      <c r="E2364" s="4">
        <v>0.6</v>
      </c>
    </row>
    <row r="2365" spans="1:5" x14ac:dyDescent="0.25">
      <c r="A2365" s="8">
        <v>24.65</v>
      </c>
      <c r="B2365" s="40" t="s">
        <v>16</v>
      </c>
      <c r="D2365" s="106">
        <v>281290000012</v>
      </c>
      <c r="E2365" s="4">
        <v>0.6</v>
      </c>
    </row>
    <row r="2366" spans="1:5" x14ac:dyDescent="0.25">
      <c r="A2366" s="8">
        <v>24.66</v>
      </c>
      <c r="B2366" s="40" t="s">
        <v>16</v>
      </c>
      <c r="D2366" s="108">
        <v>281213000000</v>
      </c>
      <c r="E2366" s="4">
        <v>0.6</v>
      </c>
    </row>
    <row r="2367" spans="1:5" x14ac:dyDescent="0.25">
      <c r="A2367" s="8">
        <v>24.67</v>
      </c>
      <c r="B2367" s="40" t="s">
        <v>16</v>
      </c>
      <c r="D2367" s="106">
        <v>281219100000</v>
      </c>
      <c r="E2367" s="4">
        <v>0.6</v>
      </c>
    </row>
    <row r="2368" spans="1:5" x14ac:dyDescent="0.25">
      <c r="A2368" s="8">
        <v>24.68</v>
      </c>
      <c r="B2368" s="40" t="s">
        <v>16</v>
      </c>
      <c r="D2368" s="108">
        <v>281211000000</v>
      </c>
      <c r="E2368" s="4">
        <v>0.6</v>
      </c>
    </row>
    <row r="2369" spans="1:5" x14ac:dyDescent="0.25">
      <c r="A2369" s="8">
        <v>24.69</v>
      </c>
      <c r="B2369" s="40" t="s">
        <v>16</v>
      </c>
      <c r="D2369" s="106">
        <v>900890009000</v>
      </c>
      <c r="E2369" s="4">
        <v>0.6</v>
      </c>
    </row>
    <row r="2370" spans="1:5" x14ac:dyDescent="0.25">
      <c r="A2370" s="8">
        <v>24.7</v>
      </c>
      <c r="B2370" s="40" t="s">
        <v>16</v>
      </c>
      <c r="D2370" s="108">
        <v>370242000000</v>
      </c>
      <c r="E2370" s="4">
        <v>0.6</v>
      </c>
    </row>
    <row r="2371" spans="1:5" x14ac:dyDescent="0.25">
      <c r="A2371" s="8">
        <v>24.71</v>
      </c>
      <c r="B2371" s="40" t="s">
        <v>16</v>
      </c>
      <c r="D2371" s="106">
        <v>370244000000</v>
      </c>
      <c r="E2371" s="4">
        <v>0.6</v>
      </c>
    </row>
    <row r="2372" spans="1:5" x14ac:dyDescent="0.25">
      <c r="A2372" s="8">
        <v>24.72</v>
      </c>
      <c r="B2372" s="40" t="s">
        <v>16</v>
      </c>
      <c r="D2372" s="108">
        <v>370243000000</v>
      </c>
      <c r="E2372" s="4">
        <v>0.6</v>
      </c>
    </row>
    <row r="2373" spans="1:5" x14ac:dyDescent="0.25">
      <c r="A2373" s="8">
        <v>24.73</v>
      </c>
      <c r="B2373" s="40" t="s">
        <v>16</v>
      </c>
      <c r="D2373" s="106">
        <v>900691000000</v>
      </c>
      <c r="E2373" s="4">
        <v>0.6</v>
      </c>
    </row>
    <row r="2374" spans="1:5" x14ac:dyDescent="0.25">
      <c r="A2374" s="8">
        <v>24.74</v>
      </c>
      <c r="B2374" s="40" t="s">
        <v>16</v>
      </c>
      <c r="D2374" s="108">
        <v>370710000000</v>
      </c>
      <c r="E2374" s="4">
        <v>0.6</v>
      </c>
    </row>
    <row r="2375" spans="1:5" x14ac:dyDescent="0.25">
      <c r="A2375" s="8">
        <v>24.75</v>
      </c>
      <c r="B2375" s="40" t="s">
        <v>16</v>
      </c>
      <c r="D2375" s="106">
        <v>900669009000</v>
      </c>
      <c r="E2375" s="4">
        <v>0.6</v>
      </c>
    </row>
    <row r="2376" spans="1:5" x14ac:dyDescent="0.25">
      <c r="A2376" s="8">
        <v>24.76</v>
      </c>
      <c r="B2376" s="40" t="s">
        <v>16</v>
      </c>
      <c r="D2376" s="108">
        <v>900699001000</v>
      </c>
      <c r="E2376" s="4">
        <v>0.6</v>
      </c>
    </row>
    <row r="2377" spans="1:5" x14ac:dyDescent="0.25">
      <c r="A2377" s="8">
        <v>24.77</v>
      </c>
      <c r="B2377" s="40" t="s">
        <v>16</v>
      </c>
      <c r="D2377" s="106">
        <v>900661000000</v>
      </c>
      <c r="E2377" s="4">
        <v>0.6</v>
      </c>
    </row>
    <row r="2378" spans="1:5" x14ac:dyDescent="0.25">
      <c r="A2378" s="8">
        <v>24.78</v>
      </c>
      <c r="B2378" s="40" t="s">
        <v>16</v>
      </c>
      <c r="D2378" s="108">
        <v>370790200000</v>
      </c>
      <c r="E2378" s="4">
        <v>0.6</v>
      </c>
    </row>
    <row r="2379" spans="1:5" x14ac:dyDescent="0.25">
      <c r="A2379" s="8">
        <v>24.79</v>
      </c>
      <c r="B2379" s="40" t="s">
        <v>16</v>
      </c>
      <c r="D2379" s="106">
        <v>370790900000</v>
      </c>
      <c r="E2379" s="4">
        <v>0.6</v>
      </c>
    </row>
    <row r="2380" spans="1:5" x14ac:dyDescent="0.25">
      <c r="A2380" s="8">
        <v>24.8</v>
      </c>
      <c r="B2380" s="40" t="s">
        <v>16</v>
      </c>
      <c r="D2380" s="108">
        <v>370199000000</v>
      </c>
      <c r="E2380" s="4">
        <v>0.6</v>
      </c>
    </row>
    <row r="2381" spans="1:5" x14ac:dyDescent="0.25">
      <c r="A2381" s="8">
        <v>24.81</v>
      </c>
      <c r="B2381" s="40" t="s">
        <v>16</v>
      </c>
      <c r="D2381" s="106">
        <v>900669001000</v>
      </c>
      <c r="E2381" s="4">
        <v>0.6</v>
      </c>
    </row>
    <row r="2382" spans="1:5" x14ac:dyDescent="0.25">
      <c r="A2382" s="8">
        <v>24.82</v>
      </c>
      <c r="B2382" s="40" t="s">
        <v>16</v>
      </c>
      <c r="D2382" s="108">
        <v>370310000019</v>
      </c>
      <c r="E2382" s="4">
        <v>0.6</v>
      </c>
    </row>
    <row r="2383" spans="1:5" x14ac:dyDescent="0.25">
      <c r="A2383" s="8">
        <v>24.83</v>
      </c>
      <c r="B2383" s="40" t="s">
        <v>16</v>
      </c>
      <c r="D2383" s="106">
        <v>370320000000</v>
      </c>
      <c r="E2383" s="4">
        <v>0.6</v>
      </c>
    </row>
    <row r="2384" spans="1:5" x14ac:dyDescent="0.25">
      <c r="A2384" s="8">
        <v>24.84</v>
      </c>
      <c r="B2384" s="40" t="s">
        <v>16</v>
      </c>
      <c r="D2384" s="108">
        <v>370310000011</v>
      </c>
      <c r="E2384" s="4">
        <v>0.6</v>
      </c>
    </row>
    <row r="2385" spans="1:5" x14ac:dyDescent="0.25">
      <c r="A2385" s="8">
        <v>24.85</v>
      </c>
      <c r="B2385" s="40" t="s">
        <v>16</v>
      </c>
      <c r="D2385" s="106">
        <v>370390000000</v>
      </c>
      <c r="E2385" s="4">
        <v>0.6</v>
      </c>
    </row>
    <row r="2386" spans="1:5" x14ac:dyDescent="0.25">
      <c r="A2386" s="8">
        <v>24.86</v>
      </c>
      <c r="B2386" s="40" t="s">
        <v>16</v>
      </c>
      <c r="D2386" s="108">
        <v>901120900011</v>
      </c>
      <c r="E2386" s="4">
        <v>0.6</v>
      </c>
    </row>
    <row r="2387" spans="1:5" x14ac:dyDescent="0.25">
      <c r="A2387" s="8">
        <v>24.87</v>
      </c>
      <c r="B2387" s="40" t="s">
        <v>16</v>
      </c>
      <c r="D2387" s="106">
        <v>901120100000</v>
      </c>
      <c r="E2387" s="4">
        <v>0.6</v>
      </c>
    </row>
    <row r="2388" spans="1:5" x14ac:dyDescent="0.25">
      <c r="A2388" s="8">
        <v>24.88</v>
      </c>
      <c r="B2388" s="40" t="s">
        <v>16</v>
      </c>
      <c r="D2388" s="108">
        <v>292519950013</v>
      </c>
      <c r="E2388" s="4">
        <v>0.6</v>
      </c>
    </row>
    <row r="2389" spans="1:5" x14ac:dyDescent="0.25">
      <c r="A2389" s="8">
        <v>24.89</v>
      </c>
      <c r="B2389" s="40" t="s">
        <v>16</v>
      </c>
      <c r="D2389" s="106">
        <v>271019660011</v>
      </c>
      <c r="E2389" s="4">
        <v>0.6</v>
      </c>
    </row>
    <row r="2390" spans="1:5" x14ac:dyDescent="0.25">
      <c r="A2390" s="8">
        <v>24.9</v>
      </c>
      <c r="B2390" s="40" t="s">
        <v>16</v>
      </c>
      <c r="D2390" s="108">
        <v>271019620011</v>
      </c>
      <c r="E2390" s="4">
        <v>0.6</v>
      </c>
    </row>
    <row r="2391" spans="1:5" x14ac:dyDescent="0.25">
      <c r="A2391" s="8">
        <v>24.91</v>
      </c>
      <c r="B2391" s="40" t="s">
        <v>16</v>
      </c>
      <c r="D2391" s="106">
        <v>271019550000</v>
      </c>
      <c r="E2391" s="4">
        <v>0.6</v>
      </c>
    </row>
    <row r="2392" spans="1:5" x14ac:dyDescent="0.25">
      <c r="A2392" s="8">
        <v>24.92</v>
      </c>
      <c r="B2392" s="40" t="s">
        <v>16</v>
      </c>
      <c r="D2392" s="108">
        <v>293499609000</v>
      </c>
      <c r="E2392" s="4">
        <v>0.6</v>
      </c>
    </row>
    <row r="2393" spans="1:5" x14ac:dyDescent="0.25">
      <c r="A2393" s="8">
        <v>24.93</v>
      </c>
      <c r="B2393" s="40" t="s">
        <v>16</v>
      </c>
      <c r="D2393" s="106">
        <v>293213000011</v>
      </c>
      <c r="E2393" s="4">
        <v>0.6</v>
      </c>
    </row>
    <row r="2394" spans="1:5" x14ac:dyDescent="0.25">
      <c r="A2394" s="8">
        <v>24.94</v>
      </c>
      <c r="B2394" s="40" t="s">
        <v>16</v>
      </c>
      <c r="D2394" s="108">
        <v>284290809200</v>
      </c>
      <c r="E2394" s="4">
        <v>0.6</v>
      </c>
    </row>
    <row r="2395" spans="1:5" x14ac:dyDescent="0.25">
      <c r="A2395" s="8">
        <v>24.95</v>
      </c>
      <c r="B2395" s="40" t="s">
        <v>16</v>
      </c>
      <c r="D2395" s="106">
        <v>292249859036</v>
      </c>
      <c r="E2395" s="4">
        <v>0.6</v>
      </c>
    </row>
    <row r="2396" spans="1:5" x14ac:dyDescent="0.25">
      <c r="A2396" s="8">
        <v>24.96</v>
      </c>
      <c r="B2396" s="40" t="s">
        <v>16</v>
      </c>
      <c r="D2396" s="108">
        <v>280530310000</v>
      </c>
      <c r="E2396" s="4">
        <v>0.6</v>
      </c>
    </row>
    <row r="2397" spans="1:5" x14ac:dyDescent="0.25">
      <c r="A2397" s="8">
        <v>24.97</v>
      </c>
      <c r="B2397" s="40" t="s">
        <v>16</v>
      </c>
      <c r="D2397" s="106">
        <v>284690600000</v>
      </c>
      <c r="E2397" s="4">
        <v>0.6</v>
      </c>
    </row>
    <row r="2398" spans="1:5" x14ac:dyDescent="0.25">
      <c r="A2398" s="8">
        <v>24.98</v>
      </c>
      <c r="B2398" s="40" t="s">
        <v>16</v>
      </c>
      <c r="D2398" s="108">
        <v>291829008111</v>
      </c>
      <c r="E2398" s="4">
        <v>0.6</v>
      </c>
    </row>
    <row r="2399" spans="1:5" x14ac:dyDescent="0.25">
      <c r="A2399" s="8">
        <v>24.99</v>
      </c>
      <c r="B2399" s="40" t="s">
        <v>16</v>
      </c>
      <c r="D2399" s="106">
        <v>291829008129</v>
      </c>
      <c r="E2399" s="4">
        <v>0.6</v>
      </c>
    </row>
    <row r="2400" spans="1:5" x14ac:dyDescent="0.25">
      <c r="A2400" s="8">
        <v>25</v>
      </c>
      <c r="B2400" s="40" t="s">
        <v>16</v>
      </c>
      <c r="D2400" s="108">
        <v>291829008119</v>
      </c>
      <c r="E2400" s="4">
        <v>0.6</v>
      </c>
    </row>
    <row r="2401" spans="1:5" x14ac:dyDescent="0.25">
      <c r="A2401" s="8">
        <v>25.01</v>
      </c>
      <c r="B2401" s="40" t="s">
        <v>16</v>
      </c>
      <c r="D2401" s="106">
        <v>262011000000</v>
      </c>
      <c r="E2401" s="4">
        <v>0.6</v>
      </c>
    </row>
    <row r="2402" spans="1:5" x14ac:dyDescent="0.25">
      <c r="A2402" s="8">
        <v>25.02</v>
      </c>
      <c r="B2402" s="40" t="s">
        <v>16</v>
      </c>
      <c r="D2402" s="108">
        <v>811299700000</v>
      </c>
      <c r="E2402" s="4">
        <v>0.6</v>
      </c>
    </row>
    <row r="2403" spans="1:5" x14ac:dyDescent="0.25">
      <c r="A2403" s="8">
        <v>25.03</v>
      </c>
      <c r="B2403" s="40" t="s">
        <v>16</v>
      </c>
      <c r="D2403" s="106">
        <v>293220200000</v>
      </c>
      <c r="E2403" s="4">
        <v>0.6</v>
      </c>
    </row>
    <row r="2404" spans="1:5" x14ac:dyDescent="0.25">
      <c r="A2404" s="8">
        <v>25.04</v>
      </c>
      <c r="B2404" s="40" t="s">
        <v>16</v>
      </c>
      <c r="D2404" s="108">
        <v>290950003000</v>
      </c>
      <c r="E2404" s="4">
        <v>0.6</v>
      </c>
    </row>
    <row r="2405" spans="1:5" x14ac:dyDescent="0.25">
      <c r="A2405" s="8">
        <v>25.05</v>
      </c>
      <c r="B2405" s="40" t="s">
        <v>16</v>
      </c>
      <c r="D2405" s="106">
        <v>840510000011</v>
      </c>
      <c r="E2405" s="4">
        <v>0.6</v>
      </c>
    </row>
    <row r="2406" spans="1:5" x14ac:dyDescent="0.25">
      <c r="A2406" s="8">
        <v>25.06</v>
      </c>
      <c r="B2406" s="40" t="s">
        <v>16</v>
      </c>
      <c r="D2406" s="108">
        <v>580300909000</v>
      </c>
      <c r="E2406" s="4">
        <v>0.6</v>
      </c>
    </row>
    <row r="2407" spans="1:5" x14ac:dyDescent="0.25">
      <c r="A2407" s="8">
        <v>25.07</v>
      </c>
      <c r="B2407" s="40" t="s">
        <v>16</v>
      </c>
      <c r="D2407" s="106">
        <v>580300902000</v>
      </c>
      <c r="E2407" s="4">
        <v>0.6</v>
      </c>
    </row>
    <row r="2408" spans="1:5" x14ac:dyDescent="0.25">
      <c r="A2408" s="8">
        <v>25.08</v>
      </c>
      <c r="B2408" s="40" t="s">
        <v>16</v>
      </c>
      <c r="D2408" s="108">
        <v>580300100000</v>
      </c>
      <c r="E2408" s="4">
        <v>0.6</v>
      </c>
    </row>
    <row r="2409" spans="1:5" x14ac:dyDescent="0.25">
      <c r="A2409" s="8">
        <v>25.09</v>
      </c>
      <c r="B2409" s="40" t="s">
        <v>16</v>
      </c>
      <c r="D2409" s="106">
        <v>580300901000</v>
      </c>
      <c r="E2409" s="4">
        <v>0.6</v>
      </c>
    </row>
    <row r="2410" spans="1:5" x14ac:dyDescent="0.25">
      <c r="A2410" s="8">
        <v>25.1</v>
      </c>
      <c r="B2410" s="40" t="s">
        <v>16</v>
      </c>
      <c r="D2410" s="108">
        <v>271019350000</v>
      </c>
      <c r="E2410" s="4">
        <v>0.6</v>
      </c>
    </row>
    <row r="2411" spans="1:5" x14ac:dyDescent="0.25">
      <c r="A2411" s="8">
        <v>25.11</v>
      </c>
      <c r="B2411" s="40" t="s">
        <v>16</v>
      </c>
      <c r="D2411" s="106">
        <v>271020160000</v>
      </c>
      <c r="E2411" s="4">
        <v>0.6</v>
      </c>
    </row>
    <row r="2412" spans="1:5" x14ac:dyDescent="0.25">
      <c r="A2412" s="8">
        <v>25.12</v>
      </c>
      <c r="B2412" s="40" t="s">
        <v>16</v>
      </c>
      <c r="D2412" s="108">
        <v>271020190000</v>
      </c>
      <c r="E2412" s="4">
        <v>0.6</v>
      </c>
    </row>
    <row r="2413" spans="1:5" x14ac:dyDescent="0.25">
      <c r="A2413" s="8">
        <v>25.13</v>
      </c>
      <c r="B2413" s="40" t="s">
        <v>16</v>
      </c>
      <c r="D2413" s="106">
        <v>902710100000</v>
      </c>
      <c r="E2413" s="4">
        <v>0.6</v>
      </c>
    </row>
    <row r="2414" spans="1:5" x14ac:dyDescent="0.25">
      <c r="A2414" s="8">
        <v>25.14</v>
      </c>
      <c r="B2414" s="40" t="s">
        <v>16</v>
      </c>
      <c r="D2414" s="108">
        <v>840590000000</v>
      </c>
      <c r="E2414" s="4">
        <v>0.6</v>
      </c>
    </row>
    <row r="2415" spans="1:5" x14ac:dyDescent="0.25">
      <c r="A2415" s="8">
        <v>25.15</v>
      </c>
      <c r="B2415" s="40" t="s">
        <v>16</v>
      </c>
      <c r="D2415" s="106">
        <v>480100001000</v>
      </c>
      <c r="E2415" s="4">
        <v>0.6</v>
      </c>
    </row>
    <row r="2416" spans="1:5" x14ac:dyDescent="0.25">
      <c r="A2416" s="8">
        <v>25.16</v>
      </c>
      <c r="B2416" s="40" t="s">
        <v>16</v>
      </c>
      <c r="D2416" s="108">
        <v>842139851000</v>
      </c>
      <c r="E2416" s="4">
        <v>0.6</v>
      </c>
    </row>
    <row r="2417" spans="1:5" x14ac:dyDescent="0.25">
      <c r="A2417" s="8">
        <v>25.17</v>
      </c>
      <c r="B2417" s="40" t="s">
        <v>16</v>
      </c>
      <c r="D2417" s="106">
        <v>842139859000</v>
      </c>
      <c r="E2417" s="4">
        <v>0.6</v>
      </c>
    </row>
    <row r="2418" spans="1:5" x14ac:dyDescent="0.25">
      <c r="A2418" s="8">
        <v>25.18</v>
      </c>
      <c r="B2418" s="40" t="s">
        <v>16</v>
      </c>
      <c r="D2418" s="108">
        <v>842139150000</v>
      </c>
      <c r="E2418" s="4">
        <v>0.6</v>
      </c>
    </row>
    <row r="2419" spans="1:5" x14ac:dyDescent="0.25">
      <c r="A2419" s="8">
        <v>25.19</v>
      </c>
      <c r="B2419" s="40" t="s">
        <v>16</v>
      </c>
      <c r="D2419" s="106">
        <v>848710100000</v>
      </c>
      <c r="E2419" s="4">
        <v>0.6</v>
      </c>
    </row>
    <row r="2420" spans="1:5" x14ac:dyDescent="0.25">
      <c r="A2420" s="8">
        <v>25.2</v>
      </c>
      <c r="B2420" s="40" t="s">
        <v>16</v>
      </c>
      <c r="D2420" s="108">
        <v>401694000000</v>
      </c>
      <c r="E2420" s="4">
        <v>0.6</v>
      </c>
    </row>
    <row r="2421" spans="1:5" x14ac:dyDescent="0.25">
      <c r="A2421" s="8">
        <v>25.21</v>
      </c>
      <c r="B2421" s="40" t="s">
        <v>16</v>
      </c>
      <c r="D2421" s="106">
        <v>470429000000</v>
      </c>
      <c r="E2421" s="4">
        <v>0.6</v>
      </c>
    </row>
    <row r="2422" spans="1:5" x14ac:dyDescent="0.25">
      <c r="A2422" s="8">
        <v>25.22</v>
      </c>
      <c r="B2422" s="40" t="s">
        <v>16</v>
      </c>
      <c r="D2422" s="108">
        <v>680620100000</v>
      </c>
      <c r="E2422" s="4">
        <v>0.6</v>
      </c>
    </row>
    <row r="2423" spans="1:5" x14ac:dyDescent="0.25">
      <c r="A2423" s="8">
        <v>25.23</v>
      </c>
      <c r="B2423" s="40" t="s">
        <v>16</v>
      </c>
      <c r="D2423" s="106">
        <v>680620900012</v>
      </c>
      <c r="E2423" s="4">
        <v>0.6</v>
      </c>
    </row>
    <row r="2424" spans="1:5" x14ac:dyDescent="0.25">
      <c r="A2424" s="8">
        <v>25.24</v>
      </c>
      <c r="B2424" s="40" t="s">
        <v>16</v>
      </c>
      <c r="D2424" s="108">
        <v>294190000022</v>
      </c>
      <c r="E2424" s="4">
        <v>0.6</v>
      </c>
    </row>
    <row r="2425" spans="1:5" x14ac:dyDescent="0.25">
      <c r="A2425" s="8">
        <v>25.25</v>
      </c>
      <c r="B2425" s="40" t="s">
        <v>16</v>
      </c>
      <c r="D2425" s="106">
        <v>294190000023</v>
      </c>
      <c r="E2425" s="4">
        <v>0.6</v>
      </c>
    </row>
    <row r="2426" spans="1:5" x14ac:dyDescent="0.25">
      <c r="A2426" s="8">
        <v>25.26</v>
      </c>
      <c r="B2426" s="40" t="s">
        <v>16</v>
      </c>
      <c r="D2426" s="108">
        <v>294190000029</v>
      </c>
      <c r="E2426" s="4">
        <v>0.6</v>
      </c>
    </row>
    <row r="2427" spans="1:5" x14ac:dyDescent="0.25">
      <c r="A2427" s="8">
        <v>25.27</v>
      </c>
      <c r="B2427" s="40" t="s">
        <v>16</v>
      </c>
      <c r="D2427" s="106">
        <v>903180209000</v>
      </c>
      <c r="E2427" s="4">
        <v>0.6</v>
      </c>
    </row>
    <row r="2428" spans="1:5" x14ac:dyDescent="0.25">
      <c r="A2428" s="8">
        <v>25.28</v>
      </c>
      <c r="B2428" s="40" t="s">
        <v>16</v>
      </c>
      <c r="D2428" s="108">
        <v>290522000011</v>
      </c>
      <c r="E2428" s="4">
        <v>0.6</v>
      </c>
    </row>
    <row r="2429" spans="1:5" x14ac:dyDescent="0.25">
      <c r="A2429" s="8">
        <v>25.29</v>
      </c>
      <c r="B2429" s="40" t="s">
        <v>16</v>
      </c>
      <c r="D2429" s="106">
        <v>853540000012</v>
      </c>
      <c r="E2429" s="4">
        <v>0.6</v>
      </c>
    </row>
    <row r="2430" spans="1:5" x14ac:dyDescent="0.25">
      <c r="A2430" s="8">
        <v>25.3</v>
      </c>
      <c r="B2430" s="40" t="s">
        <v>16</v>
      </c>
      <c r="D2430" s="108">
        <v>903033701000</v>
      </c>
      <c r="E2430" s="4">
        <v>0.6</v>
      </c>
    </row>
    <row r="2431" spans="1:5" x14ac:dyDescent="0.25">
      <c r="A2431" s="8">
        <v>25.31</v>
      </c>
      <c r="B2431" s="40" t="s">
        <v>16</v>
      </c>
      <c r="D2431" s="106">
        <v>903033709000</v>
      </c>
      <c r="E2431" s="4">
        <v>0.6</v>
      </c>
    </row>
    <row r="2432" spans="1:5" x14ac:dyDescent="0.25">
      <c r="A2432" s="8">
        <v>25.32</v>
      </c>
      <c r="B2432" s="40" t="s">
        <v>16</v>
      </c>
      <c r="D2432" s="108">
        <v>282560000011</v>
      </c>
      <c r="E2432" s="4">
        <v>0.6</v>
      </c>
    </row>
    <row r="2433" spans="1:5" x14ac:dyDescent="0.25">
      <c r="A2433" s="8">
        <v>25.33</v>
      </c>
      <c r="B2433" s="40" t="s">
        <v>16</v>
      </c>
      <c r="D2433" s="106">
        <v>291819983000</v>
      </c>
      <c r="E2433" s="4">
        <v>0.6</v>
      </c>
    </row>
    <row r="2434" spans="1:5" x14ac:dyDescent="0.25">
      <c r="A2434" s="8">
        <v>25.34</v>
      </c>
      <c r="B2434" s="40" t="s">
        <v>16</v>
      </c>
      <c r="D2434" s="108">
        <v>844190101100</v>
      </c>
      <c r="E2434" s="4">
        <v>0.6</v>
      </c>
    </row>
    <row r="2435" spans="1:5" x14ac:dyDescent="0.25">
      <c r="A2435" s="8">
        <v>25.35</v>
      </c>
      <c r="B2435" s="40" t="s">
        <v>16</v>
      </c>
      <c r="D2435" s="106">
        <v>844190101900</v>
      </c>
      <c r="E2435" s="4">
        <v>0.6</v>
      </c>
    </row>
    <row r="2436" spans="1:5" x14ac:dyDescent="0.25">
      <c r="A2436" s="8">
        <v>25.36</v>
      </c>
      <c r="B2436" s="40" t="s">
        <v>16</v>
      </c>
      <c r="D2436" s="108">
        <v>291570501014</v>
      </c>
      <c r="E2436" s="4">
        <v>0.6</v>
      </c>
    </row>
    <row r="2437" spans="1:5" x14ac:dyDescent="0.25">
      <c r="A2437" s="8">
        <v>25.37</v>
      </c>
      <c r="B2437" s="40" t="s">
        <v>16</v>
      </c>
      <c r="D2437" s="106">
        <v>291539003014</v>
      </c>
      <c r="E2437" s="4">
        <v>0.6</v>
      </c>
    </row>
    <row r="2438" spans="1:5" x14ac:dyDescent="0.25">
      <c r="A2438" s="8">
        <v>25.38</v>
      </c>
      <c r="B2438" s="40" t="s">
        <v>16</v>
      </c>
      <c r="D2438" s="108">
        <v>291990009011</v>
      </c>
      <c r="E2438" s="4">
        <v>0.6</v>
      </c>
    </row>
    <row r="2439" spans="1:5" x14ac:dyDescent="0.25">
      <c r="A2439" s="8">
        <v>25.39</v>
      </c>
      <c r="B2439" s="40" t="s">
        <v>16</v>
      </c>
      <c r="D2439" s="106">
        <v>290950002000</v>
      </c>
      <c r="E2439" s="4">
        <v>0.6</v>
      </c>
    </row>
    <row r="2440" spans="1:5" x14ac:dyDescent="0.25">
      <c r="A2440" s="8">
        <v>25.4</v>
      </c>
      <c r="B2440" s="40" t="s">
        <v>16</v>
      </c>
      <c r="D2440" s="108">
        <v>293890300000</v>
      </c>
      <c r="E2440" s="4">
        <v>0.6</v>
      </c>
    </row>
    <row r="2441" spans="1:5" x14ac:dyDescent="0.25">
      <c r="A2441" s="8">
        <v>25.41</v>
      </c>
      <c r="B2441" s="40" t="s">
        <v>16</v>
      </c>
      <c r="D2441" s="106">
        <v>292249851000</v>
      </c>
      <c r="E2441" s="4">
        <v>0.6</v>
      </c>
    </row>
    <row r="2442" spans="1:5" x14ac:dyDescent="0.25">
      <c r="A2442" s="8">
        <v>25.42</v>
      </c>
      <c r="B2442" s="40" t="s">
        <v>16</v>
      </c>
      <c r="D2442" s="108">
        <v>291816000011</v>
      </c>
      <c r="E2442" s="4">
        <v>0.6</v>
      </c>
    </row>
    <row r="2443" spans="1:5" x14ac:dyDescent="0.25">
      <c r="A2443" s="8">
        <v>25.43</v>
      </c>
      <c r="B2443" s="40" t="s">
        <v>16</v>
      </c>
      <c r="D2443" s="106">
        <v>291816000021</v>
      </c>
      <c r="E2443" s="4">
        <v>0.6</v>
      </c>
    </row>
    <row r="2444" spans="1:5" x14ac:dyDescent="0.25">
      <c r="A2444" s="8">
        <v>25.44</v>
      </c>
      <c r="B2444" s="40" t="s">
        <v>16</v>
      </c>
      <c r="D2444" s="108">
        <v>291816000019</v>
      </c>
      <c r="E2444" s="4">
        <v>0.6</v>
      </c>
    </row>
    <row r="2445" spans="1:5" x14ac:dyDescent="0.25">
      <c r="A2445" s="8">
        <v>25.45</v>
      </c>
      <c r="B2445" s="40" t="s">
        <v>16</v>
      </c>
      <c r="D2445" s="106">
        <v>292242000029</v>
      </c>
      <c r="E2445" s="4">
        <v>0.6</v>
      </c>
    </row>
    <row r="2446" spans="1:5" x14ac:dyDescent="0.25">
      <c r="A2446" s="8">
        <v>25.46</v>
      </c>
      <c r="B2446" s="40" t="s">
        <v>16</v>
      </c>
      <c r="D2446" s="108">
        <v>292242000011</v>
      </c>
      <c r="E2446" s="4">
        <v>0.6</v>
      </c>
    </row>
    <row r="2447" spans="1:5" x14ac:dyDescent="0.25">
      <c r="A2447" s="8">
        <v>25.47</v>
      </c>
      <c r="B2447" s="40" t="s">
        <v>16</v>
      </c>
      <c r="D2447" s="106">
        <v>292419000017</v>
      </c>
      <c r="E2447" s="4">
        <v>0.6</v>
      </c>
    </row>
    <row r="2448" spans="1:5" x14ac:dyDescent="0.25">
      <c r="A2448" s="8">
        <v>25.48</v>
      </c>
      <c r="B2448" s="40" t="s">
        <v>16</v>
      </c>
      <c r="D2448" s="108">
        <v>291719800013</v>
      </c>
      <c r="E2448" s="4">
        <v>0.6</v>
      </c>
    </row>
    <row r="2449" spans="1:5" x14ac:dyDescent="0.25">
      <c r="A2449" s="8">
        <v>25.49</v>
      </c>
      <c r="B2449" s="40" t="s">
        <v>16</v>
      </c>
      <c r="D2449" s="106">
        <v>900140800000</v>
      </c>
      <c r="E2449" s="4">
        <v>0.6</v>
      </c>
    </row>
    <row r="2450" spans="1:5" x14ac:dyDescent="0.25">
      <c r="A2450" s="8">
        <v>25.5</v>
      </c>
      <c r="B2450" s="40" t="s">
        <v>16</v>
      </c>
      <c r="D2450" s="108">
        <v>900150800000</v>
      </c>
      <c r="E2450" s="4">
        <v>0.6</v>
      </c>
    </row>
    <row r="2451" spans="1:5" x14ac:dyDescent="0.25">
      <c r="A2451" s="8">
        <v>25.51</v>
      </c>
      <c r="B2451" s="40" t="s">
        <v>16</v>
      </c>
      <c r="D2451" s="106">
        <v>900110100000</v>
      </c>
      <c r="E2451" s="4">
        <v>0.6</v>
      </c>
    </row>
    <row r="2452" spans="1:5" x14ac:dyDescent="0.25">
      <c r="A2452" s="8">
        <v>25.52</v>
      </c>
      <c r="B2452" s="40" t="s">
        <v>16</v>
      </c>
      <c r="D2452" s="108">
        <v>854020800000</v>
      </c>
      <c r="E2452" s="4">
        <v>0.6</v>
      </c>
    </row>
    <row r="2453" spans="1:5" x14ac:dyDescent="0.25">
      <c r="A2453" s="8">
        <v>25.53</v>
      </c>
      <c r="B2453" s="40" t="s">
        <v>16</v>
      </c>
      <c r="D2453" s="106">
        <v>900110101000</v>
      </c>
      <c r="E2453" s="4">
        <v>0.6</v>
      </c>
    </row>
    <row r="2454" spans="1:5" x14ac:dyDescent="0.25">
      <c r="A2454" s="8">
        <v>25.54</v>
      </c>
      <c r="B2454" s="40" t="s">
        <v>16</v>
      </c>
      <c r="D2454" s="108">
        <v>900110109000</v>
      </c>
      <c r="E2454" s="4">
        <v>0.6</v>
      </c>
    </row>
    <row r="2455" spans="1:5" x14ac:dyDescent="0.25">
      <c r="A2455" s="8">
        <v>25.55</v>
      </c>
      <c r="B2455" s="40" t="s">
        <v>16</v>
      </c>
      <c r="D2455" s="106">
        <v>901850900000</v>
      </c>
      <c r="E2455" s="4">
        <v>0.6</v>
      </c>
    </row>
    <row r="2456" spans="1:5" x14ac:dyDescent="0.25">
      <c r="A2456" s="8">
        <v>25.56</v>
      </c>
      <c r="B2456" s="40" t="s">
        <v>16</v>
      </c>
      <c r="D2456" s="108">
        <v>901850100000</v>
      </c>
      <c r="E2456" s="4">
        <v>0.6</v>
      </c>
    </row>
    <row r="2457" spans="1:5" x14ac:dyDescent="0.25">
      <c r="A2457" s="8">
        <v>25.57</v>
      </c>
      <c r="B2457" s="40" t="s">
        <v>16</v>
      </c>
      <c r="D2457" s="106">
        <v>400821100000</v>
      </c>
      <c r="E2457" s="4">
        <v>0.6</v>
      </c>
    </row>
    <row r="2458" spans="1:5" x14ac:dyDescent="0.25">
      <c r="A2458" s="8">
        <v>25.58</v>
      </c>
      <c r="B2458" s="40" t="s">
        <v>16</v>
      </c>
      <c r="D2458" s="108">
        <v>900390000000</v>
      </c>
      <c r="E2458" s="4">
        <v>0.6</v>
      </c>
    </row>
    <row r="2459" spans="1:5" x14ac:dyDescent="0.25">
      <c r="A2459" s="8">
        <v>25.59</v>
      </c>
      <c r="B2459" s="40" t="s">
        <v>16</v>
      </c>
      <c r="D2459" s="106">
        <v>380190009000</v>
      </c>
      <c r="E2459" s="4">
        <v>0.6</v>
      </c>
    </row>
    <row r="2460" spans="1:5" x14ac:dyDescent="0.25">
      <c r="A2460" s="8">
        <v>25.6</v>
      </c>
      <c r="B2460" s="40" t="s">
        <v>16</v>
      </c>
      <c r="D2460" s="108">
        <v>251611000000</v>
      </c>
      <c r="E2460" s="4">
        <v>0.6</v>
      </c>
    </row>
    <row r="2461" spans="1:5" x14ac:dyDescent="0.25">
      <c r="A2461" s="8">
        <v>25.61</v>
      </c>
      <c r="B2461" s="40" t="s">
        <v>16</v>
      </c>
      <c r="D2461" s="106">
        <v>251620000000</v>
      </c>
      <c r="E2461" s="4">
        <v>0.6</v>
      </c>
    </row>
    <row r="2462" spans="1:5" x14ac:dyDescent="0.25">
      <c r="A2462" s="8">
        <v>25.62</v>
      </c>
      <c r="B2462" s="40" t="s">
        <v>16</v>
      </c>
      <c r="D2462" s="108">
        <v>292529000011</v>
      </c>
      <c r="E2462" s="4">
        <v>0.6</v>
      </c>
    </row>
    <row r="2463" spans="1:5" x14ac:dyDescent="0.25">
      <c r="A2463" s="8">
        <v>25.63</v>
      </c>
      <c r="B2463" s="40" t="s">
        <v>16</v>
      </c>
      <c r="D2463" s="106">
        <v>292529000013</v>
      </c>
      <c r="E2463" s="4">
        <v>0.6</v>
      </c>
    </row>
    <row r="2464" spans="1:5" x14ac:dyDescent="0.25">
      <c r="A2464" s="8">
        <v>25.64</v>
      </c>
      <c r="B2464" s="40" t="s">
        <v>16</v>
      </c>
      <c r="D2464" s="108">
        <v>292529000014</v>
      </c>
      <c r="E2464" s="4">
        <v>0.6</v>
      </c>
    </row>
    <row r="2465" spans="1:5" x14ac:dyDescent="0.25">
      <c r="A2465" s="8">
        <v>25.65</v>
      </c>
      <c r="B2465" s="40" t="s">
        <v>16</v>
      </c>
      <c r="D2465" s="106">
        <v>411410900000</v>
      </c>
      <c r="E2465" s="4">
        <v>0.6</v>
      </c>
    </row>
    <row r="2466" spans="1:5" x14ac:dyDescent="0.25">
      <c r="A2466" s="8">
        <v>25.66</v>
      </c>
      <c r="B2466" s="40" t="s">
        <v>16</v>
      </c>
      <c r="D2466" s="108">
        <v>411410100000</v>
      </c>
      <c r="E2466" s="4">
        <v>0.6</v>
      </c>
    </row>
    <row r="2467" spans="1:5" x14ac:dyDescent="0.25">
      <c r="A2467" s="8">
        <v>25.67</v>
      </c>
      <c r="B2467" s="40" t="s">
        <v>16</v>
      </c>
      <c r="D2467" s="106">
        <v>710692000000</v>
      </c>
      <c r="E2467" s="4">
        <v>0.6</v>
      </c>
    </row>
    <row r="2468" spans="1:5" x14ac:dyDescent="0.25">
      <c r="A2468" s="8">
        <v>25.68</v>
      </c>
      <c r="B2468" s="40" t="s">
        <v>16</v>
      </c>
      <c r="D2468" s="108">
        <v>261610000000</v>
      </c>
      <c r="E2468" s="4">
        <v>0.6</v>
      </c>
    </row>
    <row r="2469" spans="1:5" x14ac:dyDescent="0.25">
      <c r="A2469" s="8">
        <v>25.69</v>
      </c>
      <c r="B2469" s="40" t="s">
        <v>16</v>
      </c>
      <c r="D2469" s="106">
        <v>370232850000</v>
      </c>
      <c r="E2469" s="4">
        <v>0.6</v>
      </c>
    </row>
    <row r="2470" spans="1:5" x14ac:dyDescent="0.25">
      <c r="A2470" s="8">
        <v>25.7</v>
      </c>
      <c r="B2470" s="40" t="s">
        <v>16</v>
      </c>
      <c r="D2470" s="108">
        <v>370232200000</v>
      </c>
      <c r="E2470" s="4">
        <v>0.6</v>
      </c>
    </row>
    <row r="2471" spans="1:5" x14ac:dyDescent="0.25">
      <c r="A2471" s="8">
        <v>25.71</v>
      </c>
      <c r="B2471" s="40" t="s">
        <v>16</v>
      </c>
      <c r="D2471" s="106">
        <v>284321000000</v>
      </c>
      <c r="E2471" s="4">
        <v>0.6</v>
      </c>
    </row>
    <row r="2472" spans="1:5" x14ac:dyDescent="0.25">
      <c r="A2472" s="8">
        <v>25.72</v>
      </c>
      <c r="B2472" s="40" t="s">
        <v>16</v>
      </c>
      <c r="D2472" s="108">
        <v>284329001011</v>
      </c>
      <c r="E2472" s="4">
        <v>0.6</v>
      </c>
    </row>
    <row r="2473" spans="1:5" x14ac:dyDescent="0.25">
      <c r="A2473" s="8">
        <v>25.73</v>
      </c>
      <c r="B2473" s="40" t="s">
        <v>16</v>
      </c>
      <c r="D2473" s="106">
        <v>854460100011</v>
      </c>
      <c r="E2473" s="4">
        <v>0.6</v>
      </c>
    </row>
    <row r="2474" spans="1:5" x14ac:dyDescent="0.25">
      <c r="A2474" s="8">
        <v>25.74</v>
      </c>
      <c r="B2474" s="40" t="s">
        <v>16</v>
      </c>
      <c r="D2474" s="108">
        <v>711590000022</v>
      </c>
      <c r="E2474" s="4">
        <v>0.6</v>
      </c>
    </row>
    <row r="2475" spans="1:5" x14ac:dyDescent="0.25">
      <c r="A2475" s="8">
        <v>25.75</v>
      </c>
      <c r="B2475" s="40" t="s">
        <v>16</v>
      </c>
      <c r="D2475" s="106">
        <v>381190001012</v>
      </c>
      <c r="E2475" s="4">
        <v>0.6</v>
      </c>
    </row>
    <row r="2476" spans="1:5" x14ac:dyDescent="0.25">
      <c r="A2476" s="8">
        <v>25.76</v>
      </c>
      <c r="B2476" s="40" t="s">
        <v>16</v>
      </c>
      <c r="D2476" s="108">
        <v>293299001000</v>
      </c>
      <c r="E2476" s="4">
        <v>0.6</v>
      </c>
    </row>
    <row r="2477" spans="1:5" x14ac:dyDescent="0.25">
      <c r="A2477" s="8">
        <v>25.77</v>
      </c>
      <c r="B2477" s="40" t="s">
        <v>16</v>
      </c>
      <c r="D2477" s="106">
        <v>450410990012</v>
      </c>
      <c r="E2477" s="4">
        <v>0.6</v>
      </c>
    </row>
    <row r="2478" spans="1:5" x14ac:dyDescent="0.25">
      <c r="A2478" s="8">
        <v>25.78</v>
      </c>
      <c r="B2478" s="40" t="s">
        <v>16</v>
      </c>
      <c r="D2478" s="108">
        <v>380590909011</v>
      </c>
      <c r="E2478" s="4">
        <v>0.6</v>
      </c>
    </row>
    <row r="2479" spans="1:5" x14ac:dyDescent="0.25">
      <c r="A2479" s="8">
        <v>25.79</v>
      </c>
      <c r="B2479" s="40" t="s">
        <v>16</v>
      </c>
      <c r="D2479" s="106">
        <v>250610000011</v>
      </c>
      <c r="E2479" s="4">
        <v>0.6</v>
      </c>
    </row>
    <row r="2480" spans="1:5" x14ac:dyDescent="0.25">
      <c r="A2480" s="8">
        <v>25.8</v>
      </c>
      <c r="B2480" s="40" t="s">
        <v>16</v>
      </c>
      <c r="D2480" s="108">
        <v>252510000000</v>
      </c>
      <c r="E2480" s="4">
        <v>0.6</v>
      </c>
    </row>
    <row r="2481" spans="1:5" x14ac:dyDescent="0.25">
      <c r="A2481" s="8">
        <v>25.81</v>
      </c>
      <c r="B2481" s="40" t="s">
        <v>16</v>
      </c>
      <c r="D2481" s="106">
        <v>842612001000</v>
      </c>
      <c r="E2481" s="4">
        <v>0.6</v>
      </c>
    </row>
    <row r="2482" spans="1:5" x14ac:dyDescent="0.25">
      <c r="A2482" s="8">
        <v>25.82</v>
      </c>
      <c r="B2482" s="40" t="s">
        <v>16</v>
      </c>
      <c r="D2482" s="108">
        <v>852792000000</v>
      </c>
      <c r="E2482" s="4">
        <v>0.6</v>
      </c>
    </row>
    <row r="2483" spans="1:5" x14ac:dyDescent="0.25">
      <c r="A2483" s="8">
        <v>25.83</v>
      </c>
      <c r="B2483" s="40" t="s">
        <v>16</v>
      </c>
      <c r="D2483" s="106">
        <v>940191100000</v>
      </c>
      <c r="E2483" s="4">
        <v>0.6</v>
      </c>
    </row>
    <row r="2484" spans="1:5" x14ac:dyDescent="0.25">
      <c r="A2484" s="8">
        <v>25.84</v>
      </c>
      <c r="B2484" s="40" t="s">
        <v>16</v>
      </c>
      <c r="D2484" s="108">
        <v>901420809000</v>
      </c>
      <c r="E2484" s="4">
        <v>0.6</v>
      </c>
    </row>
    <row r="2485" spans="1:5" x14ac:dyDescent="0.25">
      <c r="A2485" s="8">
        <v>25.85</v>
      </c>
      <c r="B2485" s="40" t="s">
        <v>16</v>
      </c>
      <c r="D2485" s="106">
        <v>901420801000</v>
      </c>
      <c r="E2485" s="4">
        <v>0.6</v>
      </c>
    </row>
    <row r="2486" spans="1:5" x14ac:dyDescent="0.25">
      <c r="A2486" s="8">
        <v>25.86</v>
      </c>
      <c r="B2486" s="40" t="s">
        <v>16</v>
      </c>
      <c r="D2486" s="108">
        <v>842139259000</v>
      </c>
      <c r="E2486" s="4">
        <v>0.6</v>
      </c>
    </row>
    <row r="2487" spans="1:5" x14ac:dyDescent="0.25">
      <c r="A2487" s="8">
        <v>25.87</v>
      </c>
      <c r="B2487" s="40" t="s">
        <v>16</v>
      </c>
      <c r="D2487" s="106">
        <v>230800900000</v>
      </c>
      <c r="E2487" s="4">
        <v>0.6</v>
      </c>
    </row>
    <row r="2488" spans="1:5" x14ac:dyDescent="0.25">
      <c r="A2488" s="8">
        <v>25.88</v>
      </c>
      <c r="B2488" s="40" t="s">
        <v>16</v>
      </c>
      <c r="D2488" s="108">
        <v>230800400000</v>
      </c>
      <c r="E2488" s="4">
        <v>0.6</v>
      </c>
    </row>
    <row r="2489" spans="1:5" x14ac:dyDescent="0.25">
      <c r="A2489" s="8">
        <v>25.89</v>
      </c>
      <c r="B2489" s="40" t="s">
        <v>16</v>
      </c>
      <c r="D2489" s="106">
        <v>151800959000</v>
      </c>
      <c r="E2489" s="4">
        <v>0.6</v>
      </c>
    </row>
    <row r="2490" spans="1:5" x14ac:dyDescent="0.25">
      <c r="A2490" s="8">
        <v>25.9</v>
      </c>
      <c r="B2490" s="40" t="s">
        <v>16</v>
      </c>
      <c r="D2490" s="108">
        <v>151800951000</v>
      </c>
      <c r="E2490" s="4">
        <v>0.6</v>
      </c>
    </row>
    <row r="2491" spans="1:5" x14ac:dyDescent="0.25">
      <c r="A2491" s="8">
        <v>25.91</v>
      </c>
      <c r="B2491" s="40" t="s">
        <v>16</v>
      </c>
      <c r="D2491" s="106">
        <v>380290001000</v>
      </c>
      <c r="E2491" s="4">
        <v>0.6</v>
      </c>
    </row>
    <row r="2492" spans="1:5" x14ac:dyDescent="0.25">
      <c r="A2492" s="8">
        <v>25.92</v>
      </c>
      <c r="B2492" s="40" t="s">
        <v>16</v>
      </c>
      <c r="D2492" s="108">
        <v>320300900000</v>
      </c>
      <c r="E2492" s="4">
        <v>0.6</v>
      </c>
    </row>
    <row r="2493" spans="1:5" x14ac:dyDescent="0.25">
      <c r="A2493" s="8">
        <v>25.93</v>
      </c>
      <c r="B2493" s="40" t="s">
        <v>16</v>
      </c>
      <c r="D2493" s="106">
        <v>560819110000</v>
      </c>
      <c r="E2493" s="4">
        <v>0.6</v>
      </c>
    </row>
    <row r="2494" spans="1:5" x14ac:dyDescent="0.25">
      <c r="A2494" s="8">
        <v>25.94</v>
      </c>
      <c r="B2494" s="40" t="s">
        <v>16</v>
      </c>
      <c r="D2494" s="108">
        <v>292390009011</v>
      </c>
      <c r="E2494" s="4">
        <v>0.6</v>
      </c>
    </row>
    <row r="2495" spans="1:5" x14ac:dyDescent="0.25">
      <c r="A2495" s="8">
        <v>25.95</v>
      </c>
      <c r="B2495" s="40" t="s">
        <v>16</v>
      </c>
      <c r="D2495" s="106">
        <v>290319000011</v>
      </c>
      <c r="E2495" s="4">
        <v>0.6</v>
      </c>
    </row>
    <row r="2496" spans="1:5" x14ac:dyDescent="0.25">
      <c r="A2496" s="8">
        <v>25.96</v>
      </c>
      <c r="B2496" s="40" t="s">
        <v>16</v>
      </c>
      <c r="D2496" s="108">
        <v>292910000022</v>
      </c>
      <c r="E2496" s="4">
        <v>0.6</v>
      </c>
    </row>
    <row r="2497" spans="1:5" x14ac:dyDescent="0.25">
      <c r="A2497" s="8">
        <v>25.97</v>
      </c>
      <c r="B2497" s="40" t="s">
        <v>16</v>
      </c>
      <c r="D2497" s="106">
        <v>292122000012</v>
      </c>
      <c r="E2497" s="4">
        <v>0.6</v>
      </c>
    </row>
    <row r="2498" spans="1:5" x14ac:dyDescent="0.25">
      <c r="A2498" s="8">
        <v>25.98</v>
      </c>
      <c r="B2498" s="40" t="s">
        <v>16</v>
      </c>
      <c r="D2498" s="108">
        <v>290110009011</v>
      </c>
      <c r="E2498" s="4">
        <v>0.6</v>
      </c>
    </row>
    <row r="2499" spans="1:5" x14ac:dyDescent="0.25">
      <c r="A2499" s="8">
        <v>25.99</v>
      </c>
      <c r="B2499" s="40" t="s">
        <v>16</v>
      </c>
      <c r="D2499" s="106">
        <v>290539959011</v>
      </c>
      <c r="E2499" s="4">
        <v>0.6</v>
      </c>
    </row>
    <row r="2500" spans="1:5" x14ac:dyDescent="0.25">
      <c r="A2500" s="8">
        <v>26</v>
      </c>
      <c r="B2500" s="40" t="s">
        <v>16</v>
      </c>
      <c r="D2500" s="108">
        <v>290729001012</v>
      </c>
      <c r="E2500" s="4">
        <v>0.6</v>
      </c>
    </row>
    <row r="2501" spans="1:5" x14ac:dyDescent="0.25">
      <c r="A2501" s="8">
        <v>26.01</v>
      </c>
      <c r="B2501" s="40" t="s">
        <v>16</v>
      </c>
      <c r="D2501" s="106">
        <v>280429100000</v>
      </c>
      <c r="E2501" s="4">
        <v>0.6</v>
      </c>
    </row>
    <row r="2502" spans="1:5" x14ac:dyDescent="0.25">
      <c r="A2502" s="8">
        <v>26.02</v>
      </c>
      <c r="B2502" s="40" t="s">
        <v>16</v>
      </c>
      <c r="D2502" s="108">
        <v>290110009012</v>
      </c>
      <c r="E2502" s="4">
        <v>0.6</v>
      </c>
    </row>
    <row r="2503" spans="1:5" x14ac:dyDescent="0.25">
      <c r="A2503" s="8">
        <v>26.03</v>
      </c>
      <c r="B2503" s="40" t="s">
        <v>16</v>
      </c>
      <c r="D2503" s="106">
        <v>851771000000</v>
      </c>
      <c r="E2503" s="4">
        <v>0.6</v>
      </c>
    </row>
    <row r="2504" spans="1:5" x14ac:dyDescent="0.25">
      <c r="A2504" s="8">
        <v>26.04</v>
      </c>
      <c r="B2504" s="40" t="s">
        <v>16</v>
      </c>
      <c r="D2504" s="108">
        <v>293321000012</v>
      </c>
      <c r="E2504" s="4">
        <v>0.6</v>
      </c>
    </row>
    <row r="2505" spans="1:5" x14ac:dyDescent="0.25">
      <c r="A2505" s="8">
        <v>26.05</v>
      </c>
      <c r="B2505" s="40" t="s">
        <v>16</v>
      </c>
      <c r="D2505" s="106">
        <v>282510000011</v>
      </c>
      <c r="E2505" s="4">
        <v>0.6</v>
      </c>
    </row>
    <row r="2506" spans="1:5" x14ac:dyDescent="0.25">
      <c r="A2506" s="8">
        <v>26.06</v>
      </c>
      <c r="B2506" s="40" t="s">
        <v>16</v>
      </c>
      <c r="D2506" s="108">
        <v>292800901019</v>
      </c>
      <c r="E2506" s="4">
        <v>0.6</v>
      </c>
    </row>
    <row r="2507" spans="1:5" x14ac:dyDescent="0.25">
      <c r="A2507" s="8">
        <v>26.07</v>
      </c>
      <c r="B2507" s="40" t="s">
        <v>16</v>
      </c>
      <c r="D2507" s="106">
        <v>560121100000</v>
      </c>
      <c r="E2507" s="4">
        <v>0.6</v>
      </c>
    </row>
    <row r="2508" spans="1:5" x14ac:dyDescent="0.25">
      <c r="A2508" s="8">
        <v>26.08</v>
      </c>
      <c r="B2508" s="40" t="s">
        <v>16</v>
      </c>
      <c r="D2508" s="108">
        <v>280410000000</v>
      </c>
      <c r="E2508" s="4">
        <v>0.6</v>
      </c>
    </row>
    <row r="2509" spans="1:5" x14ac:dyDescent="0.25">
      <c r="A2509" s="8">
        <v>26.09</v>
      </c>
      <c r="B2509" s="40" t="s">
        <v>16</v>
      </c>
      <c r="D2509" s="106">
        <v>281119100000</v>
      </c>
      <c r="E2509" s="4">
        <v>0.6</v>
      </c>
    </row>
    <row r="2510" spans="1:5" x14ac:dyDescent="0.25">
      <c r="A2510" s="8">
        <v>26.1</v>
      </c>
      <c r="B2510" s="40" t="s">
        <v>16</v>
      </c>
      <c r="D2510" s="108">
        <v>281111000000</v>
      </c>
      <c r="E2510" s="4">
        <v>0.6</v>
      </c>
    </row>
    <row r="2511" spans="1:5" x14ac:dyDescent="0.25">
      <c r="A2511" s="8">
        <v>26.11</v>
      </c>
      <c r="B2511" s="40" t="s">
        <v>16</v>
      </c>
      <c r="D2511" s="106">
        <v>281112000000</v>
      </c>
      <c r="E2511" s="4">
        <v>0.6</v>
      </c>
    </row>
    <row r="2512" spans="1:5" x14ac:dyDescent="0.25">
      <c r="A2512" s="8">
        <v>26.12</v>
      </c>
      <c r="B2512" s="40" t="s">
        <v>16</v>
      </c>
      <c r="D2512" s="108">
        <v>271119000019</v>
      </c>
      <c r="E2512" s="4">
        <v>0.6</v>
      </c>
    </row>
    <row r="2513" spans="1:5" x14ac:dyDescent="0.25">
      <c r="A2513" s="8">
        <v>26.13</v>
      </c>
      <c r="B2513" s="40" t="s">
        <v>16</v>
      </c>
      <c r="D2513" s="106">
        <v>290420000028</v>
      </c>
      <c r="E2513" s="4">
        <v>0.6</v>
      </c>
    </row>
    <row r="2514" spans="1:5" x14ac:dyDescent="0.25">
      <c r="A2514" s="8">
        <v>26.14</v>
      </c>
      <c r="B2514" s="40" t="s">
        <v>16</v>
      </c>
      <c r="D2514" s="108">
        <v>290410000029</v>
      </c>
      <c r="E2514" s="4">
        <v>0.6</v>
      </c>
    </row>
    <row r="2515" spans="1:5" x14ac:dyDescent="0.25">
      <c r="A2515" s="8">
        <v>26.15</v>
      </c>
      <c r="B2515" s="40" t="s">
        <v>16</v>
      </c>
      <c r="D2515" s="106">
        <v>290499000019</v>
      </c>
      <c r="E2515" s="4">
        <v>0.6</v>
      </c>
    </row>
    <row r="2516" spans="1:5" x14ac:dyDescent="0.25">
      <c r="A2516" s="8">
        <v>26.16</v>
      </c>
      <c r="B2516" s="40" t="s">
        <v>16</v>
      </c>
      <c r="D2516" s="108">
        <v>290499000039</v>
      </c>
      <c r="E2516" s="4">
        <v>0.6</v>
      </c>
    </row>
    <row r="2517" spans="1:5" x14ac:dyDescent="0.25">
      <c r="A2517" s="8">
        <v>26.17</v>
      </c>
      <c r="B2517" s="40" t="s">
        <v>16</v>
      </c>
      <c r="D2517" s="106">
        <v>290722001000</v>
      </c>
      <c r="E2517" s="4">
        <v>0.6</v>
      </c>
    </row>
    <row r="2518" spans="1:5" x14ac:dyDescent="0.25">
      <c r="A2518" s="8">
        <v>26.18</v>
      </c>
      <c r="B2518" s="40" t="s">
        <v>16</v>
      </c>
      <c r="D2518" s="108">
        <v>290722009000</v>
      </c>
      <c r="E2518" s="4">
        <v>0.6</v>
      </c>
    </row>
    <row r="2519" spans="1:5" x14ac:dyDescent="0.25">
      <c r="A2519" s="8">
        <v>26.19</v>
      </c>
      <c r="B2519" s="40" t="s">
        <v>16</v>
      </c>
      <c r="D2519" s="106">
        <v>293721000012</v>
      </c>
      <c r="E2519" s="4">
        <v>0.6</v>
      </c>
    </row>
    <row r="2520" spans="1:5" x14ac:dyDescent="0.25">
      <c r="A2520" s="8">
        <v>26.2</v>
      </c>
      <c r="B2520" s="40" t="s">
        <v>16</v>
      </c>
      <c r="D2520" s="108">
        <v>282510000012</v>
      </c>
      <c r="E2520" s="4">
        <v>0.6</v>
      </c>
    </row>
    <row r="2521" spans="1:5" x14ac:dyDescent="0.25">
      <c r="A2521" s="8">
        <v>26.21</v>
      </c>
      <c r="B2521" s="40" t="s">
        <v>16</v>
      </c>
      <c r="D2521" s="106">
        <v>292800902019</v>
      </c>
      <c r="E2521" s="4">
        <v>0.6</v>
      </c>
    </row>
    <row r="2522" spans="1:5" x14ac:dyDescent="0.25">
      <c r="A2522" s="8">
        <v>26.22</v>
      </c>
      <c r="B2522" s="40" t="s">
        <v>16</v>
      </c>
      <c r="D2522" s="108">
        <v>291829001012</v>
      </c>
      <c r="E2522" s="4">
        <v>0.6</v>
      </c>
    </row>
    <row r="2523" spans="1:5" x14ac:dyDescent="0.25">
      <c r="A2523" s="8">
        <v>26.23</v>
      </c>
      <c r="B2523" s="40" t="s">
        <v>16</v>
      </c>
      <c r="D2523" s="106">
        <v>291249002000</v>
      </c>
      <c r="E2523" s="4">
        <v>0.6</v>
      </c>
    </row>
    <row r="2524" spans="1:5" x14ac:dyDescent="0.25">
      <c r="A2524" s="8">
        <v>26.24</v>
      </c>
      <c r="B2524" s="40" t="s">
        <v>16</v>
      </c>
      <c r="D2524" s="108">
        <v>903281009019</v>
      </c>
      <c r="E2524" s="4">
        <v>0.6</v>
      </c>
    </row>
    <row r="2525" spans="1:5" x14ac:dyDescent="0.25">
      <c r="A2525" s="8">
        <v>26.25</v>
      </c>
      <c r="B2525" s="40" t="s">
        <v>16</v>
      </c>
      <c r="D2525" s="106">
        <v>841229811000</v>
      </c>
      <c r="E2525" s="4">
        <v>0.6</v>
      </c>
    </row>
    <row r="2526" spans="1:5" x14ac:dyDescent="0.25">
      <c r="A2526" s="8">
        <v>26.26</v>
      </c>
      <c r="B2526" s="40" t="s">
        <v>16</v>
      </c>
      <c r="D2526" s="108">
        <v>841229819000</v>
      </c>
      <c r="E2526" s="4">
        <v>0.6</v>
      </c>
    </row>
    <row r="2527" spans="1:5" x14ac:dyDescent="0.25">
      <c r="A2527" s="8">
        <v>26.27</v>
      </c>
      <c r="B2527" s="40" t="s">
        <v>16</v>
      </c>
      <c r="D2527" s="106">
        <v>271019830000</v>
      </c>
      <c r="E2527" s="4">
        <v>0.6</v>
      </c>
    </row>
    <row r="2528" spans="1:5" x14ac:dyDescent="0.25">
      <c r="A2528" s="8">
        <v>26.28</v>
      </c>
      <c r="B2528" s="40" t="s">
        <v>16</v>
      </c>
      <c r="D2528" s="108">
        <v>901580200019</v>
      </c>
      <c r="E2528" s="4">
        <v>0.6</v>
      </c>
    </row>
    <row r="2529" spans="1:5" x14ac:dyDescent="0.25">
      <c r="A2529" s="8">
        <v>26.29</v>
      </c>
      <c r="B2529" s="40" t="s">
        <v>16</v>
      </c>
      <c r="D2529" s="106">
        <v>285000200000</v>
      </c>
      <c r="E2529" s="4">
        <v>0.6</v>
      </c>
    </row>
    <row r="2530" spans="1:5" x14ac:dyDescent="0.25">
      <c r="A2530" s="8">
        <v>26.3</v>
      </c>
      <c r="B2530" s="40" t="s">
        <v>16</v>
      </c>
      <c r="D2530" s="108">
        <v>530810000000</v>
      </c>
      <c r="E2530" s="4">
        <v>0.6</v>
      </c>
    </row>
    <row r="2531" spans="1:5" x14ac:dyDescent="0.25">
      <c r="A2531" s="8">
        <v>26.31</v>
      </c>
      <c r="B2531" s="40" t="s">
        <v>16</v>
      </c>
      <c r="D2531" s="106">
        <v>530500002019</v>
      </c>
      <c r="E2531" s="4">
        <v>0.6</v>
      </c>
    </row>
    <row r="2532" spans="1:5" x14ac:dyDescent="0.25">
      <c r="A2532" s="8">
        <v>26.32</v>
      </c>
      <c r="B2532" s="40" t="s">
        <v>16</v>
      </c>
      <c r="D2532" s="108">
        <v>410622100000</v>
      </c>
      <c r="E2532" s="4">
        <v>0.6</v>
      </c>
    </row>
    <row r="2533" spans="1:5" x14ac:dyDescent="0.25">
      <c r="A2533" s="8">
        <v>26.33</v>
      </c>
      <c r="B2533" s="40" t="s">
        <v>16</v>
      </c>
      <c r="D2533" s="106">
        <v>151530900000</v>
      </c>
      <c r="E2533" s="4">
        <v>0.6</v>
      </c>
    </row>
    <row r="2534" spans="1:5" x14ac:dyDescent="0.25">
      <c r="A2534" s="8">
        <v>26.34</v>
      </c>
      <c r="B2534" s="40" t="s">
        <v>16</v>
      </c>
      <c r="D2534" s="108">
        <v>151530100000</v>
      </c>
      <c r="E2534" s="4">
        <v>0.6</v>
      </c>
    </row>
    <row r="2535" spans="1:5" x14ac:dyDescent="0.25">
      <c r="A2535" s="8">
        <v>26.35</v>
      </c>
      <c r="B2535" s="40" t="s">
        <v>16</v>
      </c>
      <c r="D2535" s="106">
        <v>293719000012</v>
      </c>
      <c r="E2535" s="4">
        <v>0.6</v>
      </c>
    </row>
    <row r="2536" spans="1:5" x14ac:dyDescent="0.25">
      <c r="A2536" s="8">
        <v>26.36</v>
      </c>
      <c r="B2536" s="40" t="s">
        <v>16</v>
      </c>
      <c r="D2536" s="108">
        <v>293719000011</v>
      </c>
      <c r="E2536" s="4">
        <v>0.6</v>
      </c>
    </row>
    <row r="2537" spans="1:5" x14ac:dyDescent="0.25">
      <c r="A2537" s="8">
        <v>26.37</v>
      </c>
      <c r="B2537" s="40" t="s">
        <v>16</v>
      </c>
      <c r="D2537" s="106">
        <v>280920000011</v>
      </c>
      <c r="E2537" s="4">
        <v>0.6</v>
      </c>
    </row>
    <row r="2538" spans="1:5" x14ac:dyDescent="0.25">
      <c r="A2538" s="8">
        <v>26.38</v>
      </c>
      <c r="B2538" s="40" t="s">
        <v>16</v>
      </c>
      <c r="D2538" s="108">
        <v>293979909017</v>
      </c>
      <c r="E2538" s="4">
        <v>0.6</v>
      </c>
    </row>
    <row r="2539" spans="1:5" x14ac:dyDescent="0.25">
      <c r="A2539" s="8">
        <v>26.39</v>
      </c>
      <c r="B2539" s="40" t="s">
        <v>16</v>
      </c>
      <c r="D2539" s="106">
        <v>293979909015</v>
      </c>
      <c r="E2539" s="4">
        <v>0.6</v>
      </c>
    </row>
    <row r="2540" spans="1:5" x14ac:dyDescent="0.25">
      <c r="A2540" s="8">
        <v>26.4</v>
      </c>
      <c r="B2540" s="40" t="s">
        <v>16</v>
      </c>
      <c r="D2540" s="108">
        <v>293979909013</v>
      </c>
      <c r="E2540" s="4">
        <v>0.6</v>
      </c>
    </row>
    <row r="2541" spans="1:5" x14ac:dyDescent="0.25">
      <c r="A2541" s="8">
        <v>26.41</v>
      </c>
      <c r="B2541" s="40" t="s">
        <v>16</v>
      </c>
      <c r="D2541" s="106">
        <v>851829009000</v>
      </c>
      <c r="E2541" s="4">
        <v>0.6</v>
      </c>
    </row>
    <row r="2542" spans="1:5" x14ac:dyDescent="0.25">
      <c r="A2542" s="8">
        <v>26.42</v>
      </c>
      <c r="B2542" s="40" t="s">
        <v>16</v>
      </c>
      <c r="D2542" s="108">
        <v>851890005000</v>
      </c>
      <c r="E2542" s="4">
        <v>0.6</v>
      </c>
    </row>
    <row r="2543" spans="1:5" x14ac:dyDescent="0.25">
      <c r="A2543" s="8">
        <v>26.43</v>
      </c>
      <c r="B2543" s="40" t="s">
        <v>16</v>
      </c>
      <c r="D2543" s="106">
        <v>300339000000</v>
      </c>
      <c r="E2543" s="4">
        <v>0.6</v>
      </c>
    </row>
    <row r="2544" spans="1:5" x14ac:dyDescent="0.25">
      <c r="A2544" s="8">
        <v>26.44</v>
      </c>
      <c r="B2544" s="40" t="s">
        <v>16</v>
      </c>
      <c r="D2544" s="108">
        <v>300259000000</v>
      </c>
      <c r="E2544" s="4">
        <v>0.6</v>
      </c>
    </row>
    <row r="2545" spans="1:5" x14ac:dyDescent="0.25">
      <c r="A2545" s="8">
        <v>26.45</v>
      </c>
      <c r="B2545" s="40" t="s">
        <v>16</v>
      </c>
      <c r="D2545" s="106">
        <v>300251000000</v>
      </c>
      <c r="E2545" s="4">
        <v>0.6</v>
      </c>
    </row>
    <row r="2546" spans="1:5" x14ac:dyDescent="0.25">
      <c r="A2546" s="8">
        <v>26.46</v>
      </c>
      <c r="B2546" s="40" t="s">
        <v>16</v>
      </c>
      <c r="D2546" s="108">
        <v>271019430013</v>
      </c>
      <c r="E2546" s="4">
        <v>0.6</v>
      </c>
    </row>
    <row r="2547" spans="1:5" x14ac:dyDescent="0.25">
      <c r="A2547" s="8">
        <v>26.47</v>
      </c>
      <c r="B2547" s="40" t="s">
        <v>16</v>
      </c>
      <c r="D2547" s="106">
        <v>293911000022</v>
      </c>
      <c r="E2547" s="4">
        <v>0.6</v>
      </c>
    </row>
    <row r="2548" spans="1:5" x14ac:dyDescent="0.25">
      <c r="A2548" s="8">
        <v>26.48</v>
      </c>
      <c r="B2548" s="40" t="s">
        <v>16</v>
      </c>
      <c r="D2548" s="109">
        <v>293090989049</v>
      </c>
      <c r="E2548" s="4">
        <v>0.6</v>
      </c>
    </row>
    <row r="2549" spans="1:5" x14ac:dyDescent="0.25">
      <c r="A2549" s="8">
        <v>26.49</v>
      </c>
      <c r="B2549" s="40" t="s">
        <v>16</v>
      </c>
      <c r="D2549" s="110">
        <v>293090959049</v>
      </c>
      <c r="E2549" s="4">
        <v>0.6</v>
      </c>
    </row>
    <row r="2550" spans="1:5" x14ac:dyDescent="0.25">
      <c r="A2550" s="8">
        <v>26.5</v>
      </c>
      <c r="B2550" s="40" t="s">
        <v>16</v>
      </c>
      <c r="D2550" s="106">
        <v>293911000023</v>
      </c>
      <c r="E2550" s="4">
        <v>0.6</v>
      </c>
    </row>
    <row r="2551" spans="1:5" x14ac:dyDescent="0.25">
      <c r="A2551" s="8">
        <v>26.51</v>
      </c>
      <c r="B2551" s="40" t="s">
        <v>16</v>
      </c>
      <c r="D2551" s="111">
        <v>841950200000</v>
      </c>
      <c r="E2551" s="4">
        <v>0.6</v>
      </c>
    </row>
    <row r="2552" spans="1:5" x14ac:dyDescent="0.25">
      <c r="A2552" s="8">
        <v>26.52</v>
      </c>
      <c r="B2552" s="40" t="s">
        <v>16</v>
      </c>
      <c r="D2552" s="106">
        <v>841950800000</v>
      </c>
      <c r="E2552" s="4">
        <v>0.6</v>
      </c>
    </row>
    <row r="2553" spans="1:5" x14ac:dyDescent="0.25">
      <c r="A2553" s="8">
        <v>26.53</v>
      </c>
      <c r="B2553" s="40" t="s">
        <v>16</v>
      </c>
      <c r="D2553" s="111">
        <v>841370301000</v>
      </c>
      <c r="E2553" s="4">
        <v>0.6</v>
      </c>
    </row>
    <row r="2554" spans="1:5" x14ac:dyDescent="0.25">
      <c r="A2554" s="8">
        <v>26.54</v>
      </c>
      <c r="B2554" s="40" t="s">
        <v>16</v>
      </c>
      <c r="D2554" s="106">
        <v>841370309000</v>
      </c>
      <c r="E2554" s="4">
        <v>0.6</v>
      </c>
    </row>
    <row r="2555" spans="1:5" x14ac:dyDescent="0.25">
      <c r="A2555" s="8">
        <v>26.55</v>
      </c>
      <c r="B2555" s="40" t="s">
        <v>16</v>
      </c>
      <c r="D2555" s="111">
        <v>700232000000</v>
      </c>
      <c r="E2555" s="4">
        <v>0.6</v>
      </c>
    </row>
    <row r="2556" spans="1:5" x14ac:dyDescent="0.25">
      <c r="A2556" s="8">
        <v>26.56</v>
      </c>
      <c r="B2556" s="40" t="s">
        <v>16</v>
      </c>
      <c r="D2556" s="106">
        <v>701342000000</v>
      </c>
      <c r="E2556" s="4">
        <v>0.6</v>
      </c>
    </row>
    <row r="2557" spans="1:5" x14ac:dyDescent="0.25">
      <c r="A2557" s="8">
        <v>26.57</v>
      </c>
      <c r="B2557" s="40" t="s">
        <v>16</v>
      </c>
      <c r="D2557" s="111">
        <v>321210000000</v>
      </c>
      <c r="E2557" s="4">
        <v>0.6</v>
      </c>
    </row>
    <row r="2558" spans="1:5" x14ac:dyDescent="0.25">
      <c r="A2558" s="8">
        <v>26.58</v>
      </c>
      <c r="B2558" s="40" t="s">
        <v>16</v>
      </c>
      <c r="D2558" s="106">
        <v>961220000000</v>
      </c>
      <c r="E2558" s="4">
        <v>0.6</v>
      </c>
    </row>
    <row r="2559" spans="1:5" x14ac:dyDescent="0.25">
      <c r="A2559" s="8">
        <v>26.59</v>
      </c>
      <c r="B2559" s="40" t="s">
        <v>16</v>
      </c>
      <c r="D2559" s="111">
        <v>480220000000</v>
      </c>
      <c r="E2559" s="4">
        <v>0.6</v>
      </c>
    </row>
    <row r="2560" spans="1:5" x14ac:dyDescent="0.25">
      <c r="A2560" s="8">
        <v>26.6</v>
      </c>
      <c r="B2560" s="40" t="s">
        <v>16</v>
      </c>
      <c r="D2560" s="106">
        <v>840130000000</v>
      </c>
      <c r="E2560" s="4">
        <v>0.6</v>
      </c>
    </row>
    <row r="2561" spans="1:5" x14ac:dyDescent="0.25">
      <c r="A2561" s="8">
        <v>26.61</v>
      </c>
      <c r="B2561" s="40" t="s">
        <v>16</v>
      </c>
      <c r="D2561" s="111">
        <v>330210210000</v>
      </c>
      <c r="E2561" s="4">
        <v>0.6</v>
      </c>
    </row>
    <row r="2562" spans="1:5" x14ac:dyDescent="0.25">
      <c r="A2562" s="8">
        <v>26.62</v>
      </c>
      <c r="B2562" s="40" t="s">
        <v>16</v>
      </c>
      <c r="D2562" s="106">
        <v>330210100000</v>
      </c>
      <c r="E2562" s="4">
        <v>0.6</v>
      </c>
    </row>
    <row r="2563" spans="1:5" x14ac:dyDescent="0.25">
      <c r="A2563" s="8">
        <v>26.63</v>
      </c>
      <c r="B2563" s="40" t="s">
        <v>16</v>
      </c>
      <c r="D2563" s="111">
        <v>330210409000</v>
      </c>
      <c r="E2563" s="4">
        <v>0.6</v>
      </c>
    </row>
    <row r="2564" spans="1:5" x14ac:dyDescent="0.25">
      <c r="A2564" s="8">
        <v>26.64</v>
      </c>
      <c r="B2564" s="40" t="s">
        <v>16</v>
      </c>
      <c r="D2564" s="106">
        <v>842132000000</v>
      </c>
      <c r="E2564" s="4">
        <v>0.6</v>
      </c>
    </row>
    <row r="2565" spans="1:5" x14ac:dyDescent="0.25">
      <c r="A2565" s="8">
        <v>26.65</v>
      </c>
      <c r="B2565" s="40" t="s">
        <v>16</v>
      </c>
      <c r="D2565" s="111">
        <v>841330209000</v>
      </c>
      <c r="E2565" s="4">
        <v>0.6</v>
      </c>
    </row>
    <row r="2566" spans="1:5" x14ac:dyDescent="0.25">
      <c r="A2566" s="8">
        <v>26.66</v>
      </c>
      <c r="B2566" s="40" t="s">
        <v>16</v>
      </c>
      <c r="D2566" s="106">
        <v>841330809012</v>
      </c>
      <c r="E2566" s="4">
        <v>0.6</v>
      </c>
    </row>
    <row r="2567" spans="1:5" x14ac:dyDescent="0.25">
      <c r="A2567" s="8">
        <v>26.67</v>
      </c>
      <c r="B2567" s="40" t="s">
        <v>16</v>
      </c>
      <c r="D2567" s="111">
        <v>841330809011</v>
      </c>
      <c r="E2567" s="4">
        <v>0.6</v>
      </c>
    </row>
    <row r="2568" spans="1:5" x14ac:dyDescent="0.25">
      <c r="A2568" s="8">
        <v>26.68</v>
      </c>
      <c r="B2568" s="40" t="s">
        <v>16</v>
      </c>
      <c r="D2568" s="106">
        <v>841330809019</v>
      </c>
      <c r="E2568" s="4">
        <v>0.6</v>
      </c>
    </row>
    <row r="2569" spans="1:5" x14ac:dyDescent="0.25">
      <c r="A2569" s="8">
        <v>26.69</v>
      </c>
      <c r="B2569" s="40" t="s">
        <v>16</v>
      </c>
      <c r="D2569" s="111">
        <v>841330801000</v>
      </c>
      <c r="E2569" s="4">
        <v>0.6</v>
      </c>
    </row>
    <row r="2570" spans="1:5" x14ac:dyDescent="0.25">
      <c r="A2570" s="8">
        <v>26.7</v>
      </c>
      <c r="B2570" s="40" t="s">
        <v>16</v>
      </c>
      <c r="D2570" s="106">
        <v>470311000000</v>
      </c>
      <c r="E2570" s="4">
        <v>0.6</v>
      </c>
    </row>
    <row r="2571" spans="1:5" x14ac:dyDescent="0.25">
      <c r="A2571" s="8">
        <v>26.71</v>
      </c>
      <c r="B2571" s="40" t="s">
        <v>16</v>
      </c>
      <c r="D2571" s="111">
        <v>470411000000</v>
      </c>
      <c r="E2571" s="4">
        <v>0.6</v>
      </c>
    </row>
    <row r="2572" spans="1:5" x14ac:dyDescent="0.25">
      <c r="A2572" s="8">
        <v>26.72</v>
      </c>
      <c r="B2572" s="40" t="s">
        <v>16</v>
      </c>
      <c r="D2572" s="106">
        <v>470421000000</v>
      </c>
      <c r="E2572" s="4">
        <v>0.6</v>
      </c>
    </row>
    <row r="2573" spans="1:5" x14ac:dyDescent="0.25">
      <c r="A2573" s="8">
        <v>26.73</v>
      </c>
      <c r="B2573" s="40" t="s">
        <v>16</v>
      </c>
      <c r="D2573" s="111">
        <v>440692000000</v>
      </c>
      <c r="E2573" s="4">
        <v>0.6</v>
      </c>
    </row>
    <row r="2574" spans="1:5" x14ac:dyDescent="0.25">
      <c r="A2574" s="8">
        <v>26.74</v>
      </c>
      <c r="B2574" s="40" t="s">
        <v>16</v>
      </c>
      <c r="D2574" s="106">
        <v>901780109011</v>
      </c>
      <c r="E2574" s="4">
        <v>0.6</v>
      </c>
    </row>
    <row r="2575" spans="1:5" x14ac:dyDescent="0.25">
      <c r="A2575" s="8">
        <v>26.75</v>
      </c>
      <c r="B2575" s="40" t="s">
        <v>16</v>
      </c>
      <c r="D2575" s="111">
        <v>293399209013</v>
      </c>
      <c r="E2575" s="4">
        <v>0.6</v>
      </c>
    </row>
    <row r="2576" spans="1:5" x14ac:dyDescent="0.25">
      <c r="A2576" s="8">
        <v>26.76</v>
      </c>
      <c r="B2576" s="40" t="s">
        <v>16</v>
      </c>
      <c r="D2576" s="106">
        <v>293399209019</v>
      </c>
      <c r="E2576" s="4">
        <v>0.6</v>
      </c>
    </row>
    <row r="2577" spans="1:5" x14ac:dyDescent="0.25">
      <c r="A2577" s="8">
        <v>26.77</v>
      </c>
      <c r="B2577" s="40" t="s">
        <v>16</v>
      </c>
      <c r="D2577" s="111">
        <v>510539000019</v>
      </c>
      <c r="E2577" s="4">
        <v>0.6</v>
      </c>
    </row>
    <row r="2578" spans="1:5" x14ac:dyDescent="0.25">
      <c r="A2578" s="8">
        <v>26.78</v>
      </c>
      <c r="B2578" s="40" t="s">
        <v>16</v>
      </c>
      <c r="D2578" s="106">
        <v>293399201011</v>
      </c>
      <c r="E2578" s="4">
        <v>0.6</v>
      </c>
    </row>
    <row r="2579" spans="1:5" x14ac:dyDescent="0.25">
      <c r="A2579" s="8">
        <v>26.79</v>
      </c>
      <c r="B2579" s="40" t="s">
        <v>16</v>
      </c>
      <c r="D2579" s="111">
        <v>293399809021</v>
      </c>
      <c r="E2579" s="4">
        <v>0.6</v>
      </c>
    </row>
    <row r="2580" spans="1:5" x14ac:dyDescent="0.25">
      <c r="A2580" s="8">
        <v>26.8</v>
      </c>
      <c r="B2580" s="40" t="s">
        <v>16</v>
      </c>
      <c r="D2580" s="106">
        <v>293399809022</v>
      </c>
      <c r="E2580" s="4">
        <v>0.6</v>
      </c>
    </row>
    <row r="2581" spans="1:5" x14ac:dyDescent="0.25">
      <c r="A2581" s="8">
        <v>26.81</v>
      </c>
      <c r="B2581" s="40" t="s">
        <v>16</v>
      </c>
      <c r="D2581" s="111">
        <v>284290809919</v>
      </c>
      <c r="E2581" s="4">
        <v>0.6</v>
      </c>
    </row>
    <row r="2582" spans="1:5" x14ac:dyDescent="0.25">
      <c r="A2582" s="8">
        <v>26.82</v>
      </c>
      <c r="B2582" s="40" t="s">
        <v>16</v>
      </c>
      <c r="D2582" s="106">
        <v>290613900000</v>
      </c>
      <c r="E2582" s="4">
        <v>0.6</v>
      </c>
    </row>
    <row r="2583" spans="1:5" x14ac:dyDescent="0.25">
      <c r="A2583" s="8">
        <v>26.83</v>
      </c>
      <c r="B2583" s="40" t="s">
        <v>16</v>
      </c>
      <c r="D2583" s="111">
        <v>291990009015</v>
      </c>
      <c r="E2583" s="4">
        <v>0.6</v>
      </c>
    </row>
    <row r="2584" spans="1:5" x14ac:dyDescent="0.25">
      <c r="A2584" s="8">
        <v>26.84</v>
      </c>
      <c r="B2584" s="40" t="s">
        <v>16</v>
      </c>
      <c r="D2584" s="106">
        <v>300290100000</v>
      </c>
      <c r="E2584" s="4">
        <v>0.6</v>
      </c>
    </row>
    <row r="2585" spans="1:5" x14ac:dyDescent="0.25">
      <c r="A2585" s="8">
        <v>26.85</v>
      </c>
      <c r="B2585" s="40" t="s">
        <v>16</v>
      </c>
      <c r="D2585" s="111">
        <v>852871150000</v>
      </c>
      <c r="E2585" s="4">
        <v>0.6</v>
      </c>
    </row>
    <row r="2586" spans="1:5" x14ac:dyDescent="0.25">
      <c r="A2586" s="8">
        <v>26.86</v>
      </c>
      <c r="B2586" s="40" t="s">
        <v>16</v>
      </c>
      <c r="D2586" s="106">
        <v>850440869011</v>
      </c>
      <c r="E2586" s="4">
        <v>0.6</v>
      </c>
    </row>
    <row r="2587" spans="1:5" x14ac:dyDescent="0.25">
      <c r="A2587" s="8">
        <v>26.87</v>
      </c>
      <c r="B2587" s="40" t="s">
        <v>16</v>
      </c>
      <c r="D2587" s="111">
        <v>110820000000</v>
      </c>
      <c r="E2587" s="4">
        <v>0.6</v>
      </c>
    </row>
    <row r="2588" spans="1:5" x14ac:dyDescent="0.25">
      <c r="A2588" s="8">
        <v>26.88</v>
      </c>
      <c r="B2588" s="40" t="s">
        <v>16</v>
      </c>
      <c r="D2588" s="106">
        <v>850440859000</v>
      </c>
      <c r="E2588" s="4">
        <v>0.6</v>
      </c>
    </row>
    <row r="2589" spans="1:5" x14ac:dyDescent="0.25">
      <c r="A2589" s="8">
        <v>26.89</v>
      </c>
      <c r="B2589" s="40" t="s">
        <v>16</v>
      </c>
      <c r="D2589" s="111">
        <v>850440869012</v>
      </c>
      <c r="E2589" s="4">
        <v>0.6</v>
      </c>
    </row>
    <row r="2590" spans="1:5" x14ac:dyDescent="0.25">
      <c r="A2590" s="8">
        <v>26.9</v>
      </c>
      <c r="B2590" s="40" t="s">
        <v>16</v>
      </c>
      <c r="D2590" s="106">
        <v>850440869000</v>
      </c>
      <c r="E2590" s="4">
        <v>0.6</v>
      </c>
    </row>
    <row r="2591" spans="1:5" x14ac:dyDescent="0.25">
      <c r="A2591" s="8">
        <v>26.91</v>
      </c>
      <c r="B2591" s="40" t="s">
        <v>16</v>
      </c>
      <c r="D2591" s="111">
        <v>500500100019</v>
      </c>
      <c r="E2591" s="4">
        <v>0.6</v>
      </c>
    </row>
    <row r="2592" spans="1:5" x14ac:dyDescent="0.25">
      <c r="A2592" s="8">
        <v>26.92</v>
      </c>
      <c r="B2592" s="40" t="s">
        <v>16</v>
      </c>
      <c r="D2592" s="106">
        <v>500500900019</v>
      </c>
      <c r="E2592" s="4">
        <v>0.6</v>
      </c>
    </row>
    <row r="2593" spans="1:5" x14ac:dyDescent="0.25">
      <c r="A2593" s="8">
        <v>26.93</v>
      </c>
      <c r="B2593" s="40" t="s">
        <v>16</v>
      </c>
      <c r="D2593" s="111">
        <v>560490909011</v>
      </c>
      <c r="E2593" s="4">
        <v>0.6</v>
      </c>
    </row>
    <row r="2594" spans="1:5" x14ac:dyDescent="0.25">
      <c r="A2594" s="8">
        <v>26.94</v>
      </c>
      <c r="B2594" s="40" t="s">
        <v>16</v>
      </c>
      <c r="D2594" s="106">
        <v>500200000000</v>
      </c>
      <c r="E2594" s="4">
        <v>0.6</v>
      </c>
    </row>
    <row r="2595" spans="1:5" x14ac:dyDescent="0.25">
      <c r="A2595" s="8">
        <v>26.95</v>
      </c>
      <c r="B2595" s="40" t="s">
        <v>16</v>
      </c>
      <c r="D2595" s="111">
        <v>551030000000</v>
      </c>
      <c r="E2595" s="4">
        <v>0.6</v>
      </c>
    </row>
    <row r="2596" spans="1:5" x14ac:dyDescent="0.25">
      <c r="A2596" s="8">
        <v>26.96</v>
      </c>
      <c r="B2596" s="40" t="s">
        <v>16</v>
      </c>
      <c r="D2596" s="106">
        <v>551020000000</v>
      </c>
      <c r="E2596" s="4">
        <v>0.6</v>
      </c>
    </row>
    <row r="2597" spans="1:5" x14ac:dyDescent="0.25">
      <c r="A2597" s="8">
        <v>26.97</v>
      </c>
      <c r="B2597" s="40" t="s">
        <v>16</v>
      </c>
      <c r="D2597" s="111">
        <v>711041000000</v>
      </c>
      <c r="E2597" s="4">
        <v>0.6</v>
      </c>
    </row>
    <row r="2598" spans="1:5" x14ac:dyDescent="0.25">
      <c r="A2598" s="8">
        <v>26.98</v>
      </c>
      <c r="B2598" s="40" t="s">
        <v>16</v>
      </c>
      <c r="D2598" s="106">
        <v>711049000000</v>
      </c>
      <c r="E2598" s="4">
        <v>0.6</v>
      </c>
    </row>
    <row r="2599" spans="1:5" x14ac:dyDescent="0.25">
      <c r="A2599" s="8">
        <v>26.99</v>
      </c>
      <c r="B2599" s="40" t="s">
        <v>16</v>
      </c>
      <c r="D2599" s="111">
        <v>820790500000</v>
      </c>
      <c r="E2599" s="4">
        <v>0.6</v>
      </c>
    </row>
    <row r="2600" spans="1:5" x14ac:dyDescent="0.25">
      <c r="A2600" s="8">
        <v>27</v>
      </c>
      <c r="B2600" s="40" t="s">
        <v>16</v>
      </c>
      <c r="D2600" s="106">
        <v>820790300000</v>
      </c>
      <c r="E2600" s="4">
        <v>0.6</v>
      </c>
    </row>
    <row r="2601" spans="1:5" x14ac:dyDescent="0.25">
      <c r="A2601" s="8">
        <v>27.01</v>
      </c>
      <c r="B2601" s="40" t="s">
        <v>16</v>
      </c>
      <c r="D2601" s="111">
        <v>820231000000</v>
      </c>
      <c r="E2601" s="4">
        <v>0.6</v>
      </c>
    </row>
    <row r="2602" spans="1:5" x14ac:dyDescent="0.25">
      <c r="A2602" s="8">
        <v>27.02</v>
      </c>
      <c r="B2602" s="40" t="s">
        <v>16</v>
      </c>
      <c r="D2602" s="106">
        <v>760110900000</v>
      </c>
      <c r="E2602" s="4">
        <v>0.6</v>
      </c>
    </row>
    <row r="2603" spans="1:5" x14ac:dyDescent="0.25">
      <c r="A2603" s="8">
        <v>27.03</v>
      </c>
      <c r="B2603" s="40" t="s">
        <v>16</v>
      </c>
      <c r="D2603" s="111">
        <v>780199900000</v>
      </c>
      <c r="E2603" s="4">
        <v>0.6</v>
      </c>
    </row>
    <row r="2604" spans="1:5" x14ac:dyDescent="0.25">
      <c r="A2604" s="8">
        <v>27.04</v>
      </c>
      <c r="B2604" s="40" t="s">
        <v>16</v>
      </c>
      <c r="D2604" s="106">
        <v>710700000011</v>
      </c>
      <c r="E2604" s="4">
        <v>0.6</v>
      </c>
    </row>
    <row r="2605" spans="1:5" x14ac:dyDescent="0.25">
      <c r="A2605" s="8">
        <v>27.05</v>
      </c>
      <c r="B2605" s="40" t="s">
        <v>16</v>
      </c>
      <c r="D2605" s="111">
        <v>800120000000</v>
      </c>
      <c r="E2605" s="4">
        <v>0.6</v>
      </c>
    </row>
    <row r="2606" spans="1:5" x14ac:dyDescent="0.25">
      <c r="A2606" s="8">
        <v>27.06</v>
      </c>
      <c r="B2606" s="40" t="s">
        <v>16</v>
      </c>
      <c r="D2606" s="106">
        <v>811221900011</v>
      </c>
      <c r="E2606" s="4">
        <v>0.6</v>
      </c>
    </row>
    <row r="2607" spans="1:5" x14ac:dyDescent="0.25">
      <c r="A2607" s="8">
        <v>27.07</v>
      </c>
      <c r="B2607" s="40" t="s">
        <v>16</v>
      </c>
      <c r="D2607" s="111">
        <v>810419000000</v>
      </c>
      <c r="E2607" s="4">
        <v>0.6</v>
      </c>
    </row>
    <row r="2608" spans="1:5" x14ac:dyDescent="0.25">
      <c r="A2608" s="8">
        <v>27.08</v>
      </c>
      <c r="B2608" s="40" t="s">
        <v>16</v>
      </c>
      <c r="D2608" s="106">
        <v>810411000000</v>
      </c>
      <c r="E2608" s="4">
        <v>0.6</v>
      </c>
    </row>
    <row r="2609" spans="1:5" x14ac:dyDescent="0.25">
      <c r="A2609" s="8">
        <v>27.09</v>
      </c>
      <c r="B2609" s="40" t="s">
        <v>16</v>
      </c>
      <c r="D2609" s="111">
        <v>810294000000</v>
      </c>
      <c r="E2609" s="4">
        <v>0.6</v>
      </c>
    </row>
    <row r="2610" spans="1:5" x14ac:dyDescent="0.25">
      <c r="A2610" s="8">
        <v>27.1</v>
      </c>
      <c r="B2610" s="40" t="s">
        <v>16</v>
      </c>
      <c r="D2610" s="106">
        <v>811300200000</v>
      </c>
      <c r="E2610" s="4">
        <v>0.6</v>
      </c>
    </row>
    <row r="2611" spans="1:5" x14ac:dyDescent="0.25">
      <c r="A2611" s="8">
        <v>27.11</v>
      </c>
      <c r="B2611" s="40" t="s">
        <v>16</v>
      </c>
      <c r="D2611" s="111">
        <v>810194000000</v>
      </c>
      <c r="E2611" s="4">
        <v>0.6</v>
      </c>
    </row>
    <row r="2612" spans="1:5" x14ac:dyDescent="0.25">
      <c r="A2612" s="8">
        <v>27.12</v>
      </c>
      <c r="B2612" s="40" t="s">
        <v>16</v>
      </c>
      <c r="D2612" s="106">
        <v>681490000000</v>
      </c>
      <c r="E2612" s="4">
        <v>0.6</v>
      </c>
    </row>
    <row r="2613" spans="1:5" x14ac:dyDescent="0.25">
      <c r="A2613" s="8">
        <v>27.13</v>
      </c>
      <c r="B2613" s="40" t="s">
        <v>16</v>
      </c>
      <c r="D2613" s="111">
        <v>290369800014</v>
      </c>
      <c r="E2613" s="4">
        <v>0.6</v>
      </c>
    </row>
    <row r="2614" spans="1:5" x14ac:dyDescent="0.25">
      <c r="A2614" s="8">
        <v>27.14</v>
      </c>
      <c r="B2614" s="40" t="s">
        <v>16</v>
      </c>
      <c r="D2614" s="106">
        <v>392099530000</v>
      </c>
      <c r="E2614" s="4">
        <v>0.6</v>
      </c>
    </row>
    <row r="2615" spans="1:5" x14ac:dyDescent="0.25">
      <c r="A2615" s="8">
        <v>27.15</v>
      </c>
      <c r="B2615" s="40" t="s">
        <v>16</v>
      </c>
      <c r="D2615" s="111">
        <v>382499150011</v>
      </c>
      <c r="E2615" s="4">
        <v>0.6</v>
      </c>
    </row>
    <row r="2616" spans="1:5" x14ac:dyDescent="0.25">
      <c r="A2616" s="8">
        <v>27.16</v>
      </c>
      <c r="B2616" s="40" t="s">
        <v>16</v>
      </c>
      <c r="D2616" s="106">
        <v>903010001000</v>
      </c>
      <c r="E2616" s="4">
        <v>0.6</v>
      </c>
    </row>
    <row r="2617" spans="1:5" x14ac:dyDescent="0.25">
      <c r="A2617" s="8">
        <v>27.17</v>
      </c>
      <c r="B2617" s="40" t="s">
        <v>16</v>
      </c>
      <c r="D2617" s="111">
        <v>903010009000</v>
      </c>
      <c r="E2617" s="4">
        <v>0.6</v>
      </c>
    </row>
    <row r="2618" spans="1:5" x14ac:dyDescent="0.25">
      <c r="A2618" s="8">
        <v>27.18</v>
      </c>
      <c r="B2618" s="40" t="s">
        <v>16</v>
      </c>
      <c r="D2618" s="106">
        <v>280120009000</v>
      </c>
      <c r="E2618" s="4">
        <v>0.6</v>
      </c>
    </row>
    <row r="2619" spans="1:5" x14ac:dyDescent="0.25">
      <c r="A2619" s="8">
        <v>27.19</v>
      </c>
      <c r="B2619" s="40" t="s">
        <v>16</v>
      </c>
      <c r="D2619" s="111">
        <v>293379000011</v>
      </c>
      <c r="E2619" s="4">
        <v>0.6</v>
      </c>
    </row>
    <row r="2620" spans="1:5" x14ac:dyDescent="0.25">
      <c r="A2620" s="8">
        <v>27.2</v>
      </c>
      <c r="B2620" s="40" t="s">
        <v>16</v>
      </c>
      <c r="D2620" s="106">
        <v>293220909012</v>
      </c>
      <c r="E2620" s="4">
        <v>0.6</v>
      </c>
    </row>
    <row r="2621" spans="1:5" x14ac:dyDescent="0.25">
      <c r="A2621" s="8">
        <v>27.21</v>
      </c>
      <c r="B2621" s="40" t="s">
        <v>16</v>
      </c>
      <c r="D2621" s="111">
        <v>290619002012</v>
      </c>
      <c r="E2621" s="4">
        <v>0.6</v>
      </c>
    </row>
    <row r="2622" spans="1:5" x14ac:dyDescent="0.25">
      <c r="A2622" s="8">
        <v>27.22</v>
      </c>
      <c r="B2622" s="40" t="s">
        <v>16</v>
      </c>
      <c r="D2622" s="106">
        <v>291539009116</v>
      </c>
      <c r="E2622" s="4">
        <v>0.6</v>
      </c>
    </row>
    <row r="2623" spans="1:5" x14ac:dyDescent="0.25">
      <c r="A2623" s="8">
        <v>27.23</v>
      </c>
      <c r="B2623" s="40" t="s">
        <v>16</v>
      </c>
      <c r="D2623" s="111">
        <v>293349900014</v>
      </c>
      <c r="E2623" s="4">
        <v>0.6</v>
      </c>
    </row>
    <row r="2624" spans="1:5" x14ac:dyDescent="0.25">
      <c r="A2624" s="8">
        <v>27.24</v>
      </c>
      <c r="B2624" s="40" t="s">
        <v>16</v>
      </c>
      <c r="D2624" s="106">
        <v>291560190012</v>
      </c>
      <c r="E2624" s="4">
        <v>0.6</v>
      </c>
    </row>
    <row r="2625" spans="1:5" x14ac:dyDescent="0.25">
      <c r="A2625" s="8">
        <v>27.25</v>
      </c>
      <c r="B2625" s="40" t="s">
        <v>16</v>
      </c>
      <c r="D2625" s="111">
        <v>400231000000</v>
      </c>
      <c r="E2625" s="4">
        <v>0.6</v>
      </c>
    </row>
    <row r="2626" spans="1:5" x14ac:dyDescent="0.25">
      <c r="A2626" s="8">
        <v>27.26</v>
      </c>
      <c r="B2626" s="40" t="s">
        <v>16</v>
      </c>
      <c r="D2626" s="106">
        <v>290514900011</v>
      </c>
      <c r="E2626" s="4">
        <v>0.6</v>
      </c>
    </row>
    <row r="2627" spans="1:5" x14ac:dyDescent="0.25">
      <c r="A2627" s="8">
        <v>27.27</v>
      </c>
      <c r="B2627" s="40" t="s">
        <v>16</v>
      </c>
      <c r="D2627" s="111">
        <v>291539009200</v>
      </c>
      <c r="E2627" s="4">
        <v>0.6</v>
      </c>
    </row>
    <row r="2628" spans="1:5" x14ac:dyDescent="0.25">
      <c r="A2628" s="8">
        <v>27.28</v>
      </c>
      <c r="B2628" s="40" t="s">
        <v>16</v>
      </c>
      <c r="D2628" s="106">
        <v>292690200000</v>
      </c>
      <c r="E2628" s="4">
        <v>0.6</v>
      </c>
    </row>
    <row r="2629" spans="1:5" x14ac:dyDescent="0.25">
      <c r="A2629" s="8">
        <v>27.29</v>
      </c>
      <c r="B2629" s="40" t="s">
        <v>16</v>
      </c>
      <c r="D2629" s="111">
        <v>293349900012</v>
      </c>
      <c r="E2629" s="4">
        <v>0.6</v>
      </c>
    </row>
    <row r="2630" spans="1:5" x14ac:dyDescent="0.25">
      <c r="A2630" s="8">
        <v>27.3</v>
      </c>
      <c r="B2630" s="40" t="s">
        <v>16</v>
      </c>
      <c r="D2630" s="106">
        <v>702000070000</v>
      </c>
      <c r="E2630" s="4">
        <v>0.6</v>
      </c>
    </row>
    <row r="2631" spans="1:5" x14ac:dyDescent="0.25">
      <c r="A2631" s="8">
        <v>27.31</v>
      </c>
      <c r="B2631" s="40" t="s">
        <v>16</v>
      </c>
      <c r="D2631" s="111">
        <v>702000080000</v>
      </c>
      <c r="E2631" s="4">
        <v>0.6</v>
      </c>
    </row>
    <row r="2632" spans="1:5" x14ac:dyDescent="0.25">
      <c r="A2632" s="8">
        <v>27.32</v>
      </c>
      <c r="B2632" s="40" t="s">
        <v>16</v>
      </c>
      <c r="D2632" s="106">
        <v>854460900000</v>
      </c>
      <c r="E2632" s="4">
        <v>0.6</v>
      </c>
    </row>
    <row r="2633" spans="1:5" x14ac:dyDescent="0.25">
      <c r="A2633" s="8">
        <v>27.33</v>
      </c>
      <c r="B2633" s="40" t="s">
        <v>16</v>
      </c>
      <c r="D2633" s="111">
        <v>854449950000</v>
      </c>
      <c r="E2633" s="4">
        <v>0.6</v>
      </c>
    </row>
    <row r="2634" spans="1:5" x14ac:dyDescent="0.25">
      <c r="A2634" s="8">
        <v>27.34</v>
      </c>
      <c r="B2634" s="40" t="s">
        <v>16</v>
      </c>
      <c r="D2634" s="106">
        <v>294000000014</v>
      </c>
      <c r="E2634" s="4">
        <v>0.6</v>
      </c>
    </row>
    <row r="2635" spans="1:5" x14ac:dyDescent="0.25">
      <c r="A2635" s="8">
        <v>27.35</v>
      </c>
      <c r="B2635" s="40" t="s">
        <v>16</v>
      </c>
      <c r="D2635" s="109">
        <v>292990000011</v>
      </c>
      <c r="E2635" s="4">
        <v>0.6</v>
      </c>
    </row>
    <row r="2636" spans="1:5" x14ac:dyDescent="0.25">
      <c r="A2636" s="8">
        <v>27.36</v>
      </c>
      <c r="B2636" s="40" t="s">
        <v>16</v>
      </c>
      <c r="D2636" s="110">
        <v>292990900011</v>
      </c>
      <c r="E2636" s="4">
        <v>0.6</v>
      </c>
    </row>
    <row r="2637" spans="1:5" x14ac:dyDescent="0.25">
      <c r="A2637" s="8">
        <v>27.37</v>
      </c>
      <c r="B2637" s="40" t="s">
        <v>16</v>
      </c>
      <c r="D2637" s="106">
        <v>290519009014</v>
      </c>
      <c r="E2637" s="4">
        <v>0.6</v>
      </c>
    </row>
    <row r="2638" spans="1:5" x14ac:dyDescent="0.25">
      <c r="A2638" s="8">
        <v>27.38</v>
      </c>
      <c r="B2638" s="40" t="s">
        <v>16</v>
      </c>
      <c r="D2638" s="108">
        <v>290516850011</v>
      </c>
      <c r="E2638" s="4">
        <v>0.6</v>
      </c>
    </row>
    <row r="2639" spans="1:5" x14ac:dyDescent="0.25">
      <c r="A2639" s="8">
        <v>27.39</v>
      </c>
      <c r="B2639" s="40" t="s">
        <v>16</v>
      </c>
      <c r="D2639" s="106">
        <v>291539003013</v>
      </c>
      <c r="E2639" s="4">
        <v>0.6</v>
      </c>
    </row>
    <row r="2640" spans="1:5" x14ac:dyDescent="0.25">
      <c r="A2640" s="8">
        <v>27.4</v>
      </c>
      <c r="B2640" s="40" t="s">
        <v>16</v>
      </c>
      <c r="D2640" s="108">
        <v>291570409014</v>
      </c>
      <c r="E2640" s="4">
        <v>0.6</v>
      </c>
    </row>
    <row r="2641" spans="1:5" x14ac:dyDescent="0.25">
      <c r="A2641" s="8">
        <v>27.41</v>
      </c>
      <c r="B2641" s="40" t="s">
        <v>16</v>
      </c>
      <c r="D2641" s="106">
        <v>291570501012</v>
      </c>
      <c r="E2641" s="4">
        <v>0.6</v>
      </c>
    </row>
    <row r="2642" spans="1:5" x14ac:dyDescent="0.25">
      <c r="A2642" s="8">
        <v>27.42</v>
      </c>
      <c r="B2642" s="40" t="s">
        <v>16</v>
      </c>
      <c r="D2642" s="108">
        <v>292119990021</v>
      </c>
      <c r="E2642" s="4">
        <v>0.6</v>
      </c>
    </row>
    <row r="2643" spans="1:5" x14ac:dyDescent="0.25">
      <c r="A2643" s="8">
        <v>27.43</v>
      </c>
      <c r="B2643" s="40" t="s">
        <v>16</v>
      </c>
      <c r="D2643" s="106">
        <v>292119990029</v>
      </c>
      <c r="E2643" s="4">
        <v>0.6</v>
      </c>
    </row>
    <row r="2644" spans="1:5" x14ac:dyDescent="0.25">
      <c r="A2644" s="8">
        <v>27.44</v>
      </c>
      <c r="B2644" s="40" t="s">
        <v>16</v>
      </c>
      <c r="D2644" s="108">
        <v>293349900015</v>
      </c>
      <c r="E2644" s="4">
        <v>0.6</v>
      </c>
    </row>
    <row r="2645" spans="1:5" x14ac:dyDescent="0.25">
      <c r="A2645" s="8">
        <v>27.45</v>
      </c>
      <c r="B2645" s="40" t="s">
        <v>16</v>
      </c>
      <c r="D2645" s="106">
        <v>292421000011</v>
      </c>
      <c r="E2645" s="4">
        <v>0.6</v>
      </c>
    </row>
    <row r="2646" spans="1:5" x14ac:dyDescent="0.25">
      <c r="A2646" s="8">
        <v>27.46</v>
      </c>
      <c r="B2646" s="40" t="s">
        <v>16</v>
      </c>
      <c r="D2646" s="108">
        <v>840120009015</v>
      </c>
      <c r="E2646" s="4">
        <v>0.6</v>
      </c>
    </row>
    <row r="2647" spans="1:5" x14ac:dyDescent="0.25">
      <c r="A2647" s="8">
        <v>27.47</v>
      </c>
      <c r="B2647" s="40" t="s">
        <v>16</v>
      </c>
      <c r="D2647" s="106">
        <v>291560909012</v>
      </c>
      <c r="E2647" s="4">
        <v>0.6</v>
      </c>
    </row>
    <row r="2648" spans="1:5" x14ac:dyDescent="0.25">
      <c r="A2648" s="8">
        <v>27.48</v>
      </c>
      <c r="B2648" s="40" t="s">
        <v>16</v>
      </c>
      <c r="D2648" s="108">
        <v>291429000013</v>
      </c>
      <c r="E2648" s="4">
        <v>0.6</v>
      </c>
    </row>
    <row r="2649" spans="1:5" x14ac:dyDescent="0.25">
      <c r="A2649" s="8">
        <v>27.49</v>
      </c>
      <c r="B2649" s="40" t="s">
        <v>16</v>
      </c>
      <c r="D2649" s="106">
        <v>851539180000</v>
      </c>
      <c r="E2649" s="4">
        <v>0.6</v>
      </c>
    </row>
    <row r="2650" spans="1:5" x14ac:dyDescent="0.25">
      <c r="A2650" s="8">
        <v>27.5</v>
      </c>
      <c r="B2650" s="40" t="s">
        <v>16</v>
      </c>
      <c r="D2650" s="108">
        <v>901580401011</v>
      </c>
      <c r="E2650" s="4">
        <v>0.6</v>
      </c>
    </row>
    <row r="2651" spans="1:5" x14ac:dyDescent="0.25">
      <c r="A2651" s="8">
        <v>27.51</v>
      </c>
      <c r="B2651" s="40" t="s">
        <v>16</v>
      </c>
      <c r="D2651" s="106">
        <v>901580200012</v>
      </c>
      <c r="E2651" s="4">
        <v>0.6</v>
      </c>
    </row>
    <row r="2652" spans="1:5" x14ac:dyDescent="0.25">
      <c r="A2652" s="8">
        <v>27.52</v>
      </c>
      <c r="B2652" s="40" t="s">
        <v>16</v>
      </c>
      <c r="D2652" s="108">
        <v>291539009115</v>
      </c>
      <c r="E2652" s="4">
        <v>0.6</v>
      </c>
    </row>
    <row r="2653" spans="1:5" x14ac:dyDescent="0.25">
      <c r="A2653" s="8">
        <v>27.53</v>
      </c>
      <c r="B2653" s="40" t="s">
        <v>16</v>
      </c>
      <c r="D2653" s="106">
        <v>151590111100</v>
      </c>
      <c r="E2653" s="4">
        <v>0.6</v>
      </c>
    </row>
    <row r="2654" spans="1:5" x14ac:dyDescent="0.25">
      <c r="A2654" s="8">
        <v>27.54</v>
      </c>
      <c r="B2654" s="40" t="s">
        <v>16</v>
      </c>
      <c r="D2654" s="108">
        <v>151590111900</v>
      </c>
      <c r="E2654" s="4">
        <v>0.6</v>
      </c>
    </row>
    <row r="2655" spans="1:5" x14ac:dyDescent="0.25">
      <c r="A2655" s="8">
        <v>27.55</v>
      </c>
      <c r="B2655" s="40" t="s">
        <v>16</v>
      </c>
      <c r="D2655" s="106">
        <v>530720000000</v>
      </c>
      <c r="E2655" s="4">
        <v>0.6</v>
      </c>
    </row>
    <row r="2656" spans="1:5" x14ac:dyDescent="0.25">
      <c r="A2656" s="8">
        <v>27.56</v>
      </c>
      <c r="B2656" s="40" t="s">
        <v>16</v>
      </c>
      <c r="D2656" s="108">
        <v>560490903000</v>
      </c>
      <c r="E2656" s="4">
        <v>0.6</v>
      </c>
    </row>
    <row r="2657" spans="1:5" x14ac:dyDescent="0.25">
      <c r="A2657" s="8">
        <v>27.57</v>
      </c>
      <c r="B2657" s="40" t="s">
        <v>16</v>
      </c>
      <c r="D2657" s="106">
        <v>530390000019</v>
      </c>
      <c r="E2657" s="4">
        <v>0.6</v>
      </c>
    </row>
    <row r="2658" spans="1:5" x14ac:dyDescent="0.25">
      <c r="A2658" s="8">
        <v>27.58</v>
      </c>
      <c r="B2658" s="40" t="s">
        <v>16</v>
      </c>
      <c r="D2658" s="108">
        <v>531090000000</v>
      </c>
      <c r="E2658" s="4">
        <v>0.6</v>
      </c>
    </row>
    <row r="2659" spans="1:5" x14ac:dyDescent="0.25">
      <c r="A2659" s="8">
        <v>27.59</v>
      </c>
      <c r="B2659" s="40" t="s">
        <v>16</v>
      </c>
      <c r="D2659" s="106">
        <v>531010900000</v>
      </c>
      <c r="E2659" s="4">
        <v>0.6</v>
      </c>
    </row>
    <row r="2660" spans="1:5" x14ac:dyDescent="0.25">
      <c r="A2660" s="8">
        <v>27.6</v>
      </c>
      <c r="B2660" s="40" t="s">
        <v>16</v>
      </c>
      <c r="D2660" s="108">
        <v>531010100000</v>
      </c>
      <c r="E2660" s="4">
        <v>0.6</v>
      </c>
    </row>
    <row r="2661" spans="1:5" x14ac:dyDescent="0.25">
      <c r="A2661" s="8">
        <v>27.61</v>
      </c>
      <c r="B2661" s="40" t="s">
        <v>16</v>
      </c>
      <c r="D2661" s="106">
        <v>510540000000</v>
      </c>
      <c r="E2661" s="4">
        <v>0.6</v>
      </c>
    </row>
    <row r="2662" spans="1:5" x14ac:dyDescent="0.25">
      <c r="A2662" s="8">
        <v>27.62</v>
      </c>
      <c r="B2662" s="40" t="s">
        <v>16</v>
      </c>
      <c r="D2662" s="108">
        <v>851821000000</v>
      </c>
      <c r="E2662" s="4">
        <v>0.6</v>
      </c>
    </row>
    <row r="2663" spans="1:5" x14ac:dyDescent="0.25">
      <c r="A2663" s="8">
        <v>27.63</v>
      </c>
      <c r="B2663" s="40" t="s">
        <v>16</v>
      </c>
      <c r="D2663" s="106">
        <v>382499450000</v>
      </c>
      <c r="E2663" s="4">
        <v>0.6</v>
      </c>
    </row>
    <row r="2664" spans="1:5" x14ac:dyDescent="0.25">
      <c r="A2664" s="8">
        <v>27.64</v>
      </c>
      <c r="B2664" s="40" t="s">
        <v>16</v>
      </c>
      <c r="D2664" s="108">
        <v>282739852014</v>
      </c>
      <c r="E2664" s="4">
        <v>0.6</v>
      </c>
    </row>
    <row r="2665" spans="1:5" x14ac:dyDescent="0.25">
      <c r="A2665" s="8">
        <v>27.65</v>
      </c>
      <c r="B2665" s="40" t="s">
        <v>16</v>
      </c>
      <c r="D2665" s="106">
        <v>283429202000</v>
      </c>
      <c r="E2665" s="4">
        <v>0.6</v>
      </c>
    </row>
    <row r="2666" spans="1:5" x14ac:dyDescent="0.25">
      <c r="A2666" s="8">
        <v>27.66</v>
      </c>
      <c r="B2666" s="40" t="s">
        <v>16</v>
      </c>
      <c r="D2666" s="108">
        <v>282590600000</v>
      </c>
      <c r="E2666" s="4">
        <v>0.6</v>
      </c>
    </row>
    <row r="2667" spans="1:5" x14ac:dyDescent="0.25">
      <c r="A2667" s="8">
        <v>27.67</v>
      </c>
      <c r="B2667" s="40" t="s">
        <v>16</v>
      </c>
      <c r="D2667" s="106">
        <v>283329201000</v>
      </c>
      <c r="E2667" s="4">
        <v>0.6</v>
      </c>
    </row>
    <row r="2668" spans="1:5" x14ac:dyDescent="0.25">
      <c r="A2668" s="8">
        <v>27.68</v>
      </c>
      <c r="B2668" s="40" t="s">
        <v>16</v>
      </c>
      <c r="D2668" s="108">
        <v>291479001000</v>
      </c>
      <c r="E2668" s="4">
        <v>0.6</v>
      </c>
    </row>
    <row r="2669" spans="1:5" x14ac:dyDescent="0.25">
      <c r="A2669" s="8">
        <v>27.69</v>
      </c>
      <c r="B2669" s="40" t="s">
        <v>16</v>
      </c>
      <c r="D2669" s="106">
        <v>291479002000</v>
      </c>
      <c r="E2669" s="4">
        <v>0.6</v>
      </c>
    </row>
    <row r="2670" spans="1:5" x14ac:dyDescent="0.25">
      <c r="A2670" s="8">
        <v>27.7</v>
      </c>
      <c r="B2670" s="40" t="s">
        <v>16</v>
      </c>
      <c r="D2670" s="108">
        <v>844140000000</v>
      </c>
      <c r="E2670" s="4">
        <v>0.6</v>
      </c>
    </row>
    <row r="2671" spans="1:5" x14ac:dyDescent="0.25">
      <c r="A2671" s="8">
        <v>27.71</v>
      </c>
      <c r="B2671" s="40" t="s">
        <v>16</v>
      </c>
      <c r="D2671" s="106">
        <v>481200009000</v>
      </c>
      <c r="E2671" s="4">
        <v>0.6</v>
      </c>
    </row>
    <row r="2672" spans="1:5" x14ac:dyDescent="0.25">
      <c r="A2672" s="8">
        <v>27.72</v>
      </c>
      <c r="B2672" s="40" t="s">
        <v>16</v>
      </c>
      <c r="D2672" s="108">
        <v>591131190012</v>
      </c>
      <c r="E2672" s="4">
        <v>0.6</v>
      </c>
    </row>
    <row r="2673" spans="1:5" x14ac:dyDescent="0.25">
      <c r="A2673" s="8">
        <v>27.73</v>
      </c>
      <c r="B2673" s="40" t="s">
        <v>16</v>
      </c>
      <c r="D2673" s="106">
        <v>591131900000</v>
      </c>
      <c r="E2673" s="4">
        <v>0.6</v>
      </c>
    </row>
    <row r="2674" spans="1:5" x14ac:dyDescent="0.25">
      <c r="A2674" s="8">
        <v>27.74</v>
      </c>
      <c r="B2674" s="40" t="s">
        <v>16</v>
      </c>
      <c r="D2674" s="108">
        <v>591132900000</v>
      </c>
      <c r="E2674" s="4">
        <v>0.6</v>
      </c>
    </row>
    <row r="2675" spans="1:5" x14ac:dyDescent="0.25">
      <c r="A2675" s="8">
        <v>27.75</v>
      </c>
      <c r="B2675" s="40" t="s">
        <v>16</v>
      </c>
      <c r="D2675" s="106">
        <v>591132190000</v>
      </c>
      <c r="E2675" s="4">
        <v>0.6</v>
      </c>
    </row>
    <row r="2676" spans="1:5" x14ac:dyDescent="0.25">
      <c r="A2676" s="8">
        <v>27.76</v>
      </c>
      <c r="B2676" s="40" t="s">
        <v>16</v>
      </c>
      <c r="D2676" s="108">
        <v>591131110000</v>
      </c>
      <c r="E2676" s="4">
        <v>0.6</v>
      </c>
    </row>
    <row r="2677" spans="1:5" x14ac:dyDescent="0.25">
      <c r="A2677" s="8">
        <v>27.77</v>
      </c>
      <c r="B2677" s="40" t="s">
        <v>16</v>
      </c>
      <c r="D2677" s="106">
        <v>591131190011</v>
      </c>
      <c r="E2677" s="4">
        <v>0.6</v>
      </c>
    </row>
    <row r="2678" spans="1:5" x14ac:dyDescent="0.25">
      <c r="A2678" s="8">
        <v>27.78</v>
      </c>
      <c r="B2678" s="40" t="s">
        <v>16</v>
      </c>
      <c r="D2678" s="108">
        <v>531100904900</v>
      </c>
      <c r="E2678" s="4">
        <v>0.6</v>
      </c>
    </row>
    <row r="2679" spans="1:5" x14ac:dyDescent="0.25">
      <c r="A2679" s="8">
        <v>27.79</v>
      </c>
      <c r="B2679" s="40" t="s">
        <v>16</v>
      </c>
      <c r="D2679" s="106">
        <v>530890500000</v>
      </c>
      <c r="E2679" s="4">
        <v>0.6</v>
      </c>
    </row>
    <row r="2680" spans="1:5" x14ac:dyDescent="0.25">
      <c r="A2680" s="8">
        <v>27.8</v>
      </c>
      <c r="B2680" s="40" t="s">
        <v>16</v>
      </c>
      <c r="D2680" s="108">
        <v>591132110000</v>
      </c>
      <c r="E2680" s="4">
        <v>0.6</v>
      </c>
    </row>
    <row r="2681" spans="1:5" x14ac:dyDescent="0.25">
      <c r="A2681" s="8">
        <v>27.81</v>
      </c>
      <c r="B2681" s="40" t="s">
        <v>16</v>
      </c>
      <c r="D2681" s="106">
        <v>380992009000</v>
      </c>
      <c r="E2681" s="4">
        <v>0.6</v>
      </c>
    </row>
    <row r="2682" spans="1:5" x14ac:dyDescent="0.25">
      <c r="A2682" s="8">
        <v>27.82</v>
      </c>
      <c r="B2682" s="40" t="s">
        <v>16</v>
      </c>
      <c r="D2682" s="108">
        <v>380992001000</v>
      </c>
      <c r="E2682" s="4">
        <v>0.6</v>
      </c>
    </row>
    <row r="2683" spans="1:5" x14ac:dyDescent="0.25">
      <c r="A2683" s="8">
        <v>27.83</v>
      </c>
      <c r="B2683" s="40" t="s">
        <v>16</v>
      </c>
      <c r="D2683" s="106">
        <v>844190109000</v>
      </c>
      <c r="E2683" s="4">
        <v>0.6</v>
      </c>
    </row>
    <row r="2684" spans="1:5" x14ac:dyDescent="0.25">
      <c r="A2684" s="8">
        <v>27.84</v>
      </c>
      <c r="B2684" s="40" t="s">
        <v>16</v>
      </c>
      <c r="D2684" s="108">
        <v>843999000000</v>
      </c>
      <c r="E2684" s="4">
        <v>0.6</v>
      </c>
    </row>
    <row r="2685" spans="1:5" x14ac:dyDescent="0.25">
      <c r="A2685" s="8">
        <v>27.85</v>
      </c>
      <c r="B2685" s="40" t="s">
        <v>16</v>
      </c>
      <c r="D2685" s="106">
        <v>853225000000</v>
      </c>
      <c r="E2685" s="4">
        <v>0.6</v>
      </c>
    </row>
    <row r="2686" spans="1:5" x14ac:dyDescent="0.25">
      <c r="A2686" s="8">
        <v>27.86</v>
      </c>
      <c r="B2686" s="40" t="s">
        <v>16</v>
      </c>
      <c r="D2686" s="108">
        <v>180200000000</v>
      </c>
      <c r="E2686" s="4">
        <v>0.6</v>
      </c>
    </row>
    <row r="2687" spans="1:5" x14ac:dyDescent="0.25">
      <c r="A2687" s="8">
        <v>27.87</v>
      </c>
      <c r="B2687" s="40" t="s">
        <v>16</v>
      </c>
      <c r="D2687" s="106">
        <v>800300009013</v>
      </c>
      <c r="E2687" s="4">
        <v>0.6</v>
      </c>
    </row>
    <row r="2688" spans="1:5" x14ac:dyDescent="0.25">
      <c r="A2688" s="8">
        <v>27.88</v>
      </c>
      <c r="B2688" s="40" t="s">
        <v>16</v>
      </c>
      <c r="D2688" s="108">
        <v>800300009011</v>
      </c>
      <c r="E2688" s="4">
        <v>0.6</v>
      </c>
    </row>
    <row r="2689" spans="1:5" x14ac:dyDescent="0.25">
      <c r="A2689" s="8">
        <v>27.89</v>
      </c>
      <c r="B2689" s="40" t="s">
        <v>16</v>
      </c>
      <c r="D2689" s="106">
        <v>800700101011</v>
      </c>
      <c r="E2689" s="4">
        <v>0.6</v>
      </c>
    </row>
    <row r="2690" spans="1:5" x14ac:dyDescent="0.25">
      <c r="A2690" s="8">
        <v>27.9</v>
      </c>
      <c r="B2690" s="40" t="s">
        <v>16</v>
      </c>
      <c r="D2690" s="108">
        <v>800300009015</v>
      </c>
      <c r="E2690" s="4">
        <v>0.6</v>
      </c>
    </row>
    <row r="2691" spans="1:5" x14ac:dyDescent="0.25">
      <c r="A2691" s="8">
        <v>27.91</v>
      </c>
      <c r="B2691" s="40" t="s">
        <v>16</v>
      </c>
      <c r="D2691" s="106">
        <v>800200000000</v>
      </c>
      <c r="E2691" s="4">
        <v>0.6</v>
      </c>
    </row>
    <row r="2692" spans="1:5" x14ac:dyDescent="0.25">
      <c r="A2692" s="8">
        <v>27.92</v>
      </c>
      <c r="B2692" s="40" t="s">
        <v>16</v>
      </c>
      <c r="D2692" s="108">
        <v>282739100011</v>
      </c>
      <c r="E2692" s="4">
        <v>0.6</v>
      </c>
    </row>
    <row r="2693" spans="1:5" x14ac:dyDescent="0.25">
      <c r="A2693" s="8">
        <v>27.93</v>
      </c>
      <c r="B2693" s="40" t="s">
        <v>16</v>
      </c>
      <c r="D2693" s="106">
        <v>282739100012</v>
      </c>
      <c r="E2693" s="4">
        <v>0.6</v>
      </c>
    </row>
    <row r="2694" spans="1:5" x14ac:dyDescent="0.25">
      <c r="A2694" s="8">
        <v>27.94</v>
      </c>
      <c r="B2694" s="40" t="s">
        <v>16</v>
      </c>
      <c r="D2694" s="108">
        <v>282590851000</v>
      </c>
      <c r="E2694" s="4">
        <v>0.6</v>
      </c>
    </row>
    <row r="2695" spans="1:5" x14ac:dyDescent="0.25">
      <c r="A2695" s="8">
        <v>27.95</v>
      </c>
      <c r="B2695" s="40" t="s">
        <v>16</v>
      </c>
      <c r="D2695" s="106">
        <v>283090851012</v>
      </c>
      <c r="E2695" s="4">
        <v>0.6</v>
      </c>
    </row>
    <row r="2696" spans="1:5" x14ac:dyDescent="0.25">
      <c r="A2696" s="8">
        <v>27.96</v>
      </c>
      <c r="B2696" s="40" t="s">
        <v>16</v>
      </c>
      <c r="D2696" s="108">
        <v>800700802900</v>
      </c>
      <c r="E2696" s="4">
        <v>0.6</v>
      </c>
    </row>
    <row r="2697" spans="1:5" x14ac:dyDescent="0.25">
      <c r="A2697" s="8">
        <v>27.97</v>
      </c>
      <c r="B2697" s="40" t="s">
        <v>16</v>
      </c>
      <c r="D2697" s="106">
        <v>800300001000</v>
      </c>
      <c r="E2697" s="4">
        <v>0.6</v>
      </c>
    </row>
    <row r="2698" spans="1:5" x14ac:dyDescent="0.25">
      <c r="A2698" s="8">
        <v>27.98</v>
      </c>
      <c r="B2698" s="40" t="s">
        <v>16</v>
      </c>
      <c r="D2698" s="108">
        <v>800700802100</v>
      </c>
      <c r="E2698" s="4">
        <v>0.6</v>
      </c>
    </row>
    <row r="2699" spans="1:5" x14ac:dyDescent="0.25">
      <c r="A2699" s="8">
        <v>27.99</v>
      </c>
      <c r="B2699" s="40" t="s">
        <v>16</v>
      </c>
      <c r="D2699" s="106">
        <v>800700801900</v>
      </c>
      <c r="E2699" s="4">
        <v>0.6</v>
      </c>
    </row>
    <row r="2700" spans="1:5" x14ac:dyDescent="0.25">
      <c r="A2700" s="8">
        <v>28</v>
      </c>
      <c r="B2700" s="40" t="s">
        <v>16</v>
      </c>
      <c r="D2700" s="108">
        <v>842091100011</v>
      </c>
      <c r="E2700" s="4">
        <v>0.6</v>
      </c>
    </row>
    <row r="2701" spans="1:5" x14ac:dyDescent="0.25">
      <c r="A2701" s="8">
        <v>28.01</v>
      </c>
      <c r="B2701" s="40" t="s">
        <v>16</v>
      </c>
      <c r="D2701" s="106">
        <v>842091800011</v>
      </c>
      <c r="E2701" s="4">
        <v>0.6</v>
      </c>
    </row>
    <row r="2702" spans="1:5" x14ac:dyDescent="0.25">
      <c r="A2702" s="8">
        <v>28.02</v>
      </c>
      <c r="B2702" s="40" t="s">
        <v>16</v>
      </c>
      <c r="D2702" s="108">
        <v>842010300000</v>
      </c>
      <c r="E2702" s="4">
        <v>0.6</v>
      </c>
    </row>
    <row r="2703" spans="1:5" x14ac:dyDescent="0.25">
      <c r="A2703" s="8">
        <v>28.03</v>
      </c>
      <c r="B2703" s="40" t="s">
        <v>16</v>
      </c>
      <c r="D2703" s="106">
        <v>842099000000</v>
      </c>
      <c r="E2703" s="4">
        <v>0.6</v>
      </c>
    </row>
    <row r="2704" spans="1:5" x14ac:dyDescent="0.25">
      <c r="A2704" s="8">
        <v>28.04</v>
      </c>
      <c r="B2704" s="40" t="s">
        <v>16</v>
      </c>
      <c r="D2704" s="108">
        <v>761290300000</v>
      </c>
      <c r="E2704" s="4">
        <v>0.6</v>
      </c>
    </row>
    <row r="2705" spans="1:5" x14ac:dyDescent="0.25">
      <c r="A2705" s="8">
        <v>28.05</v>
      </c>
      <c r="B2705" s="40" t="s">
        <v>16</v>
      </c>
      <c r="D2705" s="106">
        <v>280512000000</v>
      </c>
      <c r="E2705" s="4">
        <v>0.6</v>
      </c>
    </row>
    <row r="2706" spans="1:5" x14ac:dyDescent="0.25">
      <c r="A2706" s="8">
        <v>28.06</v>
      </c>
      <c r="B2706" s="40" t="s">
        <v>16</v>
      </c>
      <c r="D2706" s="108">
        <v>310240100011</v>
      </c>
      <c r="E2706" s="4">
        <v>0.6</v>
      </c>
    </row>
    <row r="2707" spans="1:5" x14ac:dyDescent="0.25">
      <c r="A2707" s="8">
        <v>28.07</v>
      </c>
      <c r="B2707" s="40" t="s">
        <v>16</v>
      </c>
      <c r="D2707" s="106">
        <v>282619909011</v>
      </c>
      <c r="E2707" s="4">
        <v>0.6</v>
      </c>
    </row>
    <row r="2708" spans="1:5" x14ac:dyDescent="0.25">
      <c r="A2708" s="8">
        <v>28.08</v>
      </c>
      <c r="B2708" s="40" t="s">
        <v>16</v>
      </c>
      <c r="D2708" s="108">
        <v>291512000013</v>
      </c>
      <c r="E2708" s="4">
        <v>0.6</v>
      </c>
    </row>
    <row r="2709" spans="1:5" x14ac:dyDescent="0.25">
      <c r="A2709" s="8">
        <v>28.09</v>
      </c>
      <c r="B2709" s="40" t="s">
        <v>16</v>
      </c>
      <c r="D2709" s="106">
        <v>283510001012</v>
      </c>
      <c r="E2709" s="4">
        <v>0.6</v>
      </c>
    </row>
    <row r="2710" spans="1:5" x14ac:dyDescent="0.25">
      <c r="A2710" s="8">
        <v>28.1</v>
      </c>
      <c r="B2710" s="40" t="s">
        <v>16</v>
      </c>
      <c r="D2710" s="108">
        <v>291990009013</v>
      </c>
      <c r="E2710" s="4">
        <v>0.6</v>
      </c>
    </row>
    <row r="2711" spans="1:5" x14ac:dyDescent="0.25">
      <c r="A2711" s="8">
        <v>28.11</v>
      </c>
      <c r="B2711" s="40" t="s">
        <v>16</v>
      </c>
      <c r="D2711" s="106">
        <v>291816000012</v>
      </c>
      <c r="E2711" s="4">
        <v>0.6</v>
      </c>
    </row>
    <row r="2712" spans="1:5" x14ac:dyDescent="0.25">
      <c r="A2712" s="8">
        <v>28.12</v>
      </c>
      <c r="B2712" s="40" t="s">
        <v>16</v>
      </c>
      <c r="D2712" s="108">
        <v>282590110000</v>
      </c>
      <c r="E2712" s="4">
        <v>0.6</v>
      </c>
    </row>
    <row r="2713" spans="1:5" x14ac:dyDescent="0.25">
      <c r="A2713" s="8">
        <v>28.13</v>
      </c>
      <c r="B2713" s="40" t="s">
        <v>16</v>
      </c>
      <c r="D2713" s="106">
        <v>284910000000</v>
      </c>
      <c r="E2713" s="4">
        <v>0.6</v>
      </c>
    </row>
    <row r="2714" spans="1:5" x14ac:dyDescent="0.25">
      <c r="A2714" s="8">
        <v>28.14</v>
      </c>
      <c r="B2714" s="40" t="s">
        <v>16</v>
      </c>
      <c r="D2714" s="108">
        <v>282720000000</v>
      </c>
      <c r="E2714" s="4">
        <v>0.6</v>
      </c>
    </row>
    <row r="2715" spans="1:5" x14ac:dyDescent="0.25">
      <c r="A2715" s="8">
        <v>28.15</v>
      </c>
      <c r="B2715" s="40" t="s">
        <v>16</v>
      </c>
      <c r="D2715" s="106">
        <v>291811000012</v>
      </c>
      <c r="E2715" s="4">
        <v>0.6</v>
      </c>
    </row>
    <row r="2716" spans="1:5" x14ac:dyDescent="0.25">
      <c r="A2716" s="8">
        <v>28.16</v>
      </c>
      <c r="B2716" s="40" t="s">
        <v>16</v>
      </c>
      <c r="D2716" s="108">
        <v>283429801100</v>
      </c>
      <c r="E2716" s="4">
        <v>0.6</v>
      </c>
    </row>
    <row r="2717" spans="1:5" x14ac:dyDescent="0.25">
      <c r="A2717" s="8">
        <v>28.17</v>
      </c>
      <c r="B2717" s="40" t="s">
        <v>16</v>
      </c>
      <c r="D2717" s="106">
        <v>283429801900</v>
      </c>
      <c r="E2717" s="4">
        <v>0.6</v>
      </c>
    </row>
    <row r="2718" spans="1:5" x14ac:dyDescent="0.25">
      <c r="A2718" s="8">
        <v>28.18</v>
      </c>
      <c r="B2718" s="40" t="s">
        <v>16</v>
      </c>
      <c r="D2718" s="108">
        <v>283429801200</v>
      </c>
      <c r="E2718" s="4">
        <v>0.6</v>
      </c>
    </row>
    <row r="2719" spans="1:5" x14ac:dyDescent="0.25">
      <c r="A2719" s="8">
        <v>28.19</v>
      </c>
      <c r="B2719" s="40" t="s">
        <v>16</v>
      </c>
      <c r="D2719" s="106">
        <v>310260000000</v>
      </c>
      <c r="E2719" s="4">
        <v>0.6</v>
      </c>
    </row>
    <row r="2720" spans="1:5" x14ac:dyDescent="0.25">
      <c r="A2720" s="8">
        <v>28.2</v>
      </c>
      <c r="B2720" s="40" t="s">
        <v>16</v>
      </c>
      <c r="D2720" s="108">
        <v>282590190011</v>
      </c>
      <c r="E2720" s="4">
        <v>0.6</v>
      </c>
    </row>
    <row r="2721" spans="1:5" x14ac:dyDescent="0.25">
      <c r="A2721" s="8">
        <v>28.21</v>
      </c>
      <c r="B2721" s="40" t="s">
        <v>16</v>
      </c>
      <c r="D2721" s="106">
        <v>291550000013</v>
      </c>
      <c r="E2721" s="4">
        <v>0.6</v>
      </c>
    </row>
    <row r="2722" spans="1:5" x14ac:dyDescent="0.25">
      <c r="A2722" s="8">
        <v>28.22</v>
      </c>
      <c r="B2722" s="40" t="s">
        <v>16</v>
      </c>
      <c r="D2722" s="108">
        <v>291570503014</v>
      </c>
      <c r="E2722" s="4">
        <v>0.6</v>
      </c>
    </row>
    <row r="2723" spans="1:5" x14ac:dyDescent="0.25">
      <c r="A2723" s="8">
        <v>28.23</v>
      </c>
      <c r="B2723" s="40" t="s">
        <v>16</v>
      </c>
      <c r="D2723" s="106">
        <v>291813009013</v>
      </c>
      <c r="E2723" s="4">
        <v>0.6</v>
      </c>
    </row>
    <row r="2724" spans="1:5" x14ac:dyDescent="0.25">
      <c r="A2724" s="8">
        <v>28.24</v>
      </c>
      <c r="B2724" s="40" t="s">
        <v>16</v>
      </c>
      <c r="D2724" s="108">
        <v>283090112000</v>
      </c>
      <c r="E2724" s="4">
        <v>0.6</v>
      </c>
    </row>
    <row r="2725" spans="1:5" x14ac:dyDescent="0.25">
      <c r="A2725" s="8">
        <v>28.25</v>
      </c>
      <c r="B2725" s="40" t="s">
        <v>16</v>
      </c>
      <c r="D2725" s="106">
        <v>283090852000</v>
      </c>
      <c r="E2725" s="4">
        <v>0.6</v>
      </c>
    </row>
    <row r="2726" spans="1:5" x14ac:dyDescent="0.25">
      <c r="A2726" s="8">
        <v>28.26</v>
      </c>
      <c r="B2726" s="40" t="s">
        <v>16</v>
      </c>
      <c r="D2726" s="108">
        <v>282749903019</v>
      </c>
      <c r="E2726" s="4">
        <v>0.6</v>
      </c>
    </row>
    <row r="2727" spans="1:5" x14ac:dyDescent="0.25">
      <c r="A2727" s="8">
        <v>28.27</v>
      </c>
      <c r="B2727" s="40" t="s">
        <v>16</v>
      </c>
      <c r="D2727" s="106">
        <v>290219000012</v>
      </c>
      <c r="E2727" s="4">
        <v>0.6</v>
      </c>
    </row>
    <row r="2728" spans="1:5" x14ac:dyDescent="0.25">
      <c r="A2728" s="8">
        <v>28.28</v>
      </c>
      <c r="B2728" s="40" t="s">
        <v>16</v>
      </c>
      <c r="D2728" s="108">
        <v>291429000016</v>
      </c>
      <c r="E2728" s="4">
        <v>0.6</v>
      </c>
    </row>
    <row r="2729" spans="1:5" x14ac:dyDescent="0.25">
      <c r="A2729" s="8">
        <v>28.29</v>
      </c>
      <c r="B2729" s="40" t="s">
        <v>16</v>
      </c>
      <c r="D2729" s="106">
        <v>401120100012</v>
      </c>
      <c r="E2729" s="4">
        <v>0.6</v>
      </c>
    </row>
    <row r="2730" spans="1:5" x14ac:dyDescent="0.25">
      <c r="A2730" s="8">
        <v>28.3</v>
      </c>
      <c r="B2730" s="40" t="s">
        <v>16</v>
      </c>
      <c r="D2730" s="108">
        <v>901890500012</v>
      </c>
      <c r="E2730" s="4">
        <v>0.6</v>
      </c>
    </row>
    <row r="2731" spans="1:5" x14ac:dyDescent="0.25">
      <c r="A2731" s="8">
        <v>28.31</v>
      </c>
      <c r="B2731" s="40" t="s">
        <v>16</v>
      </c>
      <c r="D2731" s="106">
        <v>294190000015</v>
      </c>
      <c r="E2731" s="4">
        <v>0.6</v>
      </c>
    </row>
    <row r="2732" spans="1:5" x14ac:dyDescent="0.25">
      <c r="A2732" s="8">
        <v>28.32</v>
      </c>
      <c r="B2732" s="40" t="s">
        <v>16</v>
      </c>
      <c r="D2732" s="108">
        <v>848360209012</v>
      </c>
      <c r="E2732" s="4">
        <v>0.6</v>
      </c>
    </row>
    <row r="2733" spans="1:5" x14ac:dyDescent="0.25">
      <c r="A2733" s="8">
        <v>28.33</v>
      </c>
      <c r="B2733" s="40" t="s">
        <v>16</v>
      </c>
      <c r="D2733" s="106">
        <v>291590700036</v>
      </c>
      <c r="E2733" s="4">
        <v>0.6</v>
      </c>
    </row>
    <row r="2734" spans="1:5" x14ac:dyDescent="0.25">
      <c r="A2734" s="8">
        <v>28.34</v>
      </c>
      <c r="B2734" s="40" t="s">
        <v>16</v>
      </c>
      <c r="D2734" s="108">
        <v>291590700035</v>
      </c>
      <c r="E2734" s="4">
        <v>0.6</v>
      </c>
    </row>
    <row r="2735" spans="1:5" x14ac:dyDescent="0.25">
      <c r="A2735" s="8">
        <v>28.35</v>
      </c>
      <c r="B2735" s="40" t="s">
        <v>16</v>
      </c>
      <c r="D2735" s="106">
        <v>291590700034</v>
      </c>
      <c r="E2735" s="4">
        <v>0.6</v>
      </c>
    </row>
    <row r="2736" spans="1:5" x14ac:dyDescent="0.25">
      <c r="A2736" s="8">
        <v>28.36</v>
      </c>
      <c r="B2736" s="40" t="s">
        <v>16</v>
      </c>
      <c r="D2736" s="108">
        <v>360100000011</v>
      </c>
      <c r="E2736" s="4">
        <v>0.6</v>
      </c>
    </row>
    <row r="2737" spans="1:5" x14ac:dyDescent="0.25">
      <c r="A2737" s="8">
        <v>28.37</v>
      </c>
      <c r="B2737" s="40" t="s">
        <v>16</v>
      </c>
      <c r="D2737" s="106">
        <v>840733200000</v>
      </c>
      <c r="E2737" s="4">
        <v>0.6</v>
      </c>
    </row>
    <row r="2738" spans="1:5" x14ac:dyDescent="0.25">
      <c r="A2738" s="8">
        <v>28.38</v>
      </c>
      <c r="B2738" s="40" t="s">
        <v>16</v>
      </c>
      <c r="D2738" s="108">
        <v>902920311000</v>
      </c>
      <c r="E2738" s="4">
        <v>0.6</v>
      </c>
    </row>
    <row r="2739" spans="1:5" x14ac:dyDescent="0.25">
      <c r="A2739" s="8">
        <v>28.39</v>
      </c>
      <c r="B2739" s="40" t="s">
        <v>16</v>
      </c>
      <c r="D2739" s="106">
        <v>902920319000</v>
      </c>
      <c r="E2739" s="4">
        <v>0.6</v>
      </c>
    </row>
    <row r="2740" spans="1:5" x14ac:dyDescent="0.25">
      <c r="A2740" s="8">
        <v>28.4</v>
      </c>
      <c r="B2740" s="40" t="s">
        <v>16</v>
      </c>
      <c r="D2740" s="108">
        <v>840820100000</v>
      </c>
      <c r="E2740" s="4">
        <v>0.6</v>
      </c>
    </row>
    <row r="2741" spans="1:5" x14ac:dyDescent="0.25">
      <c r="A2741" s="8">
        <v>28.41</v>
      </c>
      <c r="B2741" s="40" t="s">
        <v>16</v>
      </c>
      <c r="D2741" s="106">
        <v>293399809024</v>
      </c>
      <c r="E2741" s="4">
        <v>0.6</v>
      </c>
    </row>
    <row r="2742" spans="1:5" x14ac:dyDescent="0.25">
      <c r="A2742" s="8">
        <v>28.42</v>
      </c>
      <c r="B2742" s="40" t="s">
        <v>16</v>
      </c>
      <c r="D2742" s="108">
        <v>293296000000</v>
      </c>
      <c r="E2742" s="4">
        <v>0.6</v>
      </c>
    </row>
    <row r="2743" spans="1:5" x14ac:dyDescent="0.25">
      <c r="A2743" s="8">
        <v>28.43</v>
      </c>
      <c r="B2743" s="40" t="s">
        <v>16</v>
      </c>
      <c r="D2743" s="106">
        <v>391231000000</v>
      </c>
      <c r="E2743" s="4">
        <v>0.6</v>
      </c>
    </row>
    <row r="2744" spans="1:5" x14ac:dyDescent="0.25">
      <c r="A2744" s="8">
        <v>28.44</v>
      </c>
      <c r="B2744" s="40" t="s">
        <v>16</v>
      </c>
      <c r="D2744" s="108">
        <v>681513000000</v>
      </c>
      <c r="E2744" s="4">
        <v>0.6</v>
      </c>
    </row>
    <row r="2745" spans="1:5" x14ac:dyDescent="0.25">
      <c r="A2745" s="8">
        <v>28.45</v>
      </c>
      <c r="B2745" s="40" t="s">
        <v>16</v>
      </c>
      <c r="D2745" s="106">
        <v>480256806200</v>
      </c>
      <c r="E2745" s="4">
        <v>0.6</v>
      </c>
    </row>
    <row r="2746" spans="1:5" x14ac:dyDescent="0.25">
      <c r="A2746" s="8">
        <v>28.46</v>
      </c>
      <c r="B2746" s="40" t="s">
        <v>16</v>
      </c>
      <c r="D2746" s="108">
        <v>480256203900</v>
      </c>
      <c r="E2746" s="4">
        <v>0.6</v>
      </c>
    </row>
    <row r="2747" spans="1:5" x14ac:dyDescent="0.25">
      <c r="A2747" s="8">
        <v>28.47</v>
      </c>
      <c r="B2747" s="40" t="s">
        <v>16</v>
      </c>
      <c r="D2747" s="106">
        <v>480255156100</v>
      </c>
      <c r="E2747" s="4">
        <v>0.6</v>
      </c>
    </row>
    <row r="2748" spans="1:5" x14ac:dyDescent="0.25">
      <c r="A2748" s="8">
        <v>28.48</v>
      </c>
      <c r="B2748" s="40" t="s">
        <v>16</v>
      </c>
      <c r="D2748" s="108">
        <v>480258906200</v>
      </c>
      <c r="E2748" s="4">
        <v>0.6</v>
      </c>
    </row>
    <row r="2749" spans="1:5" x14ac:dyDescent="0.25">
      <c r="A2749" s="8">
        <v>28.49</v>
      </c>
      <c r="B2749" s="40" t="s">
        <v>16</v>
      </c>
      <c r="D2749" s="106">
        <v>480257006200</v>
      </c>
      <c r="E2749" s="4">
        <v>0.6</v>
      </c>
    </row>
    <row r="2750" spans="1:5" x14ac:dyDescent="0.25">
      <c r="A2750" s="8">
        <v>28.5</v>
      </c>
      <c r="B2750" s="40" t="s">
        <v>16</v>
      </c>
      <c r="D2750" s="108">
        <v>290314000000</v>
      </c>
      <c r="E2750" s="4">
        <v>0.6</v>
      </c>
    </row>
    <row r="2751" spans="1:5" x14ac:dyDescent="0.25">
      <c r="A2751" s="8">
        <v>28.51</v>
      </c>
      <c r="B2751" s="40" t="s">
        <v>16</v>
      </c>
      <c r="D2751" s="106">
        <v>281121000000</v>
      </c>
      <c r="E2751" s="4">
        <v>0.6</v>
      </c>
    </row>
    <row r="2752" spans="1:5" x14ac:dyDescent="0.25">
      <c r="A2752" s="8">
        <v>28.52</v>
      </c>
      <c r="B2752" s="40" t="s">
        <v>16</v>
      </c>
      <c r="D2752" s="108">
        <v>853310000000</v>
      </c>
      <c r="E2752" s="4">
        <v>0.6</v>
      </c>
    </row>
    <row r="2753" spans="1:5" x14ac:dyDescent="0.25">
      <c r="A2753" s="8">
        <v>28.53</v>
      </c>
      <c r="B2753" s="40" t="s">
        <v>16</v>
      </c>
      <c r="D2753" s="106">
        <v>281310000000</v>
      </c>
      <c r="E2753" s="4">
        <v>0.6</v>
      </c>
    </row>
    <row r="2754" spans="1:5" x14ac:dyDescent="0.25">
      <c r="A2754" s="8">
        <v>28.54</v>
      </c>
      <c r="B2754" s="40" t="s">
        <v>16</v>
      </c>
      <c r="D2754" s="108">
        <v>381700800029</v>
      </c>
      <c r="E2754" s="4">
        <v>0.6</v>
      </c>
    </row>
    <row r="2755" spans="1:5" x14ac:dyDescent="0.25">
      <c r="A2755" s="8">
        <v>28.55</v>
      </c>
      <c r="B2755" s="40" t="s">
        <v>16</v>
      </c>
      <c r="D2755" s="106">
        <v>381700800019</v>
      </c>
      <c r="E2755" s="4">
        <v>0.6</v>
      </c>
    </row>
    <row r="2756" spans="1:5" x14ac:dyDescent="0.25">
      <c r="A2756" s="8">
        <v>28.56</v>
      </c>
      <c r="B2756" s="40" t="s">
        <v>16</v>
      </c>
      <c r="D2756" s="108">
        <v>480257009900</v>
      </c>
      <c r="E2756" s="4">
        <v>0.6</v>
      </c>
    </row>
    <row r="2757" spans="1:5" x14ac:dyDescent="0.25">
      <c r="A2757" s="8">
        <v>28.57</v>
      </c>
      <c r="B2757" s="40" t="s">
        <v>16</v>
      </c>
      <c r="D2757" s="106">
        <v>480257005000</v>
      </c>
      <c r="E2757" s="4">
        <v>0.6</v>
      </c>
    </row>
    <row r="2758" spans="1:5" x14ac:dyDescent="0.25">
      <c r="A2758" s="8">
        <v>28.58</v>
      </c>
      <c r="B2758" s="40" t="s">
        <v>16</v>
      </c>
      <c r="D2758" s="108">
        <v>290719909011</v>
      </c>
      <c r="E2758" s="4">
        <v>0.6</v>
      </c>
    </row>
    <row r="2759" spans="1:5" x14ac:dyDescent="0.25">
      <c r="A2759" s="8">
        <v>28.59</v>
      </c>
      <c r="B2759" s="40" t="s">
        <v>16</v>
      </c>
      <c r="D2759" s="106">
        <v>291429000012</v>
      </c>
      <c r="E2759" s="4">
        <v>0.6</v>
      </c>
    </row>
    <row r="2760" spans="1:5" x14ac:dyDescent="0.25">
      <c r="A2760" s="8">
        <v>28.6</v>
      </c>
      <c r="B2760" s="40" t="s">
        <v>16</v>
      </c>
      <c r="D2760" s="108">
        <v>510531000000</v>
      </c>
      <c r="E2760" s="4">
        <v>0.6</v>
      </c>
    </row>
    <row r="2761" spans="1:5" x14ac:dyDescent="0.25">
      <c r="A2761" s="8">
        <v>28.61</v>
      </c>
      <c r="B2761" s="40" t="s">
        <v>16</v>
      </c>
      <c r="D2761" s="106">
        <v>284700009011</v>
      </c>
      <c r="E2761" s="4">
        <v>0.6</v>
      </c>
    </row>
    <row r="2762" spans="1:5" x14ac:dyDescent="0.25">
      <c r="A2762" s="8">
        <v>28.62</v>
      </c>
      <c r="B2762" s="40" t="s">
        <v>16</v>
      </c>
      <c r="D2762" s="108">
        <v>360690900011</v>
      </c>
      <c r="E2762" s="4">
        <v>0.6</v>
      </c>
    </row>
    <row r="2763" spans="1:5" x14ac:dyDescent="0.25">
      <c r="A2763" s="8">
        <v>28.63</v>
      </c>
      <c r="B2763" s="40" t="s">
        <v>16</v>
      </c>
      <c r="D2763" s="106">
        <v>293943000011</v>
      </c>
      <c r="E2763" s="4">
        <v>0.6</v>
      </c>
    </row>
    <row r="2764" spans="1:5" x14ac:dyDescent="0.25">
      <c r="A2764" s="8">
        <v>28.64</v>
      </c>
      <c r="B2764" s="40" t="s">
        <v>16</v>
      </c>
      <c r="D2764" s="108">
        <v>701120000011</v>
      </c>
      <c r="E2764" s="4">
        <v>0.6</v>
      </c>
    </row>
    <row r="2765" spans="1:5" x14ac:dyDescent="0.25">
      <c r="A2765" s="8">
        <v>28.65</v>
      </c>
      <c r="B2765" s="40" t="s">
        <v>16</v>
      </c>
      <c r="D2765" s="106">
        <v>852842000000</v>
      </c>
      <c r="E2765" s="4">
        <v>0.6</v>
      </c>
    </row>
    <row r="2766" spans="1:5" x14ac:dyDescent="0.25">
      <c r="A2766" s="8">
        <v>28.66</v>
      </c>
      <c r="B2766" s="40" t="s">
        <v>16</v>
      </c>
      <c r="D2766" s="108">
        <v>854091000000</v>
      </c>
      <c r="E2766" s="4">
        <v>0.6</v>
      </c>
    </row>
    <row r="2767" spans="1:5" x14ac:dyDescent="0.25">
      <c r="A2767" s="8">
        <v>28.67</v>
      </c>
      <c r="B2767" s="40" t="s">
        <v>16</v>
      </c>
      <c r="D2767" s="106">
        <v>481110009000</v>
      </c>
      <c r="E2767" s="4">
        <v>0.6</v>
      </c>
    </row>
    <row r="2768" spans="1:5" x14ac:dyDescent="0.25">
      <c r="A2768" s="8">
        <v>28.68</v>
      </c>
      <c r="B2768" s="40" t="s">
        <v>16</v>
      </c>
      <c r="D2768" s="108">
        <v>481110001000</v>
      </c>
      <c r="E2768" s="4">
        <v>0.6</v>
      </c>
    </row>
    <row r="2769" spans="1:5" x14ac:dyDescent="0.25">
      <c r="A2769" s="8">
        <v>28.69</v>
      </c>
      <c r="B2769" s="40" t="s">
        <v>16</v>
      </c>
      <c r="D2769" s="106">
        <v>400610000011</v>
      </c>
      <c r="E2769" s="4">
        <v>0.6</v>
      </c>
    </row>
    <row r="2770" spans="1:5" x14ac:dyDescent="0.25">
      <c r="A2770" s="8">
        <v>28.7</v>
      </c>
      <c r="B2770" s="40" t="s">
        <v>16</v>
      </c>
      <c r="D2770" s="108">
        <v>400610000019</v>
      </c>
      <c r="E2770" s="4">
        <v>0.6</v>
      </c>
    </row>
    <row r="2771" spans="1:5" x14ac:dyDescent="0.25">
      <c r="A2771" s="8">
        <v>28.71</v>
      </c>
      <c r="B2771" s="40" t="s">
        <v>16</v>
      </c>
      <c r="D2771" s="106">
        <v>381220900000</v>
      </c>
      <c r="E2771" s="4">
        <v>0.6</v>
      </c>
    </row>
    <row r="2772" spans="1:5" x14ac:dyDescent="0.25">
      <c r="A2772" s="8">
        <v>28.72</v>
      </c>
      <c r="B2772" s="40" t="s">
        <v>16</v>
      </c>
      <c r="D2772" s="108">
        <v>590699100000</v>
      </c>
      <c r="E2772" s="4">
        <v>0.6</v>
      </c>
    </row>
    <row r="2773" spans="1:5" x14ac:dyDescent="0.25">
      <c r="A2773" s="8">
        <v>28.73</v>
      </c>
      <c r="B2773" s="40" t="s">
        <v>16</v>
      </c>
      <c r="D2773" s="106">
        <v>590699900000</v>
      </c>
      <c r="E2773" s="4">
        <v>0.6</v>
      </c>
    </row>
    <row r="2774" spans="1:5" x14ac:dyDescent="0.25">
      <c r="A2774" s="8">
        <v>28.74</v>
      </c>
      <c r="B2774" s="40" t="s">
        <v>16</v>
      </c>
      <c r="D2774" s="108">
        <v>590691000000</v>
      </c>
      <c r="E2774" s="4">
        <v>0.6</v>
      </c>
    </row>
    <row r="2775" spans="1:5" x14ac:dyDescent="0.25">
      <c r="A2775" s="8">
        <v>28.75</v>
      </c>
      <c r="B2775" s="40" t="s">
        <v>16</v>
      </c>
      <c r="D2775" s="106">
        <v>401290900000</v>
      </c>
      <c r="E2775" s="4">
        <v>0.6</v>
      </c>
    </row>
    <row r="2776" spans="1:5" x14ac:dyDescent="0.25">
      <c r="A2776" s="8">
        <v>28.76</v>
      </c>
      <c r="B2776" s="40" t="s">
        <v>16</v>
      </c>
      <c r="D2776" s="108">
        <v>401290300000</v>
      </c>
      <c r="E2776" s="4">
        <v>0.6</v>
      </c>
    </row>
    <row r="2777" spans="1:5" x14ac:dyDescent="0.25">
      <c r="A2777" s="8">
        <v>28.77</v>
      </c>
      <c r="B2777" s="40" t="s">
        <v>16</v>
      </c>
      <c r="D2777" s="106">
        <v>401290200011</v>
      </c>
      <c r="E2777" s="4">
        <v>0.6</v>
      </c>
    </row>
    <row r="2778" spans="1:5" x14ac:dyDescent="0.25">
      <c r="A2778" s="8">
        <v>28.78</v>
      </c>
      <c r="B2778" s="40" t="s">
        <v>16</v>
      </c>
      <c r="D2778" s="108">
        <v>401290200012</v>
      </c>
      <c r="E2778" s="4">
        <v>0.6</v>
      </c>
    </row>
    <row r="2779" spans="1:5" x14ac:dyDescent="0.25">
      <c r="A2779" s="8">
        <v>28.79</v>
      </c>
      <c r="B2779" s="40" t="s">
        <v>16</v>
      </c>
      <c r="D2779" s="106">
        <v>400400000013</v>
      </c>
      <c r="E2779" s="4">
        <v>0.6</v>
      </c>
    </row>
    <row r="2780" spans="1:5" x14ac:dyDescent="0.25">
      <c r="A2780" s="8">
        <v>28.8</v>
      </c>
      <c r="B2780" s="40" t="s">
        <v>16</v>
      </c>
      <c r="D2780" s="108">
        <v>401190000000</v>
      </c>
      <c r="E2780" s="4">
        <v>0.6</v>
      </c>
    </row>
    <row r="2781" spans="1:5" x14ac:dyDescent="0.25">
      <c r="A2781" s="8">
        <v>28.81</v>
      </c>
      <c r="B2781" s="40" t="s">
        <v>16</v>
      </c>
      <c r="D2781" s="106">
        <v>848360801000</v>
      </c>
      <c r="E2781" s="4">
        <v>0.6</v>
      </c>
    </row>
    <row r="2782" spans="1:5" x14ac:dyDescent="0.25">
      <c r="A2782" s="8">
        <v>28.82</v>
      </c>
      <c r="B2782" s="40" t="s">
        <v>16</v>
      </c>
      <c r="D2782" s="108">
        <v>848360201000</v>
      </c>
      <c r="E2782" s="4">
        <v>0.6</v>
      </c>
    </row>
    <row r="2783" spans="1:5" x14ac:dyDescent="0.25">
      <c r="A2783" s="8">
        <v>28.83</v>
      </c>
      <c r="B2783" s="40" t="s">
        <v>16</v>
      </c>
      <c r="D2783" s="106">
        <v>848360209011</v>
      </c>
      <c r="E2783" s="4">
        <v>0.6</v>
      </c>
    </row>
    <row r="2784" spans="1:5" x14ac:dyDescent="0.25">
      <c r="A2784" s="8">
        <v>28.84</v>
      </c>
      <c r="B2784" s="40" t="s">
        <v>16</v>
      </c>
      <c r="D2784" s="108">
        <v>848360809011</v>
      </c>
      <c r="E2784" s="4">
        <v>0.6</v>
      </c>
    </row>
    <row r="2785" spans="1:5" x14ac:dyDescent="0.25">
      <c r="A2785" s="8">
        <v>28.85</v>
      </c>
      <c r="B2785" s="40" t="s">
        <v>16</v>
      </c>
      <c r="D2785" s="106">
        <v>250200000011</v>
      </c>
      <c r="E2785" s="4">
        <v>0.6</v>
      </c>
    </row>
    <row r="2786" spans="1:5" x14ac:dyDescent="0.25">
      <c r="A2786" s="8">
        <v>28.86</v>
      </c>
      <c r="B2786" s="40" t="s">
        <v>16</v>
      </c>
      <c r="D2786" s="108">
        <v>250200000019</v>
      </c>
      <c r="E2786" s="4">
        <v>0.6</v>
      </c>
    </row>
    <row r="2787" spans="1:5" x14ac:dyDescent="0.25">
      <c r="A2787" s="8">
        <v>28.87</v>
      </c>
      <c r="B2787" s="40" t="s">
        <v>16</v>
      </c>
      <c r="D2787" s="106">
        <v>350510900011</v>
      </c>
      <c r="E2787" s="4">
        <v>0.6</v>
      </c>
    </row>
    <row r="2788" spans="1:5" x14ac:dyDescent="0.25">
      <c r="A2788" s="8">
        <v>28.88</v>
      </c>
      <c r="B2788" s="40" t="s">
        <v>16</v>
      </c>
      <c r="D2788" s="108">
        <v>820713000000</v>
      </c>
      <c r="E2788" s="4">
        <v>0.6</v>
      </c>
    </row>
    <row r="2789" spans="1:5" x14ac:dyDescent="0.25">
      <c r="A2789" s="8">
        <v>28.89</v>
      </c>
      <c r="B2789" s="40" t="s">
        <v>16</v>
      </c>
      <c r="D2789" s="106">
        <v>251400000000</v>
      </c>
      <c r="E2789" s="4">
        <v>0.6</v>
      </c>
    </row>
    <row r="2790" spans="1:5" x14ac:dyDescent="0.25">
      <c r="A2790" s="8">
        <v>28.9</v>
      </c>
      <c r="B2790" s="40" t="s">
        <v>16</v>
      </c>
      <c r="D2790" s="108">
        <v>960720100000</v>
      </c>
      <c r="E2790" s="4">
        <v>0.6</v>
      </c>
    </row>
    <row r="2791" spans="1:5" x14ac:dyDescent="0.25">
      <c r="A2791" s="8">
        <v>28.91</v>
      </c>
      <c r="B2791" s="40" t="s">
        <v>16</v>
      </c>
      <c r="D2791" s="106">
        <v>960720900000</v>
      </c>
      <c r="E2791" s="4">
        <v>0.6</v>
      </c>
    </row>
    <row r="2792" spans="1:5" x14ac:dyDescent="0.25">
      <c r="A2792" s="8">
        <v>28.92</v>
      </c>
      <c r="B2792" s="40" t="s">
        <v>16</v>
      </c>
      <c r="D2792" s="108">
        <v>482340000000</v>
      </c>
      <c r="E2792" s="4">
        <v>0.6</v>
      </c>
    </row>
    <row r="2793" spans="1:5" x14ac:dyDescent="0.25">
      <c r="A2793" s="8">
        <v>28.93</v>
      </c>
      <c r="B2793" s="40" t="s">
        <v>16</v>
      </c>
      <c r="D2793" s="106">
        <v>481013001000</v>
      </c>
      <c r="E2793" s="4">
        <v>0.6</v>
      </c>
    </row>
    <row r="2794" spans="1:5" x14ac:dyDescent="0.25">
      <c r="A2794" s="8">
        <v>28.94</v>
      </c>
      <c r="B2794" s="40" t="s">
        <v>16</v>
      </c>
      <c r="D2794" s="108">
        <v>820560000000</v>
      </c>
      <c r="E2794" s="4">
        <v>0.6</v>
      </c>
    </row>
    <row r="2795" spans="1:5" x14ac:dyDescent="0.25">
      <c r="A2795" s="8">
        <v>28.95</v>
      </c>
      <c r="B2795" s="40" t="s">
        <v>16</v>
      </c>
      <c r="D2795" s="106">
        <v>851590809012</v>
      </c>
      <c r="E2795" s="4">
        <v>0.6</v>
      </c>
    </row>
    <row r="2796" spans="1:5" x14ac:dyDescent="0.25">
      <c r="A2796" s="8">
        <v>28.96</v>
      </c>
      <c r="B2796" s="40" t="s">
        <v>16</v>
      </c>
      <c r="D2796" s="108">
        <v>846890009019</v>
      </c>
      <c r="E2796" s="4">
        <v>0.6</v>
      </c>
    </row>
    <row r="2797" spans="1:5" x14ac:dyDescent="0.25">
      <c r="A2797" s="8">
        <v>28.97</v>
      </c>
      <c r="B2797" s="40" t="s">
        <v>16</v>
      </c>
      <c r="D2797" s="106">
        <v>350190100000</v>
      </c>
      <c r="E2797" s="4">
        <v>0.6</v>
      </c>
    </row>
    <row r="2798" spans="1:5" x14ac:dyDescent="0.25">
      <c r="A2798" s="8">
        <v>28.98</v>
      </c>
      <c r="B2798" s="40" t="s">
        <v>16</v>
      </c>
      <c r="D2798" s="108">
        <v>350110500000</v>
      </c>
      <c r="E2798" s="4">
        <v>0.6</v>
      </c>
    </row>
    <row r="2799" spans="1:5" x14ac:dyDescent="0.25">
      <c r="A2799" s="8">
        <v>28.99</v>
      </c>
      <c r="B2799" s="40" t="s">
        <v>16</v>
      </c>
      <c r="D2799" s="106">
        <v>350110100000</v>
      </c>
      <c r="E2799" s="4">
        <v>0.6</v>
      </c>
    </row>
    <row r="2800" spans="1:5" x14ac:dyDescent="0.25">
      <c r="A2800" s="8">
        <v>29</v>
      </c>
      <c r="B2800" s="40" t="s">
        <v>16</v>
      </c>
      <c r="D2800" s="108">
        <v>350190900019</v>
      </c>
      <c r="E2800" s="4">
        <v>0.6</v>
      </c>
    </row>
    <row r="2801" spans="1:5" x14ac:dyDescent="0.25">
      <c r="A2801" s="8">
        <v>29.01</v>
      </c>
      <c r="B2801" s="40" t="s">
        <v>16</v>
      </c>
      <c r="D2801" s="106">
        <v>320110000000</v>
      </c>
      <c r="E2801" s="4">
        <v>0.6</v>
      </c>
    </row>
    <row r="2802" spans="1:5" x14ac:dyDescent="0.25">
      <c r="A2802" s="8">
        <v>29.02</v>
      </c>
      <c r="B2802" s="40" t="s">
        <v>16</v>
      </c>
      <c r="D2802" s="108">
        <v>480550000000</v>
      </c>
      <c r="E2802" s="4">
        <v>0.6</v>
      </c>
    </row>
    <row r="2803" spans="1:5" x14ac:dyDescent="0.25">
      <c r="A2803" s="8">
        <v>29.03</v>
      </c>
      <c r="B2803" s="40" t="s">
        <v>16</v>
      </c>
      <c r="D2803" s="106">
        <v>844900001000</v>
      </c>
      <c r="E2803" s="4">
        <v>0.6</v>
      </c>
    </row>
    <row r="2804" spans="1:5" x14ac:dyDescent="0.25">
      <c r="A2804" s="8">
        <v>29.04</v>
      </c>
      <c r="B2804" s="40" t="s">
        <v>16</v>
      </c>
      <c r="D2804" s="108">
        <v>844900009000</v>
      </c>
      <c r="E2804" s="4">
        <v>0.6</v>
      </c>
    </row>
    <row r="2805" spans="1:5" x14ac:dyDescent="0.25">
      <c r="A2805" s="8">
        <v>29.05</v>
      </c>
      <c r="B2805" s="40" t="s">
        <v>16</v>
      </c>
      <c r="D2805" s="106">
        <v>411310000000</v>
      </c>
      <c r="E2805" s="4">
        <v>0.6</v>
      </c>
    </row>
    <row r="2806" spans="1:5" x14ac:dyDescent="0.25">
      <c r="A2806" s="8">
        <v>29.06</v>
      </c>
      <c r="B2806" s="40" t="s">
        <v>16</v>
      </c>
      <c r="D2806" s="108">
        <v>410621000000</v>
      </c>
      <c r="E2806" s="4">
        <v>0.6</v>
      </c>
    </row>
    <row r="2807" spans="1:5" x14ac:dyDescent="0.25">
      <c r="A2807" s="8">
        <v>29.07</v>
      </c>
      <c r="B2807" s="40" t="s">
        <v>16</v>
      </c>
      <c r="D2807" s="106">
        <v>130232101000</v>
      </c>
      <c r="E2807" s="4">
        <v>0.6</v>
      </c>
    </row>
    <row r="2808" spans="1:5" x14ac:dyDescent="0.25">
      <c r="A2808" s="8">
        <v>29.08</v>
      </c>
      <c r="B2808" s="40" t="s">
        <v>16</v>
      </c>
      <c r="D2808" s="108">
        <v>130232109000</v>
      </c>
      <c r="E2808" s="4">
        <v>0.6</v>
      </c>
    </row>
    <row r="2809" spans="1:5" x14ac:dyDescent="0.25">
      <c r="A2809" s="8">
        <v>29.09</v>
      </c>
      <c r="B2809" s="40" t="s">
        <v>16</v>
      </c>
      <c r="D2809" s="106">
        <v>382430000000</v>
      </c>
      <c r="E2809" s="4">
        <v>0.6</v>
      </c>
    </row>
    <row r="2810" spans="1:5" x14ac:dyDescent="0.25">
      <c r="A2810" s="8">
        <v>29.1</v>
      </c>
      <c r="B2810" s="40" t="s">
        <v>16</v>
      </c>
      <c r="D2810" s="108">
        <v>851390009000</v>
      </c>
      <c r="E2810" s="4">
        <v>0.6</v>
      </c>
    </row>
    <row r="2811" spans="1:5" x14ac:dyDescent="0.25">
      <c r="A2811" s="8">
        <v>29.11</v>
      </c>
      <c r="B2811" s="40" t="s">
        <v>16</v>
      </c>
      <c r="D2811" s="106">
        <v>851310009000</v>
      </c>
      <c r="E2811" s="4">
        <v>0.6</v>
      </c>
    </row>
    <row r="2812" spans="1:5" x14ac:dyDescent="0.25">
      <c r="A2812" s="8">
        <v>29.12</v>
      </c>
      <c r="B2812" s="40" t="s">
        <v>16</v>
      </c>
      <c r="D2812" s="108">
        <v>851090009000</v>
      </c>
      <c r="E2812" s="4">
        <v>0.6</v>
      </c>
    </row>
    <row r="2813" spans="1:5" x14ac:dyDescent="0.25">
      <c r="A2813" s="8">
        <v>29.13</v>
      </c>
      <c r="B2813" s="40" t="s">
        <v>16</v>
      </c>
      <c r="D2813" s="106">
        <v>842940300000</v>
      </c>
      <c r="E2813" s="4">
        <v>0.6</v>
      </c>
    </row>
    <row r="2814" spans="1:5" x14ac:dyDescent="0.25">
      <c r="A2814" s="8">
        <v>29.14</v>
      </c>
      <c r="B2814" s="40" t="s">
        <v>16</v>
      </c>
      <c r="D2814" s="108">
        <v>842951999019</v>
      </c>
      <c r="E2814" s="4">
        <v>0.6</v>
      </c>
    </row>
    <row r="2815" spans="1:5" x14ac:dyDescent="0.25">
      <c r="A2815" s="8">
        <v>29.15</v>
      </c>
      <c r="B2815" s="40" t="s">
        <v>16</v>
      </c>
      <c r="D2815" s="106">
        <v>842951991019</v>
      </c>
      <c r="E2815" s="4">
        <v>0.6</v>
      </c>
    </row>
    <row r="2816" spans="1:5" x14ac:dyDescent="0.25">
      <c r="A2816" s="8">
        <v>29.16</v>
      </c>
      <c r="B2816" s="40" t="s">
        <v>16</v>
      </c>
      <c r="D2816" s="108">
        <v>854390009000</v>
      </c>
      <c r="E2816" s="4">
        <v>0.6</v>
      </c>
    </row>
    <row r="2817" spans="1:5" x14ac:dyDescent="0.25">
      <c r="A2817" s="8">
        <v>29.17</v>
      </c>
      <c r="B2817" s="40" t="s">
        <v>16</v>
      </c>
      <c r="D2817" s="106">
        <v>530820100000</v>
      </c>
      <c r="E2817" s="4">
        <v>0.6</v>
      </c>
    </row>
    <row r="2818" spans="1:5" x14ac:dyDescent="0.25">
      <c r="A2818" s="8">
        <v>29.18</v>
      </c>
      <c r="B2818" s="40" t="s">
        <v>16</v>
      </c>
      <c r="D2818" s="108">
        <v>530820900000</v>
      </c>
      <c r="E2818" s="4">
        <v>0.6</v>
      </c>
    </row>
    <row r="2819" spans="1:5" x14ac:dyDescent="0.25">
      <c r="A2819" s="8">
        <v>29.19</v>
      </c>
      <c r="B2819" s="40" t="s">
        <v>16</v>
      </c>
      <c r="D2819" s="106">
        <v>530290000019</v>
      </c>
      <c r="E2819" s="4">
        <v>0.6</v>
      </c>
    </row>
    <row r="2820" spans="1:5" x14ac:dyDescent="0.25">
      <c r="A2820" s="8">
        <v>29.2</v>
      </c>
      <c r="B2820" s="40" t="s">
        <v>16</v>
      </c>
      <c r="D2820" s="108">
        <v>271019250019</v>
      </c>
      <c r="E2820" s="4">
        <v>0.6</v>
      </c>
    </row>
    <row r="2821" spans="1:5" x14ac:dyDescent="0.25">
      <c r="A2821" s="8">
        <v>29.21</v>
      </c>
      <c r="B2821" s="40" t="s">
        <v>16</v>
      </c>
      <c r="D2821" s="106">
        <v>820320000012</v>
      </c>
      <c r="E2821" s="4">
        <v>0.6</v>
      </c>
    </row>
    <row r="2822" spans="1:5" x14ac:dyDescent="0.25">
      <c r="A2822" s="8">
        <v>29.22</v>
      </c>
      <c r="B2822" s="40" t="s">
        <v>16</v>
      </c>
      <c r="D2822" s="108">
        <v>292239000014</v>
      </c>
      <c r="E2822" s="4">
        <v>0.6</v>
      </c>
    </row>
    <row r="2823" spans="1:5" x14ac:dyDescent="0.25">
      <c r="A2823" s="8">
        <v>29.23</v>
      </c>
      <c r="B2823" s="40" t="s">
        <v>16</v>
      </c>
      <c r="D2823" s="106">
        <v>530130000029</v>
      </c>
      <c r="E2823" s="4">
        <v>0.6</v>
      </c>
    </row>
    <row r="2824" spans="1:5" x14ac:dyDescent="0.25">
      <c r="A2824" s="8">
        <v>29.24</v>
      </c>
      <c r="B2824" s="40" t="s">
        <v>16</v>
      </c>
      <c r="D2824" s="108">
        <v>530130000021</v>
      </c>
      <c r="E2824" s="4">
        <v>0.6</v>
      </c>
    </row>
    <row r="2825" spans="1:5" x14ac:dyDescent="0.25">
      <c r="A2825" s="8">
        <v>29.25</v>
      </c>
      <c r="B2825" s="40" t="s">
        <v>16</v>
      </c>
      <c r="D2825" s="106">
        <v>530620100000</v>
      </c>
      <c r="E2825" s="4">
        <v>0.6</v>
      </c>
    </row>
    <row r="2826" spans="1:5" x14ac:dyDescent="0.25">
      <c r="A2826" s="8">
        <v>29.26</v>
      </c>
      <c r="B2826" s="40" t="s">
        <v>16</v>
      </c>
      <c r="D2826" s="108">
        <v>530610500000</v>
      </c>
      <c r="E2826" s="4">
        <v>0.6</v>
      </c>
    </row>
    <row r="2827" spans="1:5" x14ac:dyDescent="0.25">
      <c r="A2827" s="8">
        <v>29.27</v>
      </c>
      <c r="B2827" s="40" t="s">
        <v>16</v>
      </c>
      <c r="D2827" s="106">
        <v>530610100000</v>
      </c>
      <c r="E2827" s="4">
        <v>0.6</v>
      </c>
    </row>
    <row r="2828" spans="1:5" x14ac:dyDescent="0.25">
      <c r="A2828" s="8">
        <v>29.28</v>
      </c>
      <c r="B2828" s="40" t="s">
        <v>16</v>
      </c>
      <c r="D2828" s="108">
        <v>151511009000</v>
      </c>
      <c r="E2828" s="4">
        <v>0.6</v>
      </c>
    </row>
    <row r="2829" spans="1:5" x14ac:dyDescent="0.25">
      <c r="A2829" s="8">
        <v>29.29</v>
      </c>
      <c r="B2829" s="40" t="s">
        <v>16</v>
      </c>
      <c r="D2829" s="106">
        <v>151511001000</v>
      </c>
      <c r="E2829" s="4">
        <v>0.6</v>
      </c>
    </row>
    <row r="2830" spans="1:5" x14ac:dyDescent="0.25">
      <c r="A2830" s="8">
        <v>29.3</v>
      </c>
      <c r="B2830" s="40" t="s">
        <v>16</v>
      </c>
      <c r="D2830" s="108">
        <v>151519900000</v>
      </c>
      <c r="E2830" s="4">
        <v>0.6</v>
      </c>
    </row>
    <row r="2831" spans="1:5" x14ac:dyDescent="0.25">
      <c r="A2831" s="8">
        <v>29.31</v>
      </c>
      <c r="B2831" s="40" t="s">
        <v>16</v>
      </c>
      <c r="D2831" s="106">
        <v>151519100000</v>
      </c>
      <c r="E2831" s="4">
        <v>0.6</v>
      </c>
    </row>
    <row r="2832" spans="1:5" x14ac:dyDescent="0.25">
      <c r="A2832" s="8">
        <v>29.32</v>
      </c>
      <c r="B2832" s="40" t="s">
        <v>16</v>
      </c>
      <c r="D2832" s="108">
        <v>530129000000</v>
      </c>
      <c r="E2832" s="4">
        <v>0.6</v>
      </c>
    </row>
    <row r="2833" spans="1:5" x14ac:dyDescent="0.25">
      <c r="A2833" s="8">
        <v>29.33</v>
      </c>
      <c r="B2833" s="40" t="s">
        <v>16</v>
      </c>
      <c r="D2833" s="106">
        <v>291830000015</v>
      </c>
      <c r="E2833" s="4">
        <v>0.6</v>
      </c>
    </row>
    <row r="2834" spans="1:5" x14ac:dyDescent="0.25">
      <c r="A2834" s="8">
        <v>29.34</v>
      </c>
      <c r="B2834" s="40" t="s">
        <v>16</v>
      </c>
      <c r="D2834" s="108">
        <v>291830000014</v>
      </c>
      <c r="E2834" s="4">
        <v>0.6</v>
      </c>
    </row>
    <row r="2835" spans="1:5" x14ac:dyDescent="0.25">
      <c r="A2835" s="8">
        <v>29.35</v>
      </c>
      <c r="B2835" s="40" t="s">
        <v>16</v>
      </c>
      <c r="D2835" s="106">
        <v>291830000019</v>
      </c>
      <c r="E2835" s="4">
        <v>0.6</v>
      </c>
    </row>
    <row r="2836" spans="1:5" x14ac:dyDescent="0.25">
      <c r="A2836" s="8">
        <v>29.36</v>
      </c>
      <c r="B2836" s="40" t="s">
        <v>16</v>
      </c>
      <c r="D2836" s="108">
        <v>291440900000</v>
      </c>
      <c r="E2836" s="4">
        <v>0.6</v>
      </c>
    </row>
    <row r="2837" spans="1:5" x14ac:dyDescent="0.25">
      <c r="A2837" s="8">
        <v>29.37</v>
      </c>
      <c r="B2837" s="40" t="s">
        <v>16</v>
      </c>
      <c r="D2837" s="106">
        <v>291450000000</v>
      </c>
      <c r="E2837" s="4">
        <v>0.6</v>
      </c>
    </row>
    <row r="2838" spans="1:5" x14ac:dyDescent="0.25">
      <c r="A2838" s="8">
        <v>29.38</v>
      </c>
      <c r="B2838" s="40" t="s">
        <v>16</v>
      </c>
      <c r="D2838" s="108">
        <v>291479009000</v>
      </c>
      <c r="E2838" s="4">
        <v>0.6</v>
      </c>
    </row>
    <row r="2839" spans="1:5" x14ac:dyDescent="0.25">
      <c r="A2839" s="8">
        <v>29.39</v>
      </c>
      <c r="B2839" s="40" t="s">
        <v>16</v>
      </c>
      <c r="D2839" s="106">
        <v>293920009019</v>
      </c>
      <c r="E2839" s="4">
        <v>0.6</v>
      </c>
    </row>
    <row r="2840" spans="1:5" x14ac:dyDescent="0.25">
      <c r="A2840" s="8">
        <v>29.4</v>
      </c>
      <c r="B2840" s="40" t="s">
        <v>16</v>
      </c>
      <c r="D2840" s="108">
        <v>850220404000</v>
      </c>
      <c r="E2840" s="4">
        <v>0.6</v>
      </c>
    </row>
    <row r="2841" spans="1:5" x14ac:dyDescent="0.25">
      <c r="A2841" s="8">
        <v>29.41</v>
      </c>
      <c r="B2841" s="40" t="s">
        <v>16</v>
      </c>
      <c r="D2841" s="106">
        <v>850220609000</v>
      </c>
      <c r="E2841" s="4">
        <v>0.6</v>
      </c>
    </row>
    <row r="2842" spans="1:5" x14ac:dyDescent="0.25">
      <c r="A2842" s="8">
        <v>29.42</v>
      </c>
      <c r="B2842" s="40" t="s">
        <v>16</v>
      </c>
      <c r="D2842" s="108">
        <v>850220402000</v>
      </c>
      <c r="E2842" s="4">
        <v>0.6</v>
      </c>
    </row>
    <row r="2843" spans="1:5" x14ac:dyDescent="0.25">
      <c r="A2843" s="8">
        <v>29.43</v>
      </c>
      <c r="B2843" s="40" t="s">
        <v>16</v>
      </c>
      <c r="D2843" s="106">
        <v>850220209000</v>
      </c>
      <c r="E2843" s="4">
        <v>0.6</v>
      </c>
    </row>
    <row r="2844" spans="1:5" x14ac:dyDescent="0.25">
      <c r="A2844" s="8">
        <v>29.44</v>
      </c>
      <c r="B2844" s="40" t="s">
        <v>16</v>
      </c>
      <c r="D2844" s="108">
        <v>850220403000</v>
      </c>
      <c r="E2844" s="4">
        <v>0.6</v>
      </c>
    </row>
    <row r="2845" spans="1:5" x14ac:dyDescent="0.25">
      <c r="A2845" s="8">
        <v>29.45</v>
      </c>
      <c r="B2845" s="40" t="s">
        <v>16</v>
      </c>
      <c r="D2845" s="106">
        <v>850220809000</v>
      </c>
      <c r="E2845" s="4">
        <v>0.6</v>
      </c>
    </row>
    <row r="2846" spans="1:5" x14ac:dyDescent="0.25">
      <c r="A2846" s="8">
        <v>29.46</v>
      </c>
      <c r="B2846" s="40" t="s">
        <v>16</v>
      </c>
      <c r="D2846" s="108">
        <v>851130009012</v>
      </c>
      <c r="E2846" s="4">
        <v>0.6</v>
      </c>
    </row>
    <row r="2847" spans="1:5" x14ac:dyDescent="0.25">
      <c r="A2847" s="8">
        <v>29.47</v>
      </c>
      <c r="B2847" s="40" t="s">
        <v>16</v>
      </c>
      <c r="D2847" s="106">
        <v>851130001000</v>
      </c>
      <c r="E2847" s="4">
        <v>0.6</v>
      </c>
    </row>
    <row r="2848" spans="1:5" x14ac:dyDescent="0.25">
      <c r="A2848" s="8">
        <v>29.48</v>
      </c>
      <c r="B2848" s="40" t="s">
        <v>16</v>
      </c>
      <c r="D2848" s="108">
        <v>851130009011</v>
      </c>
      <c r="E2848" s="4">
        <v>0.6</v>
      </c>
    </row>
    <row r="2849" spans="1:5" x14ac:dyDescent="0.25">
      <c r="A2849" s="8">
        <v>29.49</v>
      </c>
      <c r="B2849" s="40" t="s">
        <v>16</v>
      </c>
      <c r="D2849" s="106">
        <v>840790100000</v>
      </c>
      <c r="E2849" s="4">
        <v>0.6</v>
      </c>
    </row>
    <row r="2850" spans="1:5" x14ac:dyDescent="0.25">
      <c r="A2850" s="8">
        <v>29.5</v>
      </c>
      <c r="B2850" s="40" t="s">
        <v>16</v>
      </c>
      <c r="D2850" s="108">
        <v>840790800000</v>
      </c>
      <c r="E2850" s="4">
        <v>0.6</v>
      </c>
    </row>
    <row r="2851" spans="1:5" x14ac:dyDescent="0.25">
      <c r="A2851" s="8">
        <v>29.51</v>
      </c>
      <c r="B2851" s="40" t="s">
        <v>16</v>
      </c>
      <c r="D2851" s="106">
        <v>840790900000</v>
      </c>
      <c r="E2851" s="4">
        <v>0.6</v>
      </c>
    </row>
    <row r="2852" spans="1:5" x14ac:dyDescent="0.25">
      <c r="A2852" s="8">
        <v>29.52</v>
      </c>
      <c r="B2852" s="40" t="s">
        <v>16</v>
      </c>
      <c r="D2852" s="108">
        <v>840991000011</v>
      </c>
      <c r="E2852" s="4">
        <v>0.6</v>
      </c>
    </row>
    <row r="2853" spans="1:5" x14ac:dyDescent="0.25">
      <c r="A2853" s="8">
        <v>29.53</v>
      </c>
      <c r="B2853" s="40" t="s">
        <v>16</v>
      </c>
      <c r="D2853" s="106">
        <v>840991000039</v>
      </c>
      <c r="E2853" s="4">
        <v>0.6</v>
      </c>
    </row>
    <row r="2854" spans="1:5" x14ac:dyDescent="0.25">
      <c r="A2854" s="8">
        <v>29.54</v>
      </c>
      <c r="B2854" s="40" t="s">
        <v>16</v>
      </c>
      <c r="D2854" s="108">
        <v>840991000031</v>
      </c>
      <c r="E2854" s="4">
        <v>0.6</v>
      </c>
    </row>
    <row r="2855" spans="1:5" x14ac:dyDescent="0.25">
      <c r="A2855" s="8">
        <v>29.55</v>
      </c>
      <c r="B2855" s="40" t="s">
        <v>16</v>
      </c>
      <c r="D2855" s="106">
        <v>851150001000</v>
      </c>
      <c r="E2855" s="4">
        <v>0.6</v>
      </c>
    </row>
    <row r="2856" spans="1:5" x14ac:dyDescent="0.25">
      <c r="A2856" s="8">
        <v>29.56</v>
      </c>
      <c r="B2856" s="40" t="s">
        <v>16</v>
      </c>
      <c r="D2856" s="108">
        <v>851190000000</v>
      </c>
      <c r="E2856" s="4">
        <v>0.6</v>
      </c>
    </row>
    <row r="2857" spans="1:5" x14ac:dyDescent="0.25">
      <c r="A2857" s="8">
        <v>29.57</v>
      </c>
      <c r="B2857" s="40" t="s">
        <v>16</v>
      </c>
      <c r="D2857" s="106">
        <v>261690000000</v>
      </c>
      <c r="E2857" s="4">
        <v>0.6</v>
      </c>
    </row>
    <row r="2858" spans="1:5" x14ac:dyDescent="0.25">
      <c r="A2858" s="8">
        <v>29.58</v>
      </c>
      <c r="B2858" s="40" t="s">
        <v>16</v>
      </c>
      <c r="D2858" s="108">
        <v>285210002800</v>
      </c>
      <c r="E2858" s="4">
        <v>0.6</v>
      </c>
    </row>
    <row r="2859" spans="1:5" x14ac:dyDescent="0.25">
      <c r="A2859" s="8">
        <v>29.59</v>
      </c>
      <c r="B2859" s="40" t="s">
        <v>16</v>
      </c>
      <c r="D2859" s="106">
        <v>840220000000</v>
      </c>
      <c r="E2859" s="4">
        <v>0.6</v>
      </c>
    </row>
    <row r="2860" spans="1:5" x14ac:dyDescent="0.25">
      <c r="A2860" s="8">
        <v>29.6</v>
      </c>
      <c r="B2860" s="40" t="s">
        <v>16</v>
      </c>
      <c r="D2860" s="108">
        <v>853990909019</v>
      </c>
      <c r="E2860" s="4">
        <v>0.6</v>
      </c>
    </row>
    <row r="2861" spans="1:5" x14ac:dyDescent="0.25">
      <c r="A2861" s="8">
        <v>29.61</v>
      </c>
      <c r="B2861" s="40" t="s">
        <v>16</v>
      </c>
      <c r="D2861" s="106">
        <v>253020000011</v>
      </c>
      <c r="E2861" s="4">
        <v>0.6</v>
      </c>
    </row>
    <row r="2862" spans="1:5" x14ac:dyDescent="0.25">
      <c r="A2862" s="8">
        <v>29.62</v>
      </c>
      <c r="B2862" s="40" t="s">
        <v>16</v>
      </c>
      <c r="D2862" s="108">
        <v>830150000000</v>
      </c>
      <c r="E2862" s="4">
        <v>0.6</v>
      </c>
    </row>
    <row r="2863" spans="1:5" x14ac:dyDescent="0.25">
      <c r="A2863" s="8">
        <v>29.63</v>
      </c>
      <c r="B2863" s="40" t="s">
        <v>16</v>
      </c>
      <c r="D2863" s="106">
        <v>382590900000</v>
      </c>
      <c r="E2863" s="4">
        <v>0.6</v>
      </c>
    </row>
    <row r="2864" spans="1:5" x14ac:dyDescent="0.25">
      <c r="A2864" s="8">
        <v>29.64</v>
      </c>
      <c r="B2864" s="40" t="s">
        <v>16</v>
      </c>
      <c r="D2864" s="108">
        <v>382499969068</v>
      </c>
      <c r="E2864" s="4">
        <v>0.6</v>
      </c>
    </row>
    <row r="2865" spans="1:5" x14ac:dyDescent="0.25">
      <c r="A2865" s="8">
        <v>29.65</v>
      </c>
      <c r="B2865" s="40" t="s">
        <v>16</v>
      </c>
      <c r="D2865" s="106">
        <v>382481000000</v>
      </c>
      <c r="E2865" s="4">
        <v>0.6</v>
      </c>
    </row>
    <row r="2866" spans="1:5" x14ac:dyDescent="0.25">
      <c r="A2866" s="8">
        <v>29.66</v>
      </c>
      <c r="B2866" s="40" t="s">
        <v>16</v>
      </c>
      <c r="D2866" s="108">
        <v>470692000000</v>
      </c>
      <c r="E2866" s="4">
        <v>0.6</v>
      </c>
    </row>
    <row r="2867" spans="1:5" x14ac:dyDescent="0.25">
      <c r="A2867" s="8">
        <v>29.67</v>
      </c>
      <c r="B2867" s="40" t="s">
        <v>16</v>
      </c>
      <c r="D2867" s="106">
        <v>560121900011</v>
      </c>
      <c r="E2867" s="4">
        <v>0.6</v>
      </c>
    </row>
    <row r="2868" spans="1:5" x14ac:dyDescent="0.25">
      <c r="A2868" s="8">
        <v>29.68</v>
      </c>
      <c r="B2868" s="40" t="s">
        <v>16</v>
      </c>
      <c r="D2868" s="108">
        <v>285210009912</v>
      </c>
      <c r="E2868" s="4">
        <v>0.6</v>
      </c>
    </row>
    <row r="2869" spans="1:5" x14ac:dyDescent="0.25">
      <c r="A2869" s="8">
        <v>29.69</v>
      </c>
      <c r="B2869" s="40" t="s">
        <v>16</v>
      </c>
      <c r="D2869" s="106">
        <v>293920001011</v>
      </c>
      <c r="E2869" s="4">
        <v>0.6</v>
      </c>
    </row>
    <row r="2870" spans="1:5" x14ac:dyDescent="0.25">
      <c r="A2870" s="8">
        <v>29.7</v>
      </c>
      <c r="B2870" s="40" t="s">
        <v>16</v>
      </c>
      <c r="D2870" s="108">
        <v>293920001012</v>
      </c>
      <c r="E2870" s="4">
        <v>0.6</v>
      </c>
    </row>
    <row r="2871" spans="1:5" x14ac:dyDescent="0.25">
      <c r="A2871" s="8">
        <v>29.71</v>
      </c>
      <c r="B2871" s="40" t="s">
        <v>16</v>
      </c>
      <c r="D2871" s="106">
        <v>293920001019</v>
      </c>
      <c r="E2871" s="4">
        <v>0.6</v>
      </c>
    </row>
    <row r="2872" spans="1:5" x14ac:dyDescent="0.25">
      <c r="A2872" s="8">
        <v>29.72</v>
      </c>
      <c r="B2872" s="40" t="s">
        <v>16</v>
      </c>
      <c r="D2872" s="108">
        <v>293349900011</v>
      </c>
      <c r="E2872" s="4">
        <v>0.6</v>
      </c>
    </row>
    <row r="2873" spans="1:5" x14ac:dyDescent="0.25">
      <c r="A2873" s="8">
        <v>29.73</v>
      </c>
      <c r="B2873" s="40" t="s">
        <v>16</v>
      </c>
      <c r="D2873" s="106">
        <v>293349900029</v>
      </c>
      <c r="E2873" s="4">
        <v>0.6</v>
      </c>
    </row>
    <row r="2874" spans="1:5" x14ac:dyDescent="0.25">
      <c r="A2874" s="8">
        <v>29.74</v>
      </c>
      <c r="B2874" s="40" t="s">
        <v>16</v>
      </c>
      <c r="D2874" s="108">
        <v>293349100019</v>
      </c>
      <c r="E2874" s="4">
        <v>0.6</v>
      </c>
    </row>
    <row r="2875" spans="1:5" x14ac:dyDescent="0.25">
      <c r="A2875" s="8">
        <v>29.75</v>
      </c>
      <c r="B2875" s="40" t="s">
        <v>16</v>
      </c>
      <c r="D2875" s="106">
        <v>293349100021</v>
      </c>
      <c r="E2875" s="4">
        <v>0.6</v>
      </c>
    </row>
    <row r="2876" spans="1:5" x14ac:dyDescent="0.25">
      <c r="A2876" s="8">
        <v>29.76</v>
      </c>
      <c r="B2876" s="40" t="s">
        <v>16</v>
      </c>
      <c r="D2876" s="108">
        <v>291469800011</v>
      </c>
      <c r="E2876" s="4">
        <v>0.6</v>
      </c>
    </row>
    <row r="2877" spans="1:5" x14ac:dyDescent="0.25">
      <c r="A2877" s="8">
        <v>29.77</v>
      </c>
      <c r="B2877" s="40" t="s">
        <v>16</v>
      </c>
      <c r="D2877" s="106">
        <v>252220000000</v>
      </c>
      <c r="E2877" s="4">
        <v>0.6</v>
      </c>
    </row>
    <row r="2878" spans="1:5" x14ac:dyDescent="0.25">
      <c r="A2878" s="8">
        <v>29.78</v>
      </c>
      <c r="B2878" s="40" t="s">
        <v>16</v>
      </c>
      <c r="D2878" s="108">
        <v>252230000000</v>
      </c>
      <c r="E2878" s="4">
        <v>0.6</v>
      </c>
    </row>
    <row r="2879" spans="1:5" x14ac:dyDescent="0.25">
      <c r="A2879" s="8">
        <v>29.79</v>
      </c>
      <c r="B2879" s="40" t="s">
        <v>16</v>
      </c>
      <c r="D2879" s="106">
        <v>251200000013</v>
      </c>
      <c r="E2879" s="4">
        <v>0.6</v>
      </c>
    </row>
    <row r="2880" spans="1:5" x14ac:dyDescent="0.25">
      <c r="A2880" s="8">
        <v>29.8</v>
      </c>
      <c r="B2880" s="40" t="s">
        <v>16</v>
      </c>
      <c r="D2880" s="108">
        <v>841590009019</v>
      </c>
      <c r="E2880" s="4">
        <v>0.6</v>
      </c>
    </row>
    <row r="2881" spans="1:5" x14ac:dyDescent="0.25">
      <c r="A2881" s="8">
        <v>29.81</v>
      </c>
      <c r="B2881" s="40" t="s">
        <v>16</v>
      </c>
      <c r="D2881" s="106">
        <v>382530000000</v>
      </c>
      <c r="E2881" s="4">
        <v>0.6</v>
      </c>
    </row>
    <row r="2882" spans="1:5" x14ac:dyDescent="0.25">
      <c r="A2882" s="8">
        <v>29.82</v>
      </c>
      <c r="B2882" s="40" t="s">
        <v>16</v>
      </c>
      <c r="D2882" s="108">
        <v>370130000021</v>
      </c>
      <c r="E2882" s="4">
        <v>0.6</v>
      </c>
    </row>
    <row r="2883" spans="1:5" x14ac:dyDescent="0.25">
      <c r="A2883" s="8">
        <v>29.83</v>
      </c>
      <c r="B2883" s="40" t="s">
        <v>16</v>
      </c>
      <c r="D2883" s="106">
        <v>844230001000</v>
      </c>
      <c r="E2883" s="4">
        <v>0.6</v>
      </c>
    </row>
    <row r="2884" spans="1:5" x14ac:dyDescent="0.25">
      <c r="A2884" s="8">
        <v>29.84</v>
      </c>
      <c r="B2884" s="40" t="s">
        <v>16</v>
      </c>
      <c r="D2884" s="108">
        <v>293372000011</v>
      </c>
      <c r="E2884" s="4">
        <v>0.6</v>
      </c>
    </row>
    <row r="2885" spans="1:5" x14ac:dyDescent="0.25">
      <c r="A2885" s="8">
        <v>29.85</v>
      </c>
      <c r="B2885" s="40" t="s">
        <v>16</v>
      </c>
      <c r="D2885" s="106">
        <v>280110000000</v>
      </c>
      <c r="E2885" s="4">
        <v>0.6</v>
      </c>
    </row>
    <row r="2886" spans="1:5" x14ac:dyDescent="0.25">
      <c r="A2886" s="8">
        <v>29.86</v>
      </c>
      <c r="B2886" s="40" t="s">
        <v>16</v>
      </c>
      <c r="D2886" s="108">
        <v>291540000014</v>
      </c>
      <c r="E2886" s="4">
        <v>0.6</v>
      </c>
    </row>
    <row r="2887" spans="1:5" x14ac:dyDescent="0.25">
      <c r="A2887" s="8">
        <v>29.87</v>
      </c>
      <c r="B2887" s="40" t="s">
        <v>16</v>
      </c>
      <c r="D2887" s="106">
        <v>291639909015</v>
      </c>
      <c r="E2887" s="4">
        <v>0.6</v>
      </c>
    </row>
    <row r="2888" spans="1:5" x14ac:dyDescent="0.25">
      <c r="A2888" s="8">
        <v>29.88</v>
      </c>
      <c r="B2888" s="40" t="s">
        <v>16</v>
      </c>
      <c r="D2888" s="108">
        <v>290399800013</v>
      </c>
      <c r="E2888" s="4">
        <v>0.6</v>
      </c>
    </row>
    <row r="2889" spans="1:5" x14ac:dyDescent="0.25">
      <c r="A2889" s="8">
        <v>29.89</v>
      </c>
      <c r="B2889" s="40" t="s">
        <v>16</v>
      </c>
      <c r="D2889" s="106">
        <v>291300001000</v>
      </c>
      <c r="E2889" s="4">
        <v>0.6</v>
      </c>
    </row>
    <row r="2890" spans="1:5" x14ac:dyDescent="0.25">
      <c r="A2890" s="8">
        <v>29.9</v>
      </c>
      <c r="B2890" s="40" t="s">
        <v>16</v>
      </c>
      <c r="D2890" s="108">
        <v>290559981000</v>
      </c>
      <c r="E2890" s="4">
        <v>0.6</v>
      </c>
    </row>
    <row r="2891" spans="1:5" x14ac:dyDescent="0.25">
      <c r="A2891" s="8">
        <v>29.91</v>
      </c>
      <c r="B2891" s="40" t="s">
        <v>16</v>
      </c>
      <c r="D2891" s="106">
        <v>294140000011</v>
      </c>
      <c r="E2891" s="4">
        <v>0.6</v>
      </c>
    </row>
    <row r="2892" spans="1:5" x14ac:dyDescent="0.25">
      <c r="A2892" s="8">
        <v>29.92</v>
      </c>
      <c r="B2892" s="40" t="s">
        <v>16</v>
      </c>
      <c r="D2892" s="108">
        <v>294140000012</v>
      </c>
      <c r="E2892" s="4">
        <v>0.6</v>
      </c>
    </row>
    <row r="2893" spans="1:5" x14ac:dyDescent="0.25">
      <c r="A2893" s="8">
        <v>29.93</v>
      </c>
      <c r="B2893" s="40" t="s">
        <v>16</v>
      </c>
      <c r="D2893" s="106">
        <v>294140000019</v>
      </c>
      <c r="E2893" s="4">
        <v>0.6</v>
      </c>
    </row>
    <row r="2894" spans="1:5" x14ac:dyDescent="0.25">
      <c r="A2894" s="8">
        <v>29.94</v>
      </c>
      <c r="B2894" s="40" t="s">
        <v>16</v>
      </c>
      <c r="D2894" s="108">
        <v>292142000011</v>
      </c>
      <c r="E2894" s="4">
        <v>0.6</v>
      </c>
    </row>
    <row r="2895" spans="1:5" x14ac:dyDescent="0.25">
      <c r="A2895" s="8">
        <v>29.95</v>
      </c>
      <c r="B2895" s="40" t="s">
        <v>16</v>
      </c>
      <c r="D2895" s="106">
        <v>290391000011</v>
      </c>
      <c r="E2895" s="4">
        <v>0.6</v>
      </c>
    </row>
    <row r="2896" spans="1:5" x14ac:dyDescent="0.25">
      <c r="A2896" s="8">
        <v>29.96</v>
      </c>
      <c r="B2896" s="40" t="s">
        <v>16</v>
      </c>
      <c r="D2896" s="108">
        <v>291471000000</v>
      </c>
      <c r="E2896" s="4">
        <v>0.6</v>
      </c>
    </row>
    <row r="2897" spans="1:5" x14ac:dyDescent="0.25">
      <c r="A2897" s="8">
        <v>29.97</v>
      </c>
      <c r="B2897" s="40" t="s">
        <v>16</v>
      </c>
      <c r="D2897" s="106">
        <v>293391100000</v>
      </c>
      <c r="E2897" s="4">
        <v>0.6</v>
      </c>
    </row>
    <row r="2898" spans="1:5" x14ac:dyDescent="0.25">
      <c r="A2898" s="8">
        <v>29.98</v>
      </c>
      <c r="B2898" s="40" t="s">
        <v>16</v>
      </c>
      <c r="D2898" s="108">
        <v>292521000000</v>
      </c>
      <c r="E2898" s="4">
        <v>0.6</v>
      </c>
    </row>
    <row r="2899" spans="1:5" x14ac:dyDescent="0.25">
      <c r="A2899" s="8">
        <v>29.99</v>
      </c>
      <c r="B2899" s="40" t="s">
        <v>16</v>
      </c>
      <c r="D2899" s="106">
        <v>290499000025</v>
      </c>
      <c r="E2899" s="4">
        <v>0.6</v>
      </c>
    </row>
    <row r="2900" spans="1:5" x14ac:dyDescent="0.25">
      <c r="A2900" s="8">
        <v>30</v>
      </c>
      <c r="B2900" s="40" t="s">
        <v>16</v>
      </c>
      <c r="D2900" s="108">
        <v>291818000000</v>
      </c>
      <c r="E2900" s="4">
        <v>0.6</v>
      </c>
    </row>
    <row r="2901" spans="1:5" x14ac:dyDescent="0.25">
      <c r="A2901" s="8">
        <v>30.01</v>
      </c>
      <c r="B2901" s="40" t="s">
        <v>16</v>
      </c>
      <c r="D2901" s="106">
        <v>290371000000</v>
      </c>
      <c r="E2901" s="4">
        <v>0.6</v>
      </c>
    </row>
    <row r="2902" spans="1:5" x14ac:dyDescent="0.25">
      <c r="A2902" s="8">
        <v>30.02</v>
      </c>
      <c r="B2902" s="40" t="s">
        <v>16</v>
      </c>
      <c r="D2902" s="108">
        <v>290311000012</v>
      </c>
      <c r="E2902" s="4">
        <v>0.6</v>
      </c>
    </row>
    <row r="2903" spans="1:5" x14ac:dyDescent="0.25">
      <c r="A2903" s="8">
        <v>30.03</v>
      </c>
      <c r="B2903" s="40" t="s">
        <v>16</v>
      </c>
      <c r="D2903" s="106">
        <v>290313000000</v>
      </c>
      <c r="E2903" s="4">
        <v>0.6</v>
      </c>
    </row>
    <row r="2904" spans="1:5" x14ac:dyDescent="0.25">
      <c r="A2904" s="8">
        <v>30.04</v>
      </c>
      <c r="B2904" s="40" t="s">
        <v>16</v>
      </c>
      <c r="D2904" s="108">
        <v>290311000011</v>
      </c>
      <c r="E2904" s="4">
        <v>0.6</v>
      </c>
    </row>
    <row r="2905" spans="1:5" x14ac:dyDescent="0.25">
      <c r="A2905" s="8">
        <v>30.05</v>
      </c>
      <c r="B2905" s="40" t="s">
        <v>16</v>
      </c>
      <c r="D2905" s="106">
        <v>400249000000</v>
      </c>
      <c r="E2905" s="4">
        <v>0.6</v>
      </c>
    </row>
    <row r="2906" spans="1:5" x14ac:dyDescent="0.25">
      <c r="A2906" s="8">
        <v>30.06</v>
      </c>
      <c r="B2906" s="40" t="s">
        <v>16</v>
      </c>
      <c r="D2906" s="108">
        <v>280620000000</v>
      </c>
      <c r="E2906" s="4">
        <v>0.6</v>
      </c>
    </row>
    <row r="2907" spans="1:5" x14ac:dyDescent="0.25">
      <c r="A2907" s="8">
        <v>30.07</v>
      </c>
      <c r="B2907" s="40" t="s">
        <v>16</v>
      </c>
      <c r="D2907" s="106">
        <v>390190800012</v>
      </c>
      <c r="E2907" s="4">
        <v>0.6</v>
      </c>
    </row>
    <row r="2908" spans="1:5" x14ac:dyDescent="0.25">
      <c r="A2908" s="8">
        <v>30.08</v>
      </c>
      <c r="B2908" s="40" t="s">
        <v>16</v>
      </c>
      <c r="D2908" s="108">
        <v>853669100000</v>
      </c>
      <c r="E2908" s="4">
        <v>0.6</v>
      </c>
    </row>
    <row r="2909" spans="1:5" x14ac:dyDescent="0.25">
      <c r="A2909" s="8">
        <v>30.09</v>
      </c>
      <c r="B2909" s="40" t="s">
        <v>16</v>
      </c>
      <c r="D2909" s="106">
        <v>291529002000</v>
      </c>
      <c r="E2909" s="4">
        <v>0.6</v>
      </c>
    </row>
    <row r="2910" spans="1:5" x14ac:dyDescent="0.25">
      <c r="A2910" s="8">
        <v>30.1</v>
      </c>
      <c r="B2910" s="40" t="s">
        <v>16</v>
      </c>
      <c r="D2910" s="108">
        <v>282200000013</v>
      </c>
      <c r="E2910" s="4">
        <v>0.6</v>
      </c>
    </row>
    <row r="2911" spans="1:5" x14ac:dyDescent="0.25">
      <c r="A2911" s="8">
        <v>30.11</v>
      </c>
      <c r="B2911" s="40" t="s">
        <v>16</v>
      </c>
      <c r="D2911" s="106">
        <v>282760002018</v>
      </c>
      <c r="E2911" s="4">
        <v>0.6</v>
      </c>
    </row>
    <row r="2912" spans="1:5" x14ac:dyDescent="0.25">
      <c r="A2912" s="8">
        <v>30.12</v>
      </c>
      <c r="B2912" s="40" t="s">
        <v>16</v>
      </c>
      <c r="D2912" s="108">
        <v>283699179012</v>
      </c>
      <c r="E2912" s="4">
        <v>0.6</v>
      </c>
    </row>
    <row r="2913" spans="1:5" x14ac:dyDescent="0.25">
      <c r="A2913" s="8">
        <v>30.13</v>
      </c>
      <c r="B2913" s="40" t="s">
        <v>16</v>
      </c>
      <c r="D2913" s="106">
        <v>282739300000</v>
      </c>
      <c r="E2913" s="4">
        <v>0.6</v>
      </c>
    </row>
    <row r="2914" spans="1:5" x14ac:dyDescent="0.25">
      <c r="A2914" s="8">
        <v>30.14</v>
      </c>
      <c r="B2914" s="40" t="s">
        <v>16</v>
      </c>
      <c r="D2914" s="108">
        <v>283429203012</v>
      </c>
      <c r="E2914" s="4">
        <v>0.6</v>
      </c>
    </row>
    <row r="2915" spans="1:5" x14ac:dyDescent="0.25">
      <c r="A2915" s="8">
        <v>30.15</v>
      </c>
      <c r="B2915" s="40" t="s">
        <v>16</v>
      </c>
      <c r="D2915" s="106">
        <v>282200000011</v>
      </c>
      <c r="E2915" s="4">
        <v>0.6</v>
      </c>
    </row>
    <row r="2916" spans="1:5" x14ac:dyDescent="0.25">
      <c r="A2916" s="8">
        <v>30.16</v>
      </c>
      <c r="B2916" s="40" t="s">
        <v>16</v>
      </c>
      <c r="D2916" s="108">
        <v>283329300000</v>
      </c>
      <c r="E2916" s="4">
        <v>0.6</v>
      </c>
    </row>
    <row r="2917" spans="1:5" x14ac:dyDescent="0.25">
      <c r="A2917" s="8">
        <v>30.17</v>
      </c>
      <c r="B2917" s="40" t="s">
        <v>16</v>
      </c>
      <c r="D2917" s="106">
        <v>810590000000</v>
      </c>
      <c r="E2917" s="4">
        <v>0.6</v>
      </c>
    </row>
    <row r="2918" spans="1:5" x14ac:dyDescent="0.25">
      <c r="A2918" s="8">
        <v>30.18</v>
      </c>
      <c r="B2918" s="40" t="s">
        <v>16</v>
      </c>
      <c r="D2918" s="108">
        <v>293911000015</v>
      </c>
      <c r="E2918" s="4">
        <v>0.6</v>
      </c>
    </row>
    <row r="2919" spans="1:5" x14ac:dyDescent="0.25">
      <c r="A2919" s="8">
        <v>30.19</v>
      </c>
      <c r="B2919" s="40" t="s">
        <v>16</v>
      </c>
      <c r="D2919" s="106">
        <v>291462000000</v>
      </c>
      <c r="E2919" s="4">
        <v>0.6</v>
      </c>
    </row>
    <row r="2920" spans="1:5" x14ac:dyDescent="0.25">
      <c r="A2920" s="8">
        <v>30.2</v>
      </c>
      <c r="B2920" s="40" t="s">
        <v>16</v>
      </c>
      <c r="D2920" s="108">
        <v>291819300000</v>
      </c>
      <c r="E2920" s="4">
        <v>0.6</v>
      </c>
    </row>
    <row r="2921" spans="1:5" x14ac:dyDescent="0.25">
      <c r="A2921" s="8">
        <v>30.21</v>
      </c>
      <c r="B2921" s="40" t="s">
        <v>16</v>
      </c>
      <c r="D2921" s="106">
        <v>294190000018</v>
      </c>
      <c r="E2921" s="4">
        <v>0.6</v>
      </c>
    </row>
    <row r="2922" spans="1:5" x14ac:dyDescent="0.25">
      <c r="A2922" s="8">
        <v>30.22</v>
      </c>
      <c r="B2922" s="40" t="s">
        <v>16</v>
      </c>
      <c r="D2922" s="108">
        <v>292310000000</v>
      </c>
      <c r="E2922" s="4">
        <v>0.6</v>
      </c>
    </row>
    <row r="2923" spans="1:5" x14ac:dyDescent="0.25">
      <c r="A2923" s="8">
        <v>30.23</v>
      </c>
      <c r="B2923" s="40" t="s">
        <v>16</v>
      </c>
      <c r="D2923" s="106">
        <v>284310100000</v>
      </c>
      <c r="E2923" s="4">
        <v>0.6</v>
      </c>
    </row>
    <row r="2924" spans="1:5" x14ac:dyDescent="0.25">
      <c r="A2924" s="8">
        <v>30.24</v>
      </c>
      <c r="B2924" s="40" t="s">
        <v>16</v>
      </c>
      <c r="D2924" s="108">
        <v>391220110011</v>
      </c>
      <c r="E2924" s="4">
        <v>0.6</v>
      </c>
    </row>
    <row r="2925" spans="1:5" x14ac:dyDescent="0.25">
      <c r="A2925" s="8">
        <v>30.25</v>
      </c>
      <c r="B2925" s="40" t="s">
        <v>16</v>
      </c>
      <c r="D2925" s="106">
        <v>284310900011</v>
      </c>
      <c r="E2925" s="4">
        <v>0.6</v>
      </c>
    </row>
    <row r="2926" spans="1:5" x14ac:dyDescent="0.25">
      <c r="A2926" s="8">
        <v>30.26</v>
      </c>
      <c r="B2926" s="40" t="s">
        <v>16</v>
      </c>
      <c r="D2926" s="108">
        <v>280200000000</v>
      </c>
      <c r="E2926" s="4">
        <v>0.6</v>
      </c>
    </row>
    <row r="2927" spans="1:5" x14ac:dyDescent="0.25">
      <c r="A2927" s="8">
        <v>30.27</v>
      </c>
      <c r="B2927" s="40" t="s">
        <v>16</v>
      </c>
      <c r="D2927" s="106">
        <v>284310900012</v>
      </c>
      <c r="E2927" s="4">
        <v>0.6</v>
      </c>
    </row>
    <row r="2928" spans="1:5" x14ac:dyDescent="0.25">
      <c r="A2928" s="8">
        <v>30.28</v>
      </c>
      <c r="B2928" s="40" t="s">
        <v>16</v>
      </c>
      <c r="D2928" s="108">
        <v>380120900000</v>
      </c>
      <c r="E2928" s="4">
        <v>0.6</v>
      </c>
    </row>
    <row r="2929" spans="1:5" x14ac:dyDescent="0.25">
      <c r="A2929" s="8">
        <v>30.29</v>
      </c>
      <c r="B2929" s="40" t="s">
        <v>16</v>
      </c>
      <c r="D2929" s="106">
        <v>380610000000</v>
      </c>
      <c r="E2929" s="4">
        <v>0.6</v>
      </c>
    </row>
    <row r="2930" spans="1:5" x14ac:dyDescent="0.25">
      <c r="A2930" s="8">
        <v>30.3</v>
      </c>
      <c r="B2930" s="40" t="s">
        <v>16</v>
      </c>
      <c r="D2930" s="108">
        <v>380620000000</v>
      </c>
      <c r="E2930" s="4">
        <v>0.6</v>
      </c>
    </row>
    <row r="2931" spans="1:5" x14ac:dyDescent="0.25">
      <c r="A2931" s="8">
        <v>30.31</v>
      </c>
      <c r="B2931" s="40" t="s">
        <v>16</v>
      </c>
      <c r="D2931" s="106">
        <v>380690009019</v>
      </c>
      <c r="E2931" s="4">
        <v>0.6</v>
      </c>
    </row>
    <row r="2932" spans="1:5" x14ac:dyDescent="0.25">
      <c r="A2932" s="8">
        <v>30.32</v>
      </c>
      <c r="B2932" s="40" t="s">
        <v>16</v>
      </c>
      <c r="D2932" s="108">
        <v>901180000019</v>
      </c>
      <c r="E2932" s="4">
        <v>0.6</v>
      </c>
    </row>
    <row r="2933" spans="1:5" x14ac:dyDescent="0.25">
      <c r="A2933" s="8">
        <v>30.33</v>
      </c>
      <c r="B2933" s="40" t="s">
        <v>16</v>
      </c>
      <c r="D2933" s="106">
        <v>283720004014</v>
      </c>
      <c r="E2933" s="4">
        <v>0.6</v>
      </c>
    </row>
    <row r="2934" spans="1:5" x14ac:dyDescent="0.25">
      <c r="A2934" s="8">
        <v>30.34</v>
      </c>
      <c r="B2934" s="40" t="s">
        <v>16</v>
      </c>
      <c r="D2934" s="108">
        <v>283720004013</v>
      </c>
      <c r="E2934" s="4">
        <v>0.6</v>
      </c>
    </row>
    <row r="2935" spans="1:5" x14ac:dyDescent="0.25">
      <c r="A2935" s="8">
        <v>30.35</v>
      </c>
      <c r="B2935" s="40" t="s">
        <v>16</v>
      </c>
      <c r="D2935" s="106">
        <v>283720003019</v>
      </c>
      <c r="E2935" s="4">
        <v>0.6</v>
      </c>
    </row>
    <row r="2936" spans="1:5" x14ac:dyDescent="0.25">
      <c r="A2936" s="8">
        <v>30.36</v>
      </c>
      <c r="B2936" s="40" t="s">
        <v>16</v>
      </c>
      <c r="D2936" s="108">
        <v>283720002012</v>
      </c>
      <c r="E2936" s="4">
        <v>0.6</v>
      </c>
    </row>
    <row r="2937" spans="1:5" x14ac:dyDescent="0.25">
      <c r="A2937" s="8">
        <v>30.37</v>
      </c>
      <c r="B2937" s="40" t="s">
        <v>16</v>
      </c>
      <c r="D2937" s="106">
        <v>283720004012</v>
      </c>
      <c r="E2937" s="4">
        <v>0.6</v>
      </c>
    </row>
    <row r="2938" spans="1:5" x14ac:dyDescent="0.25">
      <c r="A2938" s="8">
        <v>30.38</v>
      </c>
      <c r="B2938" s="40" t="s">
        <v>16</v>
      </c>
      <c r="D2938" s="108">
        <v>283720004011</v>
      </c>
      <c r="E2938" s="4">
        <v>0.6</v>
      </c>
    </row>
    <row r="2939" spans="1:5" x14ac:dyDescent="0.25">
      <c r="A2939" s="8">
        <v>30.39</v>
      </c>
      <c r="B2939" s="40" t="s">
        <v>16</v>
      </c>
      <c r="D2939" s="106">
        <v>283720003011</v>
      </c>
      <c r="E2939" s="4">
        <v>0.6</v>
      </c>
    </row>
    <row r="2940" spans="1:5" x14ac:dyDescent="0.25">
      <c r="A2940" s="8">
        <v>30.4</v>
      </c>
      <c r="B2940" s="40" t="s">
        <v>16</v>
      </c>
      <c r="D2940" s="108">
        <v>284290809911</v>
      </c>
      <c r="E2940" s="4">
        <v>0.6</v>
      </c>
    </row>
    <row r="2941" spans="1:5" x14ac:dyDescent="0.25">
      <c r="A2941" s="8">
        <v>30.41</v>
      </c>
      <c r="B2941" s="40" t="s">
        <v>16</v>
      </c>
      <c r="D2941" s="106">
        <v>284290809912</v>
      </c>
      <c r="E2941" s="4">
        <v>0.6</v>
      </c>
    </row>
    <row r="2942" spans="1:5" x14ac:dyDescent="0.25">
      <c r="A2942" s="8">
        <v>30.42</v>
      </c>
      <c r="B2942" s="40" t="s">
        <v>16</v>
      </c>
      <c r="D2942" s="108">
        <v>284210000000</v>
      </c>
      <c r="E2942" s="4">
        <v>0.6</v>
      </c>
    </row>
    <row r="2943" spans="1:5" x14ac:dyDescent="0.25">
      <c r="A2943" s="8">
        <v>30.43</v>
      </c>
      <c r="B2943" s="40" t="s">
        <v>16</v>
      </c>
      <c r="D2943" s="106">
        <v>848340231000</v>
      </c>
      <c r="E2943" s="4">
        <v>0.6</v>
      </c>
    </row>
    <row r="2944" spans="1:5" x14ac:dyDescent="0.25">
      <c r="A2944" s="8">
        <v>30.44</v>
      </c>
      <c r="B2944" s="40" t="s">
        <v>16</v>
      </c>
      <c r="D2944" s="108">
        <v>848340239000</v>
      </c>
      <c r="E2944" s="4">
        <v>0.6</v>
      </c>
    </row>
    <row r="2945" spans="1:5" x14ac:dyDescent="0.25">
      <c r="A2945" s="8">
        <v>30.45</v>
      </c>
      <c r="B2945" s="40" t="s">
        <v>16</v>
      </c>
      <c r="D2945" s="106">
        <v>350400100000</v>
      </c>
      <c r="E2945" s="4">
        <v>0.6</v>
      </c>
    </row>
    <row r="2946" spans="1:5" x14ac:dyDescent="0.25">
      <c r="A2946" s="8">
        <v>30.46</v>
      </c>
      <c r="B2946" s="40" t="s">
        <v>16</v>
      </c>
      <c r="D2946" s="108">
        <v>690390909013</v>
      </c>
      <c r="E2946" s="4">
        <v>0.6</v>
      </c>
    </row>
    <row r="2947" spans="1:5" x14ac:dyDescent="0.25">
      <c r="A2947" s="8">
        <v>30.47</v>
      </c>
      <c r="B2947" s="40" t="s">
        <v>16</v>
      </c>
      <c r="D2947" s="106">
        <v>293722000000</v>
      </c>
      <c r="E2947" s="4">
        <v>0.6</v>
      </c>
    </row>
    <row r="2948" spans="1:5" x14ac:dyDescent="0.25">
      <c r="A2948" s="8">
        <v>30.48</v>
      </c>
      <c r="B2948" s="40" t="s">
        <v>16</v>
      </c>
      <c r="D2948" s="108">
        <v>293721000011</v>
      </c>
      <c r="E2948" s="4">
        <v>0.6</v>
      </c>
    </row>
    <row r="2949" spans="1:5" x14ac:dyDescent="0.25">
      <c r="A2949" s="8">
        <v>30.49</v>
      </c>
      <c r="B2949" s="40" t="s">
        <v>16</v>
      </c>
      <c r="D2949" s="106">
        <v>410229000000</v>
      </c>
      <c r="E2949" s="4">
        <v>0.6</v>
      </c>
    </row>
    <row r="2950" spans="1:5" x14ac:dyDescent="0.25">
      <c r="A2950" s="8">
        <v>30.5</v>
      </c>
      <c r="B2950" s="40" t="s">
        <v>16</v>
      </c>
      <c r="D2950" s="108">
        <v>410221000000</v>
      </c>
      <c r="E2950" s="4">
        <v>0.6</v>
      </c>
    </row>
    <row r="2951" spans="1:5" x14ac:dyDescent="0.25">
      <c r="A2951" s="8">
        <v>30.51</v>
      </c>
      <c r="B2951" s="40" t="s">
        <v>16</v>
      </c>
      <c r="D2951" s="106">
        <v>410210900000</v>
      </c>
      <c r="E2951" s="4">
        <v>0.6</v>
      </c>
    </row>
    <row r="2952" spans="1:5" x14ac:dyDescent="0.25">
      <c r="A2952" s="8">
        <v>30.52</v>
      </c>
      <c r="B2952" s="40" t="s">
        <v>16</v>
      </c>
      <c r="D2952" s="108">
        <v>843039000000</v>
      </c>
      <c r="E2952" s="4">
        <v>0.6</v>
      </c>
    </row>
    <row r="2953" spans="1:5" x14ac:dyDescent="0.25">
      <c r="A2953" s="8">
        <v>30.53</v>
      </c>
      <c r="B2953" s="40" t="s">
        <v>16</v>
      </c>
      <c r="D2953" s="106">
        <v>848310219000</v>
      </c>
      <c r="E2953" s="4">
        <v>0.6</v>
      </c>
    </row>
    <row r="2954" spans="1:5" x14ac:dyDescent="0.25">
      <c r="A2954" s="8">
        <v>30.54</v>
      </c>
      <c r="B2954" s="40" t="s">
        <v>16</v>
      </c>
      <c r="D2954" s="108">
        <v>842111000000</v>
      </c>
      <c r="E2954" s="4">
        <v>0.6</v>
      </c>
    </row>
    <row r="2955" spans="1:5" x14ac:dyDescent="0.25">
      <c r="A2955" s="8">
        <v>30.55</v>
      </c>
      <c r="B2955" s="40" t="s">
        <v>16</v>
      </c>
      <c r="D2955" s="106">
        <v>400129001000</v>
      </c>
      <c r="E2955" s="4">
        <v>0.6</v>
      </c>
    </row>
    <row r="2956" spans="1:5" x14ac:dyDescent="0.25">
      <c r="A2956" s="8">
        <v>30.56</v>
      </c>
      <c r="B2956" s="40" t="s">
        <v>16</v>
      </c>
      <c r="D2956" s="108">
        <v>480300390000</v>
      </c>
      <c r="E2956" s="4">
        <v>0.6</v>
      </c>
    </row>
    <row r="2957" spans="1:5" x14ac:dyDescent="0.25">
      <c r="A2957" s="8">
        <v>30.57</v>
      </c>
      <c r="B2957" s="40" t="s">
        <v>16</v>
      </c>
      <c r="D2957" s="106">
        <v>500720110000</v>
      </c>
      <c r="E2957" s="4">
        <v>0.6</v>
      </c>
    </row>
    <row r="2958" spans="1:5" x14ac:dyDescent="0.25">
      <c r="A2958" s="8">
        <v>30.58</v>
      </c>
      <c r="B2958" s="40" t="s">
        <v>16</v>
      </c>
      <c r="D2958" s="108">
        <v>290712001000</v>
      </c>
      <c r="E2958" s="4">
        <v>0.6</v>
      </c>
    </row>
    <row r="2959" spans="1:5" x14ac:dyDescent="0.25">
      <c r="A2959" s="8">
        <v>30.59</v>
      </c>
      <c r="B2959" s="40" t="s">
        <v>16</v>
      </c>
      <c r="D2959" s="106">
        <v>290712002000</v>
      </c>
      <c r="E2959" s="4">
        <v>0.6</v>
      </c>
    </row>
    <row r="2960" spans="1:5" x14ac:dyDescent="0.25">
      <c r="A2960" s="8">
        <v>30.6</v>
      </c>
      <c r="B2960" s="40" t="s">
        <v>16</v>
      </c>
      <c r="D2960" s="108">
        <v>283620000012</v>
      </c>
      <c r="E2960" s="4">
        <v>0.6</v>
      </c>
    </row>
    <row r="2961" spans="1:5" x14ac:dyDescent="0.25">
      <c r="A2961" s="8">
        <v>30.61</v>
      </c>
      <c r="B2961" s="40" t="s">
        <v>16</v>
      </c>
      <c r="D2961" s="106">
        <v>281990100000</v>
      </c>
      <c r="E2961" s="4">
        <v>0.6</v>
      </c>
    </row>
    <row r="2962" spans="1:5" x14ac:dyDescent="0.25">
      <c r="A2962" s="8">
        <v>30.62</v>
      </c>
      <c r="B2962" s="40" t="s">
        <v>16</v>
      </c>
      <c r="D2962" s="108">
        <v>281990900012</v>
      </c>
      <c r="E2962" s="4">
        <v>0.6</v>
      </c>
    </row>
    <row r="2963" spans="1:5" x14ac:dyDescent="0.25">
      <c r="A2963" s="8">
        <v>30.63</v>
      </c>
      <c r="B2963" s="40" t="s">
        <v>16</v>
      </c>
      <c r="D2963" s="106">
        <v>281990900011</v>
      </c>
      <c r="E2963" s="4">
        <v>0.6</v>
      </c>
    </row>
    <row r="2964" spans="1:5" x14ac:dyDescent="0.25">
      <c r="A2964" s="8">
        <v>30.64</v>
      </c>
      <c r="B2964" s="40" t="s">
        <v>16</v>
      </c>
      <c r="D2964" s="108">
        <v>284990500012</v>
      </c>
      <c r="E2964" s="4">
        <v>0.6</v>
      </c>
    </row>
    <row r="2965" spans="1:5" x14ac:dyDescent="0.25">
      <c r="A2965" s="8">
        <v>30.65</v>
      </c>
      <c r="B2965" s="40" t="s">
        <v>16</v>
      </c>
      <c r="D2965" s="106">
        <v>283330009012</v>
      </c>
      <c r="E2965" s="4">
        <v>0.6</v>
      </c>
    </row>
    <row r="2966" spans="1:5" x14ac:dyDescent="0.25">
      <c r="A2966" s="8">
        <v>30.66</v>
      </c>
      <c r="B2966" s="40" t="s">
        <v>16</v>
      </c>
      <c r="D2966" s="108">
        <v>283329202000</v>
      </c>
      <c r="E2966" s="4">
        <v>0.6</v>
      </c>
    </row>
    <row r="2967" spans="1:5" x14ac:dyDescent="0.25">
      <c r="A2967" s="8">
        <v>30.67</v>
      </c>
      <c r="B2967" s="40" t="s">
        <v>16</v>
      </c>
      <c r="D2967" s="106">
        <v>811221900012</v>
      </c>
      <c r="E2967" s="4">
        <v>0.6</v>
      </c>
    </row>
    <row r="2968" spans="1:5" x14ac:dyDescent="0.25">
      <c r="A2968" s="8">
        <v>30.68</v>
      </c>
      <c r="B2968" s="40" t="s">
        <v>16</v>
      </c>
      <c r="D2968" s="108">
        <v>281910000000</v>
      </c>
      <c r="E2968" s="4">
        <v>0.6</v>
      </c>
    </row>
    <row r="2969" spans="1:5" x14ac:dyDescent="0.25">
      <c r="A2969" s="8">
        <v>30.69</v>
      </c>
      <c r="B2969" s="40" t="s">
        <v>16</v>
      </c>
      <c r="D2969" s="106">
        <v>902720000000</v>
      </c>
      <c r="E2969" s="4">
        <v>0.6</v>
      </c>
    </row>
    <row r="2970" spans="1:5" x14ac:dyDescent="0.25">
      <c r="A2970" s="8">
        <v>30.7</v>
      </c>
      <c r="B2970" s="40" t="s">
        <v>16</v>
      </c>
      <c r="D2970" s="108">
        <v>811229000000</v>
      </c>
      <c r="E2970" s="4">
        <v>0.6</v>
      </c>
    </row>
    <row r="2971" spans="1:5" x14ac:dyDescent="0.25">
      <c r="A2971" s="8">
        <v>30.71</v>
      </c>
      <c r="B2971" s="40" t="s">
        <v>16</v>
      </c>
      <c r="D2971" s="106">
        <v>690390901000</v>
      </c>
      <c r="E2971" s="4">
        <v>0.6</v>
      </c>
    </row>
    <row r="2972" spans="1:5" x14ac:dyDescent="0.25">
      <c r="A2972" s="8">
        <v>30.72</v>
      </c>
      <c r="B2972" s="40" t="s">
        <v>16</v>
      </c>
      <c r="D2972" s="108">
        <v>291219009012</v>
      </c>
      <c r="E2972" s="4">
        <v>0.6</v>
      </c>
    </row>
    <row r="2973" spans="1:5" x14ac:dyDescent="0.25">
      <c r="A2973" s="8">
        <v>30.73</v>
      </c>
      <c r="B2973" s="40" t="s">
        <v>16</v>
      </c>
      <c r="D2973" s="106">
        <v>291619400000</v>
      </c>
      <c r="E2973" s="4">
        <v>0.6</v>
      </c>
    </row>
    <row r="2974" spans="1:5" x14ac:dyDescent="0.25">
      <c r="A2974" s="8">
        <v>30.74</v>
      </c>
      <c r="B2974" s="40" t="s">
        <v>16</v>
      </c>
      <c r="D2974" s="109">
        <v>293090982000</v>
      </c>
      <c r="E2974" s="4">
        <v>0.6</v>
      </c>
    </row>
    <row r="2975" spans="1:5" x14ac:dyDescent="0.25">
      <c r="A2975" s="8">
        <v>30.75</v>
      </c>
      <c r="B2975" s="40" t="s">
        <v>16</v>
      </c>
      <c r="D2975" s="110">
        <v>293090952000</v>
      </c>
      <c r="E2975" s="4">
        <v>0.6</v>
      </c>
    </row>
    <row r="2976" spans="1:5" x14ac:dyDescent="0.25">
      <c r="A2976" s="8">
        <v>30.76</v>
      </c>
      <c r="B2976" s="40" t="s">
        <v>16</v>
      </c>
      <c r="D2976" s="106">
        <v>290244000000</v>
      </c>
      <c r="E2976" s="4">
        <v>0.6</v>
      </c>
    </row>
    <row r="2977" spans="1:5" x14ac:dyDescent="0.25">
      <c r="A2977" s="8">
        <v>30.77</v>
      </c>
      <c r="B2977" s="40" t="s">
        <v>16</v>
      </c>
      <c r="D2977" s="108">
        <v>290719100000</v>
      </c>
      <c r="E2977" s="4">
        <v>0.6</v>
      </c>
    </row>
    <row r="2978" spans="1:5" x14ac:dyDescent="0.25">
      <c r="A2978" s="8">
        <v>30.78</v>
      </c>
      <c r="B2978" s="40" t="s">
        <v>16</v>
      </c>
      <c r="D2978" s="106">
        <v>290410000013</v>
      </c>
      <c r="E2978" s="4">
        <v>0.6</v>
      </c>
    </row>
    <row r="2979" spans="1:5" x14ac:dyDescent="0.25">
      <c r="A2979" s="8">
        <v>30.79</v>
      </c>
      <c r="B2979" s="40" t="s">
        <v>16</v>
      </c>
      <c r="D2979" s="108">
        <v>292149000011</v>
      </c>
      <c r="E2979" s="4">
        <v>0.6</v>
      </c>
    </row>
    <row r="2980" spans="1:5" x14ac:dyDescent="0.25">
      <c r="A2980" s="8">
        <v>30.8</v>
      </c>
      <c r="B2980" s="40" t="s">
        <v>16</v>
      </c>
      <c r="D2980" s="106">
        <v>290549009010</v>
      </c>
      <c r="E2980" s="4">
        <v>0.6</v>
      </c>
    </row>
    <row r="2981" spans="1:5" x14ac:dyDescent="0.25">
      <c r="A2981" s="8">
        <v>30.81</v>
      </c>
      <c r="B2981" s="40" t="s">
        <v>16</v>
      </c>
      <c r="D2981" s="108">
        <v>292390009019</v>
      </c>
      <c r="E2981" s="4">
        <v>0.6</v>
      </c>
    </row>
    <row r="2982" spans="1:5" x14ac:dyDescent="0.25">
      <c r="A2982" s="8">
        <v>30.82</v>
      </c>
      <c r="B2982" s="40" t="s">
        <v>16</v>
      </c>
      <c r="D2982" s="106">
        <v>851830009000</v>
      </c>
      <c r="E2982" s="4">
        <v>0.6</v>
      </c>
    </row>
    <row r="2983" spans="1:5" x14ac:dyDescent="0.25">
      <c r="A2983" s="8">
        <v>30.83</v>
      </c>
      <c r="B2983" s="40" t="s">
        <v>16</v>
      </c>
      <c r="D2983" s="108">
        <v>401220009000</v>
      </c>
      <c r="E2983" s="4">
        <v>0.6</v>
      </c>
    </row>
    <row r="2984" spans="1:5" x14ac:dyDescent="0.25">
      <c r="A2984" s="8">
        <v>30.84</v>
      </c>
      <c r="B2984" s="40" t="s">
        <v>16</v>
      </c>
      <c r="D2984" s="106">
        <v>293220909014</v>
      </c>
      <c r="E2984" s="4">
        <v>0.6</v>
      </c>
    </row>
    <row r="2985" spans="1:5" x14ac:dyDescent="0.25">
      <c r="A2985" s="8">
        <v>30.85</v>
      </c>
      <c r="B2985" s="40" t="s">
        <v>16</v>
      </c>
      <c r="D2985" s="108">
        <v>844610000000</v>
      </c>
      <c r="E2985" s="4">
        <v>0.6</v>
      </c>
    </row>
    <row r="2986" spans="1:5" x14ac:dyDescent="0.25">
      <c r="A2986" s="8">
        <v>30.86</v>
      </c>
      <c r="B2986" s="40" t="s">
        <v>16</v>
      </c>
      <c r="D2986" s="106">
        <v>283699176000</v>
      </c>
      <c r="E2986" s="4">
        <v>0.6</v>
      </c>
    </row>
    <row r="2987" spans="1:5" x14ac:dyDescent="0.25">
      <c r="A2987" s="8">
        <v>30.87</v>
      </c>
      <c r="B2987" s="40" t="s">
        <v>16</v>
      </c>
      <c r="D2987" s="108">
        <v>282739852015</v>
      </c>
      <c r="E2987" s="4">
        <v>0.6</v>
      </c>
    </row>
    <row r="2988" spans="1:5" x14ac:dyDescent="0.25">
      <c r="A2988" s="8">
        <v>30.88</v>
      </c>
      <c r="B2988" s="40" t="s">
        <v>16</v>
      </c>
      <c r="D2988" s="106">
        <v>320620000014</v>
      </c>
      <c r="E2988" s="4">
        <v>0.6</v>
      </c>
    </row>
    <row r="2989" spans="1:5" x14ac:dyDescent="0.25">
      <c r="A2989" s="8">
        <v>30.89</v>
      </c>
      <c r="B2989" s="40" t="s">
        <v>16</v>
      </c>
      <c r="D2989" s="108">
        <v>282410000000</v>
      </c>
      <c r="E2989" s="4">
        <v>0.6</v>
      </c>
    </row>
    <row r="2990" spans="1:5" x14ac:dyDescent="0.25">
      <c r="A2990" s="8">
        <v>30.9</v>
      </c>
      <c r="B2990" s="40" t="s">
        <v>16</v>
      </c>
      <c r="D2990" s="106">
        <v>283429204000</v>
      </c>
      <c r="E2990" s="4">
        <v>0.6</v>
      </c>
    </row>
    <row r="2991" spans="1:5" x14ac:dyDescent="0.25">
      <c r="A2991" s="8">
        <v>30.91</v>
      </c>
      <c r="B2991" s="40" t="s">
        <v>16</v>
      </c>
      <c r="D2991" s="108">
        <v>291570503017</v>
      </c>
      <c r="E2991" s="4">
        <v>0.6</v>
      </c>
    </row>
    <row r="2992" spans="1:5" x14ac:dyDescent="0.25">
      <c r="A2992" s="8">
        <v>30.92</v>
      </c>
      <c r="B2992" s="40" t="s">
        <v>16</v>
      </c>
      <c r="D2992" s="106">
        <v>283329600000</v>
      </c>
      <c r="E2992" s="4">
        <v>0.6</v>
      </c>
    </row>
    <row r="2993" spans="1:5" x14ac:dyDescent="0.25">
      <c r="A2993" s="8">
        <v>30.93</v>
      </c>
      <c r="B2993" s="40" t="s">
        <v>16</v>
      </c>
      <c r="D2993" s="108">
        <v>780600800000</v>
      </c>
      <c r="E2993" s="4">
        <v>0.6</v>
      </c>
    </row>
    <row r="2994" spans="1:5" x14ac:dyDescent="0.25">
      <c r="A2994" s="8">
        <v>30.94</v>
      </c>
      <c r="B2994" s="40" t="s">
        <v>16</v>
      </c>
      <c r="D2994" s="106">
        <v>670100000012</v>
      </c>
      <c r="E2994" s="4">
        <v>0.6</v>
      </c>
    </row>
    <row r="2995" spans="1:5" x14ac:dyDescent="0.25">
      <c r="A2995" s="8">
        <v>30.95</v>
      </c>
      <c r="B2995" s="40" t="s">
        <v>16</v>
      </c>
      <c r="D2995" s="108">
        <v>670100000011</v>
      </c>
      <c r="E2995" s="4">
        <v>0.6</v>
      </c>
    </row>
    <row r="2996" spans="1:5" x14ac:dyDescent="0.25">
      <c r="A2996" s="8">
        <v>30.96</v>
      </c>
      <c r="B2996" s="40" t="s">
        <v>16</v>
      </c>
      <c r="D2996" s="106">
        <v>670100000013</v>
      </c>
      <c r="E2996" s="4">
        <v>0.6</v>
      </c>
    </row>
    <row r="2997" spans="1:5" x14ac:dyDescent="0.25">
      <c r="A2997" s="8">
        <v>30.97</v>
      </c>
      <c r="B2997" s="40" t="s">
        <v>16</v>
      </c>
      <c r="D2997" s="108">
        <v>410210100000</v>
      </c>
      <c r="E2997" s="4">
        <v>0.6</v>
      </c>
    </row>
    <row r="2998" spans="1:5" x14ac:dyDescent="0.25">
      <c r="A2998" s="8">
        <v>30.98</v>
      </c>
      <c r="B2998" s="40" t="s">
        <v>16</v>
      </c>
      <c r="D2998" s="106">
        <v>281129050000</v>
      </c>
      <c r="E2998" s="4">
        <v>0.6</v>
      </c>
    </row>
    <row r="2999" spans="1:5" x14ac:dyDescent="0.25">
      <c r="A2999" s="8">
        <v>30.99</v>
      </c>
      <c r="B2999" s="40" t="s">
        <v>16</v>
      </c>
      <c r="D2999" s="108">
        <v>281129101000</v>
      </c>
      <c r="E2999" s="4">
        <v>0.6</v>
      </c>
    </row>
    <row r="3000" spans="1:5" x14ac:dyDescent="0.25">
      <c r="A3000" s="8">
        <v>31</v>
      </c>
      <c r="B3000" s="40" t="s">
        <v>16</v>
      </c>
      <c r="D3000" s="106">
        <v>721810000000</v>
      </c>
      <c r="E3000" s="4">
        <v>0.6</v>
      </c>
    </row>
    <row r="3001" spans="1:5" x14ac:dyDescent="0.25">
      <c r="A3001" s="8">
        <v>31.01</v>
      </c>
      <c r="B3001" s="40" t="s">
        <v>16</v>
      </c>
      <c r="D3001" s="108">
        <v>710122000000</v>
      </c>
      <c r="E3001" s="4">
        <v>0.6</v>
      </c>
    </row>
    <row r="3002" spans="1:5" x14ac:dyDescent="0.25">
      <c r="A3002" s="8">
        <v>31.02</v>
      </c>
      <c r="B3002" s="40" t="s">
        <v>16</v>
      </c>
      <c r="D3002" s="106">
        <v>290270000000</v>
      </c>
      <c r="E3002" s="4">
        <v>0.6</v>
      </c>
    </row>
    <row r="3003" spans="1:5" x14ac:dyDescent="0.25">
      <c r="A3003" s="8">
        <v>31.03</v>
      </c>
      <c r="B3003" s="40" t="s">
        <v>16</v>
      </c>
      <c r="D3003" s="108">
        <v>700521300000</v>
      </c>
      <c r="E3003" s="4">
        <v>0.6</v>
      </c>
    </row>
    <row r="3004" spans="1:5" x14ac:dyDescent="0.25">
      <c r="A3004" s="8">
        <v>31.04</v>
      </c>
      <c r="B3004" s="40" t="s">
        <v>16</v>
      </c>
      <c r="D3004" s="106">
        <v>700521250000</v>
      </c>
      <c r="E3004" s="4">
        <v>0.6</v>
      </c>
    </row>
    <row r="3005" spans="1:5" x14ac:dyDescent="0.25">
      <c r="A3005" s="8">
        <v>31.05</v>
      </c>
      <c r="B3005" s="40" t="s">
        <v>16</v>
      </c>
      <c r="D3005" s="108">
        <v>700521800000</v>
      </c>
      <c r="E3005" s="4">
        <v>0.6</v>
      </c>
    </row>
    <row r="3006" spans="1:5" x14ac:dyDescent="0.25">
      <c r="A3006" s="8">
        <v>31.06</v>
      </c>
      <c r="B3006" s="40" t="s">
        <v>16</v>
      </c>
      <c r="D3006" s="106">
        <v>760120400000</v>
      </c>
      <c r="E3006" s="4">
        <v>0.6</v>
      </c>
    </row>
    <row r="3007" spans="1:5" x14ac:dyDescent="0.25">
      <c r="A3007" s="8">
        <v>31.07</v>
      </c>
      <c r="B3007" s="40" t="s">
        <v>16</v>
      </c>
      <c r="D3007" s="108">
        <v>842119209000</v>
      </c>
      <c r="E3007" s="4">
        <v>0.6</v>
      </c>
    </row>
    <row r="3008" spans="1:5" x14ac:dyDescent="0.25">
      <c r="A3008" s="8">
        <v>31.08</v>
      </c>
      <c r="B3008" s="40" t="s">
        <v>16</v>
      </c>
      <c r="D3008" s="106">
        <v>291811000011</v>
      </c>
      <c r="E3008" s="4">
        <v>0.6</v>
      </c>
    </row>
    <row r="3009" spans="1:5" x14ac:dyDescent="0.25">
      <c r="A3009" s="8">
        <v>31.09</v>
      </c>
      <c r="B3009" s="40" t="s">
        <v>16</v>
      </c>
      <c r="D3009" s="108">
        <v>291811000029</v>
      </c>
      <c r="E3009" s="4">
        <v>0.6</v>
      </c>
    </row>
    <row r="3010" spans="1:5" x14ac:dyDescent="0.25">
      <c r="A3010" s="8">
        <v>31.1</v>
      </c>
      <c r="B3010" s="40" t="s">
        <v>16</v>
      </c>
      <c r="D3010" s="106">
        <v>291811000019</v>
      </c>
      <c r="E3010" s="4">
        <v>0.6</v>
      </c>
    </row>
    <row r="3011" spans="1:5" x14ac:dyDescent="0.25">
      <c r="A3011" s="8">
        <v>31.11</v>
      </c>
      <c r="B3011" s="40" t="s">
        <v>16</v>
      </c>
      <c r="D3011" s="108">
        <v>294000000013</v>
      </c>
      <c r="E3011" s="4">
        <v>0.6</v>
      </c>
    </row>
    <row r="3012" spans="1:5" x14ac:dyDescent="0.25">
      <c r="A3012" s="8">
        <v>31.12</v>
      </c>
      <c r="B3012" s="40" t="s">
        <v>16</v>
      </c>
      <c r="D3012" s="106">
        <v>730300900013</v>
      </c>
      <c r="E3012" s="4">
        <v>0.6</v>
      </c>
    </row>
    <row r="3013" spans="1:5" x14ac:dyDescent="0.25">
      <c r="A3013" s="8">
        <v>31.13</v>
      </c>
      <c r="B3013" s="40" t="s">
        <v>16</v>
      </c>
      <c r="D3013" s="108">
        <v>730300900015</v>
      </c>
      <c r="E3013" s="4">
        <v>0.6</v>
      </c>
    </row>
    <row r="3014" spans="1:5" x14ac:dyDescent="0.25">
      <c r="A3014" s="8">
        <v>31.14</v>
      </c>
      <c r="B3014" s="40" t="s">
        <v>16</v>
      </c>
      <c r="D3014" s="106">
        <v>150500900011</v>
      </c>
      <c r="E3014" s="4">
        <v>0.6</v>
      </c>
    </row>
    <row r="3015" spans="1:5" x14ac:dyDescent="0.25">
      <c r="A3015" s="8">
        <v>31.15</v>
      </c>
      <c r="B3015" s="40" t="s">
        <v>16</v>
      </c>
      <c r="D3015" s="108">
        <v>284690400000</v>
      </c>
      <c r="E3015" s="4">
        <v>0.6</v>
      </c>
    </row>
    <row r="3016" spans="1:5" x14ac:dyDescent="0.25">
      <c r="A3016" s="8">
        <v>31.16</v>
      </c>
      <c r="B3016" s="40" t="s">
        <v>16</v>
      </c>
      <c r="D3016" s="106">
        <v>400291000000</v>
      </c>
      <c r="E3016" s="4">
        <v>0.6</v>
      </c>
    </row>
    <row r="3017" spans="1:5" x14ac:dyDescent="0.25">
      <c r="A3017" s="8">
        <v>31.17</v>
      </c>
      <c r="B3017" s="40" t="s">
        <v>16</v>
      </c>
      <c r="D3017" s="108">
        <v>400241000000</v>
      </c>
      <c r="E3017" s="4">
        <v>0.6</v>
      </c>
    </row>
    <row r="3018" spans="1:5" x14ac:dyDescent="0.25">
      <c r="A3018" s="8">
        <v>31.18</v>
      </c>
      <c r="B3018" s="40" t="s">
        <v>16</v>
      </c>
      <c r="D3018" s="106">
        <v>291590300000</v>
      </c>
      <c r="E3018" s="4">
        <v>0.6</v>
      </c>
    </row>
    <row r="3019" spans="1:5" x14ac:dyDescent="0.25">
      <c r="A3019" s="8">
        <v>31.19</v>
      </c>
      <c r="B3019" s="40" t="s">
        <v>16</v>
      </c>
      <c r="D3019" s="108">
        <v>292419000015</v>
      </c>
      <c r="E3019" s="4">
        <v>0.6</v>
      </c>
    </row>
    <row r="3020" spans="1:5" x14ac:dyDescent="0.25">
      <c r="A3020" s="8">
        <v>31.2</v>
      </c>
      <c r="B3020" s="40" t="s">
        <v>16</v>
      </c>
      <c r="D3020" s="106">
        <v>845611900000</v>
      </c>
      <c r="E3020" s="4">
        <v>0.6</v>
      </c>
    </row>
    <row r="3021" spans="1:5" x14ac:dyDescent="0.25">
      <c r="A3021" s="8">
        <v>31.21</v>
      </c>
      <c r="B3021" s="40" t="s">
        <v>16</v>
      </c>
      <c r="D3021" s="108">
        <v>852341300000</v>
      </c>
      <c r="E3021" s="4">
        <v>0.6</v>
      </c>
    </row>
    <row r="3022" spans="1:5" x14ac:dyDescent="0.25">
      <c r="A3022" s="8">
        <v>31.22</v>
      </c>
      <c r="B3022" s="40" t="s">
        <v>16</v>
      </c>
      <c r="D3022" s="106">
        <v>852341100000</v>
      </c>
      <c r="E3022" s="4">
        <v>0.6</v>
      </c>
    </row>
    <row r="3023" spans="1:5" x14ac:dyDescent="0.25">
      <c r="A3023" s="8">
        <v>31.23</v>
      </c>
      <c r="B3023" s="40" t="s">
        <v>16</v>
      </c>
      <c r="D3023" s="108">
        <v>901320000090</v>
      </c>
      <c r="E3023" s="4">
        <v>0.6</v>
      </c>
    </row>
    <row r="3024" spans="1:5" x14ac:dyDescent="0.25">
      <c r="A3024" s="8">
        <v>31.24</v>
      </c>
      <c r="B3024" s="40" t="s">
        <v>16</v>
      </c>
      <c r="D3024" s="106">
        <v>901390800000</v>
      </c>
      <c r="E3024" s="4">
        <v>0.6</v>
      </c>
    </row>
    <row r="3025" spans="1:5" x14ac:dyDescent="0.25">
      <c r="A3025" s="8">
        <v>31.25</v>
      </c>
      <c r="B3025" s="40" t="s">
        <v>16</v>
      </c>
      <c r="D3025" s="108">
        <v>853952000000</v>
      </c>
      <c r="E3025" s="4">
        <v>0.6</v>
      </c>
    </row>
    <row r="3026" spans="1:5" x14ac:dyDescent="0.25">
      <c r="A3026" s="8">
        <v>31.26</v>
      </c>
      <c r="B3026" s="40" t="s">
        <v>16</v>
      </c>
      <c r="D3026" s="106">
        <v>853951000000</v>
      </c>
      <c r="E3026" s="4">
        <v>0.6</v>
      </c>
    </row>
    <row r="3027" spans="1:5" x14ac:dyDescent="0.25">
      <c r="A3027" s="8">
        <v>31.27</v>
      </c>
      <c r="B3027" s="40" t="s">
        <v>16</v>
      </c>
      <c r="D3027" s="108">
        <v>292320001000</v>
      </c>
      <c r="E3027" s="4">
        <v>0.6</v>
      </c>
    </row>
    <row r="3028" spans="1:5" x14ac:dyDescent="0.25">
      <c r="A3028" s="8">
        <v>31.28</v>
      </c>
      <c r="B3028" s="40" t="s">
        <v>16</v>
      </c>
      <c r="D3028" s="106">
        <v>844391999000</v>
      </c>
      <c r="E3028" s="4">
        <v>0.6</v>
      </c>
    </row>
    <row r="3029" spans="1:5" x14ac:dyDescent="0.25">
      <c r="A3029" s="8">
        <v>31.29</v>
      </c>
      <c r="B3029" s="40" t="s">
        <v>16</v>
      </c>
      <c r="D3029" s="108">
        <v>293190009031</v>
      </c>
      <c r="E3029" s="4">
        <v>0.6</v>
      </c>
    </row>
    <row r="3030" spans="1:5" x14ac:dyDescent="0.25">
      <c r="A3030" s="8">
        <v>31.3</v>
      </c>
      <c r="B3030" s="40" t="s">
        <v>16</v>
      </c>
      <c r="D3030" s="106">
        <v>293190009033</v>
      </c>
      <c r="E3030" s="4">
        <v>0.6</v>
      </c>
    </row>
    <row r="3031" spans="1:5" x14ac:dyDescent="0.25">
      <c r="A3031" s="8">
        <v>31.31</v>
      </c>
      <c r="B3031" s="40" t="s">
        <v>16</v>
      </c>
      <c r="D3031" s="108">
        <v>350520101000</v>
      </c>
      <c r="E3031" s="4">
        <v>0.6</v>
      </c>
    </row>
    <row r="3032" spans="1:5" x14ac:dyDescent="0.25">
      <c r="A3032" s="8">
        <v>31.32</v>
      </c>
      <c r="B3032" s="40" t="s">
        <v>16</v>
      </c>
      <c r="D3032" s="106">
        <v>292429100000</v>
      </c>
      <c r="E3032" s="4">
        <v>0.6</v>
      </c>
    </row>
    <row r="3033" spans="1:5" x14ac:dyDescent="0.25">
      <c r="A3033" s="8">
        <v>31.33</v>
      </c>
      <c r="B3033" s="40" t="s">
        <v>16</v>
      </c>
      <c r="D3033" s="108">
        <v>292429700027</v>
      </c>
      <c r="E3033" s="4">
        <v>0.6</v>
      </c>
    </row>
    <row r="3034" spans="1:5" x14ac:dyDescent="0.25">
      <c r="A3034" s="8">
        <v>31.34</v>
      </c>
      <c r="B3034" s="40" t="s">
        <v>16</v>
      </c>
      <c r="D3034" s="106">
        <v>470630000000</v>
      </c>
      <c r="E3034" s="4">
        <v>0.6</v>
      </c>
    </row>
    <row r="3035" spans="1:5" x14ac:dyDescent="0.25">
      <c r="A3035" s="8">
        <v>31.35</v>
      </c>
      <c r="B3035" s="40" t="s">
        <v>16</v>
      </c>
      <c r="D3035" s="108">
        <v>470620000000</v>
      </c>
      <c r="E3035" s="4">
        <v>0.6</v>
      </c>
    </row>
    <row r="3036" spans="1:5" x14ac:dyDescent="0.25">
      <c r="A3036" s="8">
        <v>31.36</v>
      </c>
      <c r="B3036" s="40" t="s">
        <v>16</v>
      </c>
      <c r="D3036" s="106">
        <v>843991000000</v>
      </c>
      <c r="E3036" s="4">
        <v>0.6</v>
      </c>
    </row>
    <row r="3037" spans="1:5" x14ac:dyDescent="0.25">
      <c r="A3037" s="8">
        <v>31.37</v>
      </c>
      <c r="B3037" s="40" t="s">
        <v>16</v>
      </c>
      <c r="D3037" s="108">
        <v>291539009117</v>
      </c>
      <c r="E3037" s="4">
        <v>0.6</v>
      </c>
    </row>
    <row r="3038" spans="1:5" x14ac:dyDescent="0.25">
      <c r="A3038" s="8">
        <v>31.38</v>
      </c>
      <c r="B3038" s="40" t="s">
        <v>16</v>
      </c>
      <c r="D3038" s="106">
        <v>290522000014</v>
      </c>
      <c r="E3038" s="4">
        <v>0.6</v>
      </c>
    </row>
    <row r="3039" spans="1:5" x14ac:dyDescent="0.25">
      <c r="A3039" s="8">
        <v>31.39</v>
      </c>
      <c r="B3039" s="40" t="s">
        <v>16</v>
      </c>
      <c r="D3039" s="108">
        <v>294190000031</v>
      </c>
      <c r="E3039" s="4">
        <v>0.6</v>
      </c>
    </row>
    <row r="3040" spans="1:5" x14ac:dyDescent="0.25">
      <c r="A3040" s="8">
        <v>31.4</v>
      </c>
      <c r="B3040" s="40" t="s">
        <v>16</v>
      </c>
      <c r="D3040" s="106">
        <v>294190000032</v>
      </c>
      <c r="E3040" s="4">
        <v>0.6</v>
      </c>
    </row>
    <row r="3041" spans="1:5" x14ac:dyDescent="0.25">
      <c r="A3041" s="8">
        <v>31.41</v>
      </c>
      <c r="B3041" s="40" t="s">
        <v>16</v>
      </c>
      <c r="D3041" s="108">
        <v>294190000039</v>
      </c>
      <c r="E3041" s="4">
        <v>0.6</v>
      </c>
    </row>
    <row r="3042" spans="1:5" x14ac:dyDescent="0.25">
      <c r="A3042" s="8">
        <v>31.42</v>
      </c>
      <c r="B3042" s="40" t="s">
        <v>16</v>
      </c>
      <c r="D3042" s="106">
        <v>151800100000</v>
      </c>
      <c r="E3042" s="4">
        <v>0.6</v>
      </c>
    </row>
    <row r="3043" spans="1:5" x14ac:dyDescent="0.25">
      <c r="A3043" s="8">
        <v>31.43</v>
      </c>
      <c r="B3043" s="40" t="s">
        <v>16</v>
      </c>
      <c r="D3043" s="108">
        <v>291615009011</v>
      </c>
      <c r="E3043" s="4">
        <v>0.6</v>
      </c>
    </row>
    <row r="3044" spans="1:5" x14ac:dyDescent="0.25">
      <c r="A3044" s="8">
        <v>31.44</v>
      </c>
      <c r="B3044" s="40" t="s">
        <v>16</v>
      </c>
      <c r="D3044" s="106">
        <v>291615009012</v>
      </c>
      <c r="E3044" s="4">
        <v>0.6</v>
      </c>
    </row>
    <row r="3045" spans="1:5" x14ac:dyDescent="0.25">
      <c r="A3045" s="8">
        <v>31.45</v>
      </c>
      <c r="B3045" s="40" t="s">
        <v>16</v>
      </c>
      <c r="D3045" s="108">
        <v>470610000011</v>
      </c>
      <c r="E3045" s="4">
        <v>0.6</v>
      </c>
    </row>
    <row r="3046" spans="1:5" x14ac:dyDescent="0.25">
      <c r="A3046" s="8">
        <v>31.46</v>
      </c>
      <c r="B3046" s="40" t="s">
        <v>16</v>
      </c>
      <c r="D3046" s="106">
        <v>470610000012</v>
      </c>
      <c r="E3046" s="4">
        <v>0.6</v>
      </c>
    </row>
    <row r="3047" spans="1:5" x14ac:dyDescent="0.25">
      <c r="A3047" s="8">
        <v>31.47</v>
      </c>
      <c r="B3047" s="40" t="s">
        <v>16</v>
      </c>
      <c r="D3047" s="108">
        <v>270220000000</v>
      </c>
      <c r="E3047" s="4">
        <v>0.6</v>
      </c>
    </row>
    <row r="3048" spans="1:5" x14ac:dyDescent="0.25">
      <c r="A3048" s="8">
        <v>31.48</v>
      </c>
      <c r="B3048" s="40" t="s">
        <v>16</v>
      </c>
      <c r="D3048" s="106">
        <v>270400300000</v>
      </c>
      <c r="E3048" s="4">
        <v>0.6</v>
      </c>
    </row>
    <row r="3049" spans="1:5" x14ac:dyDescent="0.25">
      <c r="A3049" s="8">
        <v>31.49</v>
      </c>
      <c r="B3049" s="40" t="s">
        <v>16</v>
      </c>
      <c r="D3049" s="108">
        <v>293329900011</v>
      </c>
      <c r="E3049" s="4">
        <v>0.6</v>
      </c>
    </row>
    <row r="3050" spans="1:5" x14ac:dyDescent="0.25">
      <c r="A3050" s="8">
        <v>31.5</v>
      </c>
      <c r="B3050" s="40" t="s">
        <v>16</v>
      </c>
      <c r="D3050" s="106">
        <v>320642000000</v>
      </c>
      <c r="E3050" s="4">
        <v>0.6</v>
      </c>
    </row>
    <row r="3051" spans="1:5" x14ac:dyDescent="0.25">
      <c r="A3051" s="8">
        <v>31.51</v>
      </c>
      <c r="B3051" s="40" t="s">
        <v>16</v>
      </c>
      <c r="D3051" s="108">
        <v>280519900012</v>
      </c>
      <c r="E3051" s="4">
        <v>0.6</v>
      </c>
    </row>
    <row r="3052" spans="1:5" x14ac:dyDescent="0.25">
      <c r="A3052" s="8">
        <v>31.52</v>
      </c>
      <c r="B3052" s="40" t="s">
        <v>16</v>
      </c>
      <c r="D3052" s="106">
        <v>253090400000</v>
      </c>
      <c r="E3052" s="4">
        <v>0.6</v>
      </c>
    </row>
    <row r="3053" spans="1:5" x14ac:dyDescent="0.25">
      <c r="A3053" s="8">
        <v>31.53</v>
      </c>
      <c r="B3053" s="40" t="s">
        <v>16</v>
      </c>
      <c r="D3053" s="108">
        <v>282990801012</v>
      </c>
      <c r="E3053" s="4">
        <v>0.6</v>
      </c>
    </row>
    <row r="3054" spans="1:5" x14ac:dyDescent="0.25">
      <c r="A3054" s="8">
        <v>31.54</v>
      </c>
      <c r="B3054" s="40" t="s">
        <v>16</v>
      </c>
      <c r="D3054" s="106">
        <v>282760002012</v>
      </c>
      <c r="E3054" s="4">
        <v>0.6</v>
      </c>
    </row>
    <row r="3055" spans="1:5" x14ac:dyDescent="0.25">
      <c r="A3055" s="8">
        <v>31.55</v>
      </c>
      <c r="B3055" s="40" t="s">
        <v>16</v>
      </c>
      <c r="D3055" s="108">
        <v>283429802012</v>
      </c>
      <c r="E3055" s="4">
        <v>0.6</v>
      </c>
    </row>
    <row r="3056" spans="1:5" x14ac:dyDescent="0.25">
      <c r="A3056" s="8">
        <v>31.56</v>
      </c>
      <c r="B3056" s="40" t="s">
        <v>16</v>
      </c>
      <c r="D3056" s="106">
        <v>282520000000</v>
      </c>
      <c r="E3056" s="4">
        <v>0.6</v>
      </c>
    </row>
    <row r="3057" spans="1:5" x14ac:dyDescent="0.25">
      <c r="A3057" s="8">
        <v>31.57</v>
      </c>
      <c r="B3057" s="40" t="s">
        <v>16</v>
      </c>
      <c r="D3057" s="108">
        <v>850650900019</v>
      </c>
      <c r="E3057" s="4">
        <v>0.6</v>
      </c>
    </row>
    <row r="3058" spans="1:5" x14ac:dyDescent="0.25">
      <c r="A3058" s="8">
        <v>31.58</v>
      </c>
      <c r="B3058" s="40" t="s">
        <v>16</v>
      </c>
      <c r="D3058" s="106">
        <v>292241000011</v>
      </c>
      <c r="E3058" s="4">
        <v>0.6</v>
      </c>
    </row>
    <row r="3059" spans="1:5" x14ac:dyDescent="0.25">
      <c r="A3059" s="8">
        <v>31.59</v>
      </c>
      <c r="B3059" s="40" t="s">
        <v>16</v>
      </c>
      <c r="D3059" s="108">
        <v>292241000013</v>
      </c>
      <c r="E3059" s="4">
        <v>0.6</v>
      </c>
    </row>
    <row r="3060" spans="1:5" x14ac:dyDescent="0.25">
      <c r="A3060" s="8">
        <v>31.6</v>
      </c>
      <c r="B3060" s="40" t="s">
        <v>16</v>
      </c>
      <c r="D3060" s="106">
        <v>292241000021</v>
      </c>
      <c r="E3060" s="4">
        <v>0.6</v>
      </c>
    </row>
    <row r="3061" spans="1:5" x14ac:dyDescent="0.25">
      <c r="A3061" s="8">
        <v>31.61</v>
      </c>
      <c r="B3061" s="40" t="s">
        <v>16</v>
      </c>
      <c r="D3061" s="108">
        <v>292241000012</v>
      </c>
      <c r="E3061" s="4">
        <v>0.6</v>
      </c>
    </row>
    <row r="3062" spans="1:5" x14ac:dyDescent="0.25">
      <c r="A3062" s="8">
        <v>31.62</v>
      </c>
      <c r="B3062" s="40" t="s">
        <v>16</v>
      </c>
      <c r="D3062" s="106">
        <v>292241000019</v>
      </c>
      <c r="E3062" s="4">
        <v>0.6</v>
      </c>
    </row>
    <row r="3063" spans="1:5" x14ac:dyDescent="0.25">
      <c r="A3063" s="8">
        <v>31.63</v>
      </c>
      <c r="B3063" s="40" t="s">
        <v>16</v>
      </c>
      <c r="D3063" s="108">
        <v>292249859017</v>
      </c>
      <c r="E3063" s="4">
        <v>0.6</v>
      </c>
    </row>
    <row r="3064" spans="1:5" x14ac:dyDescent="0.25">
      <c r="A3064" s="8">
        <v>31.64</v>
      </c>
      <c r="B3064" s="40" t="s">
        <v>16</v>
      </c>
      <c r="D3064" s="106">
        <v>252930000000</v>
      </c>
      <c r="E3064" s="4">
        <v>0.6</v>
      </c>
    </row>
    <row r="3065" spans="1:5" x14ac:dyDescent="0.25">
      <c r="A3065" s="8">
        <v>31.65</v>
      </c>
      <c r="B3065" s="40" t="s">
        <v>16</v>
      </c>
      <c r="D3065" s="108">
        <v>293339990012</v>
      </c>
      <c r="E3065" s="4">
        <v>0.6</v>
      </c>
    </row>
    <row r="3066" spans="1:5" x14ac:dyDescent="0.25">
      <c r="A3066" s="8">
        <v>31.66</v>
      </c>
      <c r="B3066" s="40" t="s">
        <v>16</v>
      </c>
      <c r="D3066" s="106">
        <v>320650000000</v>
      </c>
      <c r="E3066" s="4">
        <v>0.6</v>
      </c>
    </row>
    <row r="3067" spans="1:5" x14ac:dyDescent="0.25">
      <c r="A3067" s="8">
        <v>31.67</v>
      </c>
      <c r="B3067" s="40" t="s">
        <v>16</v>
      </c>
      <c r="D3067" s="108">
        <v>292151110000</v>
      </c>
      <c r="E3067" s="4">
        <v>0.6</v>
      </c>
    </row>
    <row r="3068" spans="1:5" x14ac:dyDescent="0.25">
      <c r="A3068" s="8">
        <v>31.68</v>
      </c>
      <c r="B3068" s="40" t="s">
        <v>16</v>
      </c>
      <c r="D3068" s="106">
        <v>290242000000</v>
      </c>
      <c r="E3068" s="4">
        <v>0.6</v>
      </c>
    </row>
    <row r="3069" spans="1:5" x14ac:dyDescent="0.25">
      <c r="A3069" s="8">
        <v>31.69</v>
      </c>
      <c r="B3069" s="40" t="s">
        <v>16</v>
      </c>
      <c r="D3069" s="108">
        <v>292159500000</v>
      </c>
      <c r="E3069" s="4">
        <v>0.6</v>
      </c>
    </row>
    <row r="3070" spans="1:5" x14ac:dyDescent="0.25">
      <c r="A3070" s="8">
        <v>31.7</v>
      </c>
      <c r="B3070" s="40" t="s">
        <v>16</v>
      </c>
      <c r="D3070" s="106">
        <v>851310001000</v>
      </c>
      <c r="E3070" s="4">
        <v>0.6</v>
      </c>
    </row>
    <row r="3071" spans="1:5" x14ac:dyDescent="0.25">
      <c r="A3071" s="8">
        <v>31.71</v>
      </c>
      <c r="B3071" s="40" t="s">
        <v>16</v>
      </c>
      <c r="D3071" s="108">
        <v>851390001000</v>
      </c>
      <c r="E3071" s="4">
        <v>0.6</v>
      </c>
    </row>
    <row r="3072" spans="1:5" x14ac:dyDescent="0.25">
      <c r="A3072" s="8">
        <v>31.72</v>
      </c>
      <c r="B3072" s="40" t="s">
        <v>16</v>
      </c>
      <c r="D3072" s="106">
        <v>320649100000</v>
      </c>
      <c r="E3072" s="4">
        <v>0.6</v>
      </c>
    </row>
    <row r="3073" spans="1:5" x14ac:dyDescent="0.25">
      <c r="A3073" s="8">
        <v>31.73</v>
      </c>
      <c r="B3073" s="40" t="s">
        <v>16</v>
      </c>
      <c r="D3073" s="108">
        <v>854071000000</v>
      </c>
      <c r="E3073" s="4">
        <v>0.6</v>
      </c>
    </row>
    <row r="3074" spans="1:5" x14ac:dyDescent="0.25">
      <c r="A3074" s="8">
        <v>31.74</v>
      </c>
      <c r="B3074" s="40" t="s">
        <v>16</v>
      </c>
      <c r="D3074" s="106">
        <v>251990900013</v>
      </c>
      <c r="E3074" s="4">
        <v>0.6</v>
      </c>
    </row>
    <row r="3075" spans="1:5" x14ac:dyDescent="0.25">
      <c r="A3075" s="8">
        <v>31.75</v>
      </c>
      <c r="B3075" s="40" t="s">
        <v>16</v>
      </c>
      <c r="D3075" s="108">
        <v>690390909012</v>
      </c>
      <c r="E3075" s="4">
        <v>0.6</v>
      </c>
    </row>
    <row r="3076" spans="1:5" x14ac:dyDescent="0.25">
      <c r="A3076" s="8">
        <v>31.76</v>
      </c>
      <c r="B3076" s="40" t="s">
        <v>16</v>
      </c>
      <c r="D3076" s="106">
        <v>291529009011</v>
      </c>
      <c r="E3076" s="4">
        <v>0.6</v>
      </c>
    </row>
    <row r="3077" spans="1:5" x14ac:dyDescent="0.25">
      <c r="A3077" s="8">
        <v>31.77</v>
      </c>
      <c r="B3077" s="40" t="s">
        <v>16</v>
      </c>
      <c r="D3077" s="108">
        <v>282760002014</v>
      </c>
      <c r="E3077" s="4">
        <v>0.6</v>
      </c>
    </row>
    <row r="3078" spans="1:5" x14ac:dyDescent="0.25">
      <c r="A3078" s="8">
        <v>31.78</v>
      </c>
      <c r="B3078" s="40" t="s">
        <v>16</v>
      </c>
      <c r="D3078" s="106">
        <v>283699111000</v>
      </c>
      <c r="E3078" s="4">
        <v>0.6</v>
      </c>
    </row>
    <row r="3079" spans="1:5" x14ac:dyDescent="0.25">
      <c r="A3079" s="8">
        <v>31.79</v>
      </c>
      <c r="B3079" s="40" t="s">
        <v>16</v>
      </c>
      <c r="D3079" s="108">
        <v>282731000000</v>
      </c>
      <c r="E3079" s="4">
        <v>0.6</v>
      </c>
    </row>
    <row r="3080" spans="1:5" x14ac:dyDescent="0.25">
      <c r="A3080" s="8">
        <v>31.8</v>
      </c>
      <c r="B3080" s="40" t="s">
        <v>16</v>
      </c>
      <c r="D3080" s="106">
        <v>283429802011</v>
      </c>
      <c r="E3080" s="4">
        <v>0.6</v>
      </c>
    </row>
    <row r="3081" spans="1:5" x14ac:dyDescent="0.25">
      <c r="A3081" s="8">
        <v>31.81</v>
      </c>
      <c r="B3081" s="40" t="s">
        <v>16</v>
      </c>
      <c r="D3081" s="108">
        <v>251990100011</v>
      </c>
      <c r="E3081" s="4">
        <v>0.6</v>
      </c>
    </row>
    <row r="3082" spans="1:5" x14ac:dyDescent="0.25">
      <c r="A3082" s="8">
        <v>31.82</v>
      </c>
      <c r="B3082" s="40" t="s">
        <v>16</v>
      </c>
      <c r="D3082" s="106">
        <v>251990100012</v>
      </c>
      <c r="E3082" s="4">
        <v>0.6</v>
      </c>
    </row>
    <row r="3083" spans="1:5" x14ac:dyDescent="0.25">
      <c r="A3083" s="8">
        <v>31.83</v>
      </c>
      <c r="B3083" s="40" t="s">
        <v>16</v>
      </c>
      <c r="D3083" s="108">
        <v>291815001011</v>
      </c>
      <c r="E3083" s="4">
        <v>0.6</v>
      </c>
    </row>
    <row r="3084" spans="1:5" x14ac:dyDescent="0.25">
      <c r="A3084" s="8">
        <v>31.84</v>
      </c>
      <c r="B3084" s="40" t="s">
        <v>16</v>
      </c>
      <c r="D3084" s="106">
        <v>291570503013</v>
      </c>
      <c r="E3084" s="4">
        <v>0.6</v>
      </c>
    </row>
    <row r="3085" spans="1:5" x14ac:dyDescent="0.25">
      <c r="A3085" s="8">
        <v>31.85</v>
      </c>
      <c r="B3085" s="40" t="s">
        <v>16</v>
      </c>
      <c r="D3085" s="108">
        <v>283321000000</v>
      </c>
      <c r="E3085" s="4">
        <v>0.6</v>
      </c>
    </row>
    <row r="3086" spans="1:5" x14ac:dyDescent="0.25">
      <c r="A3086" s="8">
        <v>31.86</v>
      </c>
      <c r="B3086" s="40" t="s">
        <v>16</v>
      </c>
      <c r="D3086" s="106">
        <v>310490001100</v>
      </c>
      <c r="E3086" s="4">
        <v>0.6</v>
      </c>
    </row>
    <row r="3087" spans="1:5" x14ac:dyDescent="0.25">
      <c r="A3087" s="8">
        <v>31.87</v>
      </c>
      <c r="B3087" s="40" t="s">
        <v>16</v>
      </c>
      <c r="D3087" s="108">
        <v>310490001900</v>
      </c>
      <c r="E3087" s="4">
        <v>0.6</v>
      </c>
    </row>
    <row r="3088" spans="1:5" x14ac:dyDescent="0.25">
      <c r="A3088" s="8">
        <v>31.88</v>
      </c>
      <c r="B3088" s="40" t="s">
        <v>16</v>
      </c>
      <c r="D3088" s="106">
        <v>810490000011</v>
      </c>
      <c r="E3088" s="4">
        <v>0.6</v>
      </c>
    </row>
    <row r="3089" spans="1:5" x14ac:dyDescent="0.25">
      <c r="A3089" s="8">
        <v>31.89</v>
      </c>
      <c r="B3089" s="40" t="s">
        <v>16</v>
      </c>
      <c r="D3089" s="108">
        <v>810490000019</v>
      </c>
      <c r="E3089" s="4">
        <v>0.6</v>
      </c>
    </row>
    <row r="3090" spans="1:5" x14ac:dyDescent="0.25">
      <c r="A3090" s="8">
        <v>31.9</v>
      </c>
      <c r="B3090" s="40" t="s">
        <v>16</v>
      </c>
      <c r="D3090" s="106">
        <v>810490000013</v>
      </c>
      <c r="E3090" s="4">
        <v>0.6</v>
      </c>
    </row>
    <row r="3091" spans="1:5" x14ac:dyDescent="0.25">
      <c r="A3091" s="8">
        <v>31.91</v>
      </c>
      <c r="B3091" s="40" t="s">
        <v>16</v>
      </c>
      <c r="D3091" s="108">
        <v>281610000000</v>
      </c>
      <c r="E3091" s="4">
        <v>0.6</v>
      </c>
    </row>
    <row r="3092" spans="1:5" x14ac:dyDescent="0.25">
      <c r="A3092" s="8">
        <v>31.92</v>
      </c>
      <c r="B3092" s="40" t="s">
        <v>16</v>
      </c>
      <c r="D3092" s="106">
        <v>848340303000</v>
      </c>
      <c r="E3092" s="4">
        <v>0.6</v>
      </c>
    </row>
    <row r="3093" spans="1:5" x14ac:dyDescent="0.25">
      <c r="A3093" s="8">
        <v>31.93</v>
      </c>
      <c r="B3093" s="40" t="s">
        <v>16</v>
      </c>
      <c r="D3093" s="108">
        <v>961210801000</v>
      </c>
      <c r="E3093" s="4">
        <v>0.6</v>
      </c>
    </row>
    <row r="3094" spans="1:5" x14ac:dyDescent="0.25">
      <c r="A3094" s="8">
        <v>31.94</v>
      </c>
      <c r="B3094" s="40" t="s">
        <v>16</v>
      </c>
      <c r="D3094" s="106">
        <v>961210101000</v>
      </c>
      <c r="E3094" s="4">
        <v>0.6</v>
      </c>
    </row>
    <row r="3095" spans="1:5" x14ac:dyDescent="0.25">
      <c r="A3095" s="8">
        <v>31.95</v>
      </c>
      <c r="B3095" s="40" t="s">
        <v>16</v>
      </c>
      <c r="D3095" s="108">
        <v>848340909000</v>
      </c>
      <c r="E3095" s="4">
        <v>0.6</v>
      </c>
    </row>
    <row r="3096" spans="1:5" x14ac:dyDescent="0.25">
      <c r="A3096" s="8">
        <v>31.96</v>
      </c>
      <c r="B3096" s="40" t="s">
        <v>16</v>
      </c>
      <c r="D3096" s="106">
        <v>420500191000</v>
      </c>
      <c r="E3096" s="4">
        <v>0.6</v>
      </c>
    </row>
    <row r="3097" spans="1:5" x14ac:dyDescent="0.25">
      <c r="A3097" s="8">
        <v>31.97</v>
      </c>
      <c r="B3097" s="40" t="s">
        <v>16</v>
      </c>
      <c r="D3097" s="108">
        <v>420500199000</v>
      </c>
      <c r="E3097" s="4">
        <v>0.6</v>
      </c>
    </row>
    <row r="3098" spans="1:5" x14ac:dyDescent="0.25">
      <c r="A3098" s="8">
        <v>31.98</v>
      </c>
      <c r="B3098" s="40" t="s">
        <v>16</v>
      </c>
      <c r="D3098" s="106">
        <v>731412000000</v>
      </c>
      <c r="E3098" s="4">
        <v>0.6</v>
      </c>
    </row>
    <row r="3099" spans="1:5" x14ac:dyDescent="0.25">
      <c r="A3099" s="8">
        <v>31.99</v>
      </c>
      <c r="B3099" s="40" t="s">
        <v>16</v>
      </c>
      <c r="D3099" s="108">
        <v>293399809038</v>
      </c>
      <c r="E3099" s="4">
        <v>0.6</v>
      </c>
    </row>
    <row r="3100" spans="1:5" x14ac:dyDescent="0.25">
      <c r="A3100" s="8">
        <v>32</v>
      </c>
      <c r="B3100" s="40" t="s">
        <v>16</v>
      </c>
      <c r="D3100" s="106">
        <v>291719800011</v>
      </c>
      <c r="E3100" s="4">
        <v>0.6</v>
      </c>
    </row>
    <row r="3101" spans="1:5" x14ac:dyDescent="0.25">
      <c r="A3101" s="8">
        <v>32.01</v>
      </c>
      <c r="B3101" s="40" t="s">
        <v>16</v>
      </c>
      <c r="D3101" s="108">
        <v>291819982000</v>
      </c>
      <c r="E3101" s="4">
        <v>0.6</v>
      </c>
    </row>
    <row r="3102" spans="1:5" x14ac:dyDescent="0.25">
      <c r="A3102" s="8">
        <v>32.020000000000003</v>
      </c>
      <c r="B3102" s="40" t="s">
        <v>16</v>
      </c>
      <c r="D3102" s="106">
        <v>291719100011</v>
      </c>
      <c r="E3102" s="4">
        <v>0.6</v>
      </c>
    </row>
    <row r="3103" spans="1:5" x14ac:dyDescent="0.25">
      <c r="A3103" s="8">
        <v>32.03</v>
      </c>
      <c r="B3103" s="40" t="s">
        <v>16</v>
      </c>
      <c r="D3103" s="108">
        <v>291719100019</v>
      </c>
      <c r="E3103" s="4">
        <v>0.6</v>
      </c>
    </row>
    <row r="3104" spans="1:5" x14ac:dyDescent="0.25">
      <c r="A3104" s="8">
        <v>32.04</v>
      </c>
      <c r="B3104" s="40" t="s">
        <v>16</v>
      </c>
      <c r="D3104" s="106">
        <v>293352000000</v>
      </c>
      <c r="E3104" s="4">
        <v>0.6</v>
      </c>
    </row>
    <row r="3105" spans="1:5" x14ac:dyDescent="0.25">
      <c r="A3105" s="8">
        <v>32.049999999999997</v>
      </c>
      <c r="B3105" s="40" t="s">
        <v>16</v>
      </c>
      <c r="D3105" s="108">
        <v>293354000019</v>
      </c>
      <c r="E3105" s="4">
        <v>0.6</v>
      </c>
    </row>
    <row r="3106" spans="1:5" x14ac:dyDescent="0.25">
      <c r="A3106" s="8">
        <v>32.06</v>
      </c>
      <c r="B3106" s="40" t="s">
        <v>16</v>
      </c>
      <c r="D3106" s="106">
        <v>294000000012</v>
      </c>
      <c r="E3106" s="4">
        <v>0.6</v>
      </c>
    </row>
    <row r="3107" spans="1:5" x14ac:dyDescent="0.25">
      <c r="A3107" s="8">
        <v>32.07</v>
      </c>
      <c r="B3107" s="40" t="s">
        <v>16</v>
      </c>
      <c r="D3107" s="108">
        <v>292249859031</v>
      </c>
      <c r="E3107" s="4">
        <v>0.6</v>
      </c>
    </row>
    <row r="3108" spans="1:5" x14ac:dyDescent="0.25">
      <c r="A3108" s="8">
        <v>32.08</v>
      </c>
      <c r="B3108" s="40" t="s">
        <v>16</v>
      </c>
      <c r="D3108" s="106">
        <v>282739851000</v>
      </c>
      <c r="E3108" s="4">
        <v>0.6</v>
      </c>
    </row>
    <row r="3109" spans="1:5" x14ac:dyDescent="0.25">
      <c r="A3109" s="8">
        <v>32.090000000000003</v>
      </c>
      <c r="B3109" s="40" t="s">
        <v>16</v>
      </c>
      <c r="D3109" s="108">
        <v>282010000000</v>
      </c>
      <c r="E3109" s="4">
        <v>0.6</v>
      </c>
    </row>
    <row r="3110" spans="1:5" x14ac:dyDescent="0.25">
      <c r="A3110" s="8">
        <v>32.1</v>
      </c>
      <c r="B3110" s="40" t="s">
        <v>16</v>
      </c>
      <c r="D3110" s="106">
        <v>283699171000</v>
      </c>
      <c r="E3110" s="4">
        <v>0.6</v>
      </c>
    </row>
    <row r="3111" spans="1:5" x14ac:dyDescent="0.25">
      <c r="A3111" s="8">
        <v>32.11</v>
      </c>
      <c r="B3111" s="40" t="s">
        <v>16</v>
      </c>
      <c r="D3111" s="108">
        <v>282090100000</v>
      </c>
      <c r="E3111" s="4">
        <v>0.6</v>
      </c>
    </row>
    <row r="3112" spans="1:5" x14ac:dyDescent="0.25">
      <c r="A3112" s="8">
        <v>32.119999999999997</v>
      </c>
      <c r="B3112" s="40" t="s">
        <v>16</v>
      </c>
      <c r="D3112" s="106">
        <v>283329800011</v>
      </c>
      <c r="E3112" s="4">
        <v>0.6</v>
      </c>
    </row>
    <row r="3113" spans="1:5" x14ac:dyDescent="0.25">
      <c r="A3113" s="8">
        <v>32.130000000000003</v>
      </c>
      <c r="B3113" s="40" t="s">
        <v>16</v>
      </c>
      <c r="D3113" s="108">
        <v>811100900000</v>
      </c>
      <c r="E3113" s="4">
        <v>0.6</v>
      </c>
    </row>
    <row r="3114" spans="1:5" x14ac:dyDescent="0.25">
      <c r="A3114" s="8">
        <v>32.14</v>
      </c>
      <c r="B3114" s="40" t="s">
        <v>16</v>
      </c>
      <c r="D3114" s="106">
        <v>282090900000</v>
      </c>
      <c r="E3114" s="4">
        <v>0.6</v>
      </c>
    </row>
    <row r="3115" spans="1:5" x14ac:dyDescent="0.25">
      <c r="A3115" s="8">
        <v>32.15</v>
      </c>
      <c r="B3115" s="40" t="s">
        <v>16</v>
      </c>
      <c r="D3115" s="108">
        <v>284169000011</v>
      </c>
      <c r="E3115" s="4">
        <v>0.6</v>
      </c>
    </row>
    <row r="3116" spans="1:5" x14ac:dyDescent="0.25">
      <c r="A3116" s="8">
        <v>32.159999999999997</v>
      </c>
      <c r="B3116" s="40" t="s">
        <v>16</v>
      </c>
      <c r="D3116" s="106">
        <v>290543000000</v>
      </c>
      <c r="E3116" s="4">
        <v>0.6</v>
      </c>
    </row>
    <row r="3117" spans="1:5" x14ac:dyDescent="0.25">
      <c r="A3117" s="8">
        <v>32.17</v>
      </c>
      <c r="B3117" s="40" t="s">
        <v>16</v>
      </c>
      <c r="D3117" s="108">
        <v>291560902000</v>
      </c>
      <c r="E3117" s="4">
        <v>0.6</v>
      </c>
    </row>
    <row r="3118" spans="1:5" x14ac:dyDescent="0.25">
      <c r="A3118" s="8">
        <v>32.18</v>
      </c>
      <c r="B3118" s="40" t="s">
        <v>16</v>
      </c>
      <c r="D3118" s="106">
        <v>850590210000</v>
      </c>
      <c r="E3118" s="4">
        <v>0.6</v>
      </c>
    </row>
    <row r="3119" spans="1:5" x14ac:dyDescent="0.25">
      <c r="A3119" s="8">
        <v>32.19</v>
      </c>
      <c r="B3119" s="40" t="s">
        <v>16</v>
      </c>
      <c r="D3119" s="108">
        <v>852321000000</v>
      </c>
      <c r="E3119" s="4">
        <v>0.6</v>
      </c>
    </row>
    <row r="3120" spans="1:5" x14ac:dyDescent="0.25">
      <c r="A3120" s="8">
        <v>32.200000000000003</v>
      </c>
      <c r="B3120" s="40" t="s">
        <v>16</v>
      </c>
      <c r="D3120" s="106">
        <v>847190000000</v>
      </c>
      <c r="E3120" s="4">
        <v>0.6</v>
      </c>
    </row>
    <row r="3121" spans="1:5" x14ac:dyDescent="0.25">
      <c r="A3121" s="8">
        <v>32.21</v>
      </c>
      <c r="B3121" s="40" t="s">
        <v>16</v>
      </c>
      <c r="D3121" s="108">
        <v>110814001000</v>
      </c>
      <c r="E3121" s="4">
        <v>0.6</v>
      </c>
    </row>
    <row r="3122" spans="1:5" x14ac:dyDescent="0.25">
      <c r="A3122" s="8">
        <v>32.22</v>
      </c>
      <c r="B3122" s="40" t="s">
        <v>16</v>
      </c>
      <c r="D3122" s="106">
        <v>110814009000</v>
      </c>
      <c r="E3122" s="4">
        <v>0.6</v>
      </c>
    </row>
    <row r="3123" spans="1:5" x14ac:dyDescent="0.25">
      <c r="A3123" s="8">
        <v>32.229999999999997</v>
      </c>
      <c r="B3123" s="40" t="s">
        <v>16</v>
      </c>
      <c r="D3123" s="108">
        <v>680423000011</v>
      </c>
      <c r="E3123" s="4">
        <v>0.6</v>
      </c>
    </row>
    <row r="3124" spans="1:5" x14ac:dyDescent="0.25">
      <c r="A3124" s="8">
        <v>32.24</v>
      </c>
      <c r="B3124" s="40" t="s">
        <v>16</v>
      </c>
      <c r="D3124" s="106">
        <v>293299009015</v>
      </c>
      <c r="E3124" s="4">
        <v>0.6</v>
      </c>
    </row>
    <row r="3125" spans="1:5" x14ac:dyDescent="0.25">
      <c r="A3125" s="8">
        <v>32.25</v>
      </c>
      <c r="B3125" s="40" t="s">
        <v>16</v>
      </c>
      <c r="D3125" s="108">
        <v>290399800014</v>
      </c>
      <c r="E3125" s="4">
        <v>0.6</v>
      </c>
    </row>
    <row r="3126" spans="1:5" x14ac:dyDescent="0.25">
      <c r="A3126" s="8">
        <v>32.26</v>
      </c>
      <c r="B3126" s="40" t="s">
        <v>16</v>
      </c>
      <c r="D3126" s="106">
        <v>293299009016</v>
      </c>
      <c r="E3126" s="4">
        <v>0.6</v>
      </c>
    </row>
    <row r="3127" spans="1:5" x14ac:dyDescent="0.25">
      <c r="A3127" s="8">
        <v>32.270000000000003</v>
      </c>
      <c r="B3127" s="40" t="s">
        <v>16</v>
      </c>
      <c r="D3127" s="108">
        <v>293391900028</v>
      </c>
      <c r="E3127" s="4">
        <v>0.6</v>
      </c>
    </row>
    <row r="3128" spans="1:5" x14ac:dyDescent="0.25">
      <c r="A3128" s="8">
        <v>32.28</v>
      </c>
      <c r="B3128" s="40" t="s">
        <v>16</v>
      </c>
      <c r="D3128" s="106">
        <v>901890100012</v>
      </c>
      <c r="E3128" s="4">
        <v>0.6</v>
      </c>
    </row>
    <row r="3129" spans="1:5" x14ac:dyDescent="0.25">
      <c r="A3129" s="8">
        <v>32.29</v>
      </c>
      <c r="B3129" s="40" t="s">
        <v>16</v>
      </c>
      <c r="D3129" s="108">
        <v>470693000000</v>
      </c>
      <c r="E3129" s="4">
        <v>0.6</v>
      </c>
    </row>
    <row r="3130" spans="1:5" x14ac:dyDescent="0.25">
      <c r="A3130" s="8">
        <v>32.299999999999997</v>
      </c>
      <c r="B3130" s="40" t="s">
        <v>16</v>
      </c>
      <c r="D3130" s="106">
        <v>470500000000</v>
      </c>
      <c r="E3130" s="4">
        <v>0.6</v>
      </c>
    </row>
    <row r="3131" spans="1:5" x14ac:dyDescent="0.25">
      <c r="A3131" s="8">
        <v>32.31</v>
      </c>
      <c r="B3131" s="40" t="s">
        <v>16</v>
      </c>
      <c r="D3131" s="108">
        <v>470691000000</v>
      </c>
      <c r="E3131" s="4">
        <v>0.6</v>
      </c>
    </row>
    <row r="3132" spans="1:5" x14ac:dyDescent="0.25">
      <c r="A3132" s="8">
        <v>32.32</v>
      </c>
      <c r="B3132" s="40" t="s">
        <v>16</v>
      </c>
      <c r="D3132" s="106">
        <v>470100900000</v>
      </c>
      <c r="E3132" s="4">
        <v>0.6</v>
      </c>
    </row>
    <row r="3133" spans="1:5" x14ac:dyDescent="0.25">
      <c r="A3133" s="8">
        <v>32.33</v>
      </c>
      <c r="B3133" s="40" t="s">
        <v>16</v>
      </c>
      <c r="D3133" s="108">
        <v>901910900011</v>
      </c>
      <c r="E3133" s="4">
        <v>0.6</v>
      </c>
    </row>
    <row r="3134" spans="1:5" x14ac:dyDescent="0.25">
      <c r="A3134" s="8">
        <v>32.340000000000003</v>
      </c>
      <c r="B3134" s="40" t="s">
        <v>16</v>
      </c>
      <c r="D3134" s="106">
        <v>901910900025</v>
      </c>
      <c r="E3134" s="4">
        <v>0.6</v>
      </c>
    </row>
    <row r="3135" spans="1:5" x14ac:dyDescent="0.25">
      <c r="A3135" s="8">
        <v>32.35</v>
      </c>
      <c r="B3135" s="40" t="s">
        <v>16</v>
      </c>
      <c r="D3135" s="108">
        <v>390920000000</v>
      </c>
      <c r="E3135" s="4">
        <v>0.6</v>
      </c>
    </row>
    <row r="3136" spans="1:5" x14ac:dyDescent="0.25">
      <c r="A3136" s="8">
        <v>32.36</v>
      </c>
      <c r="B3136" s="40" t="s">
        <v>16</v>
      </c>
      <c r="D3136" s="106">
        <v>291469800014</v>
      </c>
      <c r="E3136" s="4">
        <v>0.6</v>
      </c>
    </row>
    <row r="3137" spans="1:5" x14ac:dyDescent="0.25">
      <c r="A3137" s="8">
        <v>32.369999999999997</v>
      </c>
      <c r="B3137" s="40" t="s">
        <v>16</v>
      </c>
      <c r="D3137" s="108">
        <v>820570000000</v>
      </c>
      <c r="E3137" s="4">
        <v>0.6</v>
      </c>
    </row>
    <row r="3138" spans="1:5" x14ac:dyDescent="0.25">
      <c r="A3138" s="8">
        <v>32.380000000000003</v>
      </c>
      <c r="B3138" s="40" t="s">
        <v>16</v>
      </c>
      <c r="D3138" s="106">
        <v>380910100000</v>
      </c>
      <c r="E3138" s="4">
        <v>0.6</v>
      </c>
    </row>
    <row r="3139" spans="1:5" x14ac:dyDescent="0.25">
      <c r="A3139" s="8">
        <v>32.39</v>
      </c>
      <c r="B3139" s="40" t="s">
        <v>16</v>
      </c>
      <c r="D3139" s="108">
        <v>380910900000</v>
      </c>
      <c r="E3139" s="4">
        <v>0.6</v>
      </c>
    </row>
    <row r="3140" spans="1:5" x14ac:dyDescent="0.25">
      <c r="A3140" s="8">
        <v>32.4</v>
      </c>
      <c r="B3140" s="40" t="s">
        <v>16</v>
      </c>
      <c r="D3140" s="106">
        <v>380910300000</v>
      </c>
      <c r="E3140" s="4">
        <v>0.6</v>
      </c>
    </row>
    <row r="3141" spans="1:5" x14ac:dyDescent="0.25">
      <c r="A3141" s="8">
        <v>32.409999999999997</v>
      </c>
      <c r="B3141" s="40" t="s">
        <v>16</v>
      </c>
      <c r="D3141" s="108">
        <v>380910500000</v>
      </c>
      <c r="E3141" s="4">
        <v>0.6</v>
      </c>
    </row>
    <row r="3142" spans="1:5" x14ac:dyDescent="0.25">
      <c r="A3142" s="8">
        <v>32.42</v>
      </c>
      <c r="B3142" s="40" t="s">
        <v>16</v>
      </c>
      <c r="D3142" s="106">
        <v>290611000000</v>
      </c>
      <c r="E3142" s="4">
        <v>0.6</v>
      </c>
    </row>
    <row r="3143" spans="1:5" x14ac:dyDescent="0.25">
      <c r="A3143" s="8">
        <v>32.43</v>
      </c>
      <c r="B3143" s="40" t="s">
        <v>16</v>
      </c>
      <c r="D3143" s="108">
        <v>291429000014</v>
      </c>
      <c r="E3143" s="4">
        <v>0.6</v>
      </c>
    </row>
    <row r="3144" spans="1:5" x14ac:dyDescent="0.25">
      <c r="A3144" s="8">
        <v>32.44</v>
      </c>
      <c r="B3144" s="40" t="s">
        <v>16</v>
      </c>
      <c r="D3144" s="106">
        <v>440831110000</v>
      </c>
      <c r="E3144" s="4">
        <v>0.6</v>
      </c>
    </row>
    <row r="3145" spans="1:5" x14ac:dyDescent="0.25">
      <c r="A3145" s="8">
        <v>32.450000000000003</v>
      </c>
      <c r="B3145" s="40" t="s">
        <v>16</v>
      </c>
      <c r="D3145" s="108">
        <v>293420200012</v>
      </c>
      <c r="E3145" s="4">
        <v>0.6</v>
      </c>
    </row>
    <row r="3146" spans="1:5" x14ac:dyDescent="0.25">
      <c r="A3146" s="8">
        <v>32.46</v>
      </c>
      <c r="B3146" s="40" t="s">
        <v>16</v>
      </c>
      <c r="D3146" s="106">
        <v>840410001000</v>
      </c>
      <c r="E3146" s="4">
        <v>0.6</v>
      </c>
    </row>
    <row r="3147" spans="1:5" x14ac:dyDescent="0.25">
      <c r="A3147" s="8">
        <v>32.47</v>
      </c>
      <c r="B3147" s="40" t="s">
        <v>16</v>
      </c>
      <c r="D3147" s="108">
        <v>848180310000</v>
      </c>
      <c r="E3147" s="4">
        <v>0.6</v>
      </c>
    </row>
    <row r="3148" spans="1:5" x14ac:dyDescent="0.25">
      <c r="A3148" s="8">
        <v>32.479999999999997</v>
      </c>
      <c r="B3148" s="40" t="s">
        <v>16</v>
      </c>
      <c r="D3148" s="106">
        <v>848180390000</v>
      </c>
      <c r="E3148" s="4">
        <v>0.6</v>
      </c>
    </row>
    <row r="3149" spans="1:5" x14ac:dyDescent="0.25">
      <c r="A3149" s="8">
        <v>32.49</v>
      </c>
      <c r="B3149" s="40" t="s">
        <v>16</v>
      </c>
      <c r="D3149" s="108">
        <v>847989600000</v>
      </c>
      <c r="E3149" s="4">
        <v>0.6</v>
      </c>
    </row>
    <row r="3150" spans="1:5" x14ac:dyDescent="0.25">
      <c r="A3150" s="8">
        <v>32.5</v>
      </c>
      <c r="B3150" s="40" t="s">
        <v>16</v>
      </c>
      <c r="D3150" s="106">
        <v>280920000012</v>
      </c>
      <c r="E3150" s="4">
        <v>0.6</v>
      </c>
    </row>
    <row r="3151" spans="1:5" x14ac:dyDescent="0.25">
      <c r="A3151" s="8">
        <v>32.51</v>
      </c>
      <c r="B3151" s="40" t="s">
        <v>16</v>
      </c>
      <c r="D3151" s="108">
        <v>291613000011</v>
      </c>
      <c r="E3151" s="4">
        <v>0.6</v>
      </c>
    </row>
    <row r="3152" spans="1:5" x14ac:dyDescent="0.25">
      <c r="A3152" s="8">
        <v>32.520000000000003</v>
      </c>
      <c r="B3152" s="40" t="s">
        <v>16</v>
      </c>
      <c r="D3152" s="106">
        <v>291613000012</v>
      </c>
      <c r="E3152" s="4">
        <v>0.6</v>
      </c>
    </row>
    <row r="3153" spans="1:5" x14ac:dyDescent="0.25">
      <c r="A3153" s="8">
        <v>32.53</v>
      </c>
      <c r="B3153" s="40" t="s">
        <v>16</v>
      </c>
      <c r="D3153" s="108">
        <v>291614000019</v>
      </c>
      <c r="E3153" s="4">
        <v>0.6</v>
      </c>
    </row>
    <row r="3154" spans="1:5" x14ac:dyDescent="0.25">
      <c r="A3154" s="8">
        <v>32.54</v>
      </c>
      <c r="B3154" s="40" t="s">
        <v>16</v>
      </c>
      <c r="D3154" s="106">
        <v>291219009013</v>
      </c>
      <c r="E3154" s="4">
        <v>0.6</v>
      </c>
    </row>
    <row r="3155" spans="1:5" x14ac:dyDescent="0.25">
      <c r="A3155" s="8">
        <v>32.549999999999997</v>
      </c>
      <c r="B3155" s="40" t="s">
        <v>16</v>
      </c>
      <c r="D3155" s="108">
        <v>290529901000</v>
      </c>
      <c r="E3155" s="4">
        <v>0.6</v>
      </c>
    </row>
    <row r="3156" spans="1:5" x14ac:dyDescent="0.25">
      <c r="A3156" s="8">
        <v>32.56</v>
      </c>
      <c r="B3156" s="40" t="s">
        <v>16</v>
      </c>
      <c r="D3156" s="106">
        <v>382550000000</v>
      </c>
      <c r="E3156" s="4">
        <v>0.6</v>
      </c>
    </row>
    <row r="3157" spans="1:5" x14ac:dyDescent="0.25">
      <c r="A3157" s="8">
        <v>32.57</v>
      </c>
      <c r="B3157" s="40" t="s">
        <v>16</v>
      </c>
      <c r="D3157" s="108">
        <v>820740900000</v>
      </c>
      <c r="E3157" s="4">
        <v>0.6</v>
      </c>
    </row>
    <row r="3158" spans="1:5" x14ac:dyDescent="0.25">
      <c r="A3158" s="8">
        <v>32.58</v>
      </c>
      <c r="B3158" s="40" t="s">
        <v>16</v>
      </c>
      <c r="D3158" s="106">
        <v>820760900000</v>
      </c>
      <c r="E3158" s="4">
        <v>0.6</v>
      </c>
    </row>
    <row r="3159" spans="1:5" x14ac:dyDescent="0.25">
      <c r="A3159" s="8">
        <v>32.590000000000003</v>
      </c>
      <c r="B3159" s="40" t="s">
        <v>16</v>
      </c>
      <c r="D3159" s="108">
        <v>820790990000</v>
      </c>
      <c r="E3159" s="4">
        <v>0.6</v>
      </c>
    </row>
    <row r="3160" spans="1:5" x14ac:dyDescent="0.25">
      <c r="A3160" s="8">
        <v>32.6</v>
      </c>
      <c r="B3160" s="40" t="s">
        <v>16</v>
      </c>
      <c r="D3160" s="106">
        <v>820790780000</v>
      </c>
      <c r="E3160" s="4">
        <v>0.6</v>
      </c>
    </row>
    <row r="3161" spans="1:5" x14ac:dyDescent="0.25">
      <c r="A3161" s="8">
        <v>32.61</v>
      </c>
      <c r="B3161" s="40" t="s">
        <v>16</v>
      </c>
      <c r="D3161" s="108">
        <v>820760500000</v>
      </c>
      <c r="E3161" s="4">
        <v>0.6</v>
      </c>
    </row>
    <row r="3162" spans="1:5" x14ac:dyDescent="0.25">
      <c r="A3162" s="8">
        <v>32.619999999999997</v>
      </c>
      <c r="B3162" s="40" t="s">
        <v>16</v>
      </c>
      <c r="D3162" s="106">
        <v>820780900011</v>
      </c>
      <c r="E3162" s="4">
        <v>0.6</v>
      </c>
    </row>
    <row r="3163" spans="1:5" x14ac:dyDescent="0.25">
      <c r="A3163" s="8">
        <v>32.630000000000003</v>
      </c>
      <c r="B3163" s="40" t="s">
        <v>16</v>
      </c>
      <c r="D3163" s="108">
        <v>820780900019</v>
      </c>
      <c r="E3163" s="4">
        <v>0.6</v>
      </c>
    </row>
    <row r="3164" spans="1:5" x14ac:dyDescent="0.25">
      <c r="A3164" s="8">
        <v>32.64</v>
      </c>
      <c r="B3164" s="40" t="s">
        <v>16</v>
      </c>
      <c r="D3164" s="106">
        <v>820780900012</v>
      </c>
      <c r="E3164" s="4">
        <v>0.6</v>
      </c>
    </row>
    <row r="3165" spans="1:5" x14ac:dyDescent="0.25">
      <c r="A3165" s="8">
        <v>32.65</v>
      </c>
      <c r="B3165" s="40" t="s">
        <v>16</v>
      </c>
      <c r="D3165" s="108">
        <v>820780900013</v>
      </c>
      <c r="E3165" s="4">
        <v>0.6</v>
      </c>
    </row>
    <row r="3166" spans="1:5" x14ac:dyDescent="0.25">
      <c r="A3166" s="8">
        <v>32.659999999999997</v>
      </c>
      <c r="B3166" s="40" t="s">
        <v>16</v>
      </c>
      <c r="D3166" s="106">
        <v>820730900000</v>
      </c>
      <c r="E3166" s="4">
        <v>0.6</v>
      </c>
    </row>
    <row r="3167" spans="1:5" x14ac:dyDescent="0.25">
      <c r="A3167" s="8">
        <v>32.67</v>
      </c>
      <c r="B3167" s="40" t="s">
        <v>16</v>
      </c>
      <c r="D3167" s="108">
        <v>290539951000</v>
      </c>
      <c r="E3167" s="4">
        <v>0.6</v>
      </c>
    </row>
    <row r="3168" spans="1:5" x14ac:dyDescent="0.25">
      <c r="A3168" s="8">
        <v>32.68</v>
      </c>
      <c r="B3168" s="40" t="s">
        <v>16</v>
      </c>
      <c r="D3168" s="106">
        <v>853932900000</v>
      </c>
      <c r="E3168" s="4">
        <v>0.6</v>
      </c>
    </row>
    <row r="3169" spans="1:5" x14ac:dyDescent="0.25">
      <c r="A3169" s="8">
        <v>32.69</v>
      </c>
      <c r="B3169" s="40" t="s">
        <v>16</v>
      </c>
      <c r="D3169" s="108">
        <v>580900000000</v>
      </c>
      <c r="E3169" s="4">
        <v>0.6</v>
      </c>
    </row>
    <row r="3170" spans="1:5" x14ac:dyDescent="0.25">
      <c r="A3170" s="8">
        <v>32.700000000000003</v>
      </c>
      <c r="B3170" s="40" t="s">
        <v>16</v>
      </c>
      <c r="D3170" s="106">
        <v>271019910000</v>
      </c>
      <c r="E3170" s="4">
        <v>0.6</v>
      </c>
    </row>
    <row r="3171" spans="1:5" x14ac:dyDescent="0.25">
      <c r="A3171" s="8">
        <v>32.71</v>
      </c>
      <c r="B3171" s="40" t="s">
        <v>16</v>
      </c>
      <c r="D3171" s="108">
        <v>820299200000</v>
      </c>
      <c r="E3171" s="4">
        <v>0.6</v>
      </c>
    </row>
    <row r="3172" spans="1:5" x14ac:dyDescent="0.25">
      <c r="A3172" s="8">
        <v>32.72</v>
      </c>
      <c r="B3172" s="40" t="s">
        <v>16</v>
      </c>
      <c r="D3172" s="106">
        <v>845899000000</v>
      </c>
      <c r="E3172" s="4">
        <v>0.6</v>
      </c>
    </row>
    <row r="3173" spans="1:5" x14ac:dyDescent="0.25">
      <c r="A3173" s="8">
        <v>32.729999999999997</v>
      </c>
      <c r="B3173" s="40" t="s">
        <v>16</v>
      </c>
      <c r="D3173" s="108">
        <v>845720000000</v>
      </c>
      <c r="E3173" s="4">
        <v>0.6</v>
      </c>
    </row>
    <row r="3174" spans="1:5" x14ac:dyDescent="0.25">
      <c r="A3174" s="8">
        <v>32.74</v>
      </c>
      <c r="B3174" s="40" t="s">
        <v>16</v>
      </c>
      <c r="D3174" s="106">
        <v>820310001000</v>
      </c>
      <c r="E3174" s="4">
        <v>0.6</v>
      </c>
    </row>
    <row r="3175" spans="1:5" x14ac:dyDescent="0.25">
      <c r="A3175" s="8">
        <v>32.75</v>
      </c>
      <c r="B3175" s="40" t="s">
        <v>16</v>
      </c>
      <c r="D3175" s="108">
        <v>290549001000</v>
      </c>
      <c r="E3175" s="4">
        <v>0.6</v>
      </c>
    </row>
    <row r="3176" spans="1:5" x14ac:dyDescent="0.25">
      <c r="A3176" s="8">
        <v>32.76</v>
      </c>
      <c r="B3176" s="40" t="s">
        <v>16</v>
      </c>
      <c r="D3176" s="106">
        <v>291250000013</v>
      </c>
      <c r="E3176" s="4">
        <v>0.6</v>
      </c>
    </row>
    <row r="3177" spans="1:5" x14ac:dyDescent="0.25">
      <c r="A3177" s="8">
        <v>32.770000000000003</v>
      </c>
      <c r="B3177" s="40" t="s">
        <v>16</v>
      </c>
      <c r="D3177" s="108">
        <v>820740101000</v>
      </c>
      <c r="E3177" s="4">
        <v>0.6</v>
      </c>
    </row>
    <row r="3178" spans="1:5" x14ac:dyDescent="0.25">
      <c r="A3178" s="8">
        <v>32.78</v>
      </c>
      <c r="B3178" s="40" t="s">
        <v>16</v>
      </c>
      <c r="D3178" s="106">
        <v>820740109000</v>
      </c>
      <c r="E3178" s="4">
        <v>0.6</v>
      </c>
    </row>
    <row r="3179" spans="1:5" x14ac:dyDescent="0.25">
      <c r="A3179" s="8">
        <v>32.79</v>
      </c>
      <c r="B3179" s="40" t="s">
        <v>16</v>
      </c>
      <c r="D3179" s="108">
        <v>820740301000</v>
      </c>
      <c r="E3179" s="4">
        <v>0.6</v>
      </c>
    </row>
    <row r="3180" spans="1:5" x14ac:dyDescent="0.25">
      <c r="A3180" s="8">
        <v>32.799999999999997</v>
      </c>
      <c r="B3180" s="40" t="s">
        <v>16</v>
      </c>
      <c r="D3180" s="106">
        <v>820740309000</v>
      </c>
      <c r="E3180" s="4">
        <v>0.6</v>
      </c>
    </row>
    <row r="3181" spans="1:5" x14ac:dyDescent="0.25">
      <c r="A3181" s="8">
        <v>32.81</v>
      </c>
      <c r="B3181" s="40" t="s">
        <v>16</v>
      </c>
      <c r="D3181" s="108">
        <v>845929000000</v>
      </c>
      <c r="E3181" s="4">
        <v>0.6</v>
      </c>
    </row>
    <row r="3182" spans="1:5" x14ac:dyDescent="0.25">
      <c r="A3182" s="8">
        <v>32.82</v>
      </c>
      <c r="B3182" s="40" t="s">
        <v>16</v>
      </c>
      <c r="D3182" s="106">
        <v>846320000019</v>
      </c>
      <c r="E3182" s="4">
        <v>0.6</v>
      </c>
    </row>
    <row r="3183" spans="1:5" x14ac:dyDescent="0.25">
      <c r="A3183" s="8">
        <v>32.83</v>
      </c>
      <c r="B3183" s="40" t="s">
        <v>16</v>
      </c>
      <c r="D3183" s="108">
        <v>845959000000</v>
      </c>
      <c r="E3183" s="4">
        <v>0.6</v>
      </c>
    </row>
    <row r="3184" spans="1:5" x14ac:dyDescent="0.25">
      <c r="A3184" s="8">
        <v>32.840000000000003</v>
      </c>
      <c r="B3184" s="40" t="s">
        <v>16</v>
      </c>
      <c r="D3184" s="106">
        <v>845931000000</v>
      </c>
      <c r="E3184" s="4">
        <v>0.6</v>
      </c>
    </row>
    <row r="3185" spans="1:5" x14ac:dyDescent="0.25">
      <c r="A3185" s="8">
        <v>32.85</v>
      </c>
      <c r="B3185" s="40" t="s">
        <v>16</v>
      </c>
      <c r="D3185" s="108">
        <v>848041000000</v>
      </c>
      <c r="E3185" s="4">
        <v>0.6</v>
      </c>
    </row>
    <row r="3186" spans="1:5" x14ac:dyDescent="0.25">
      <c r="A3186" s="8">
        <v>32.86</v>
      </c>
      <c r="B3186" s="40" t="s">
        <v>16</v>
      </c>
      <c r="D3186" s="106">
        <v>820750700000</v>
      </c>
      <c r="E3186" s="4">
        <v>0.6</v>
      </c>
    </row>
    <row r="3187" spans="1:5" x14ac:dyDescent="0.25">
      <c r="A3187" s="8">
        <v>32.869999999999997</v>
      </c>
      <c r="B3187" s="40" t="s">
        <v>16</v>
      </c>
      <c r="D3187" s="108">
        <v>820750500000</v>
      </c>
      <c r="E3187" s="4">
        <v>0.6</v>
      </c>
    </row>
    <row r="3188" spans="1:5" x14ac:dyDescent="0.25">
      <c r="A3188" s="8">
        <v>32.880000000000003</v>
      </c>
      <c r="B3188" s="40" t="s">
        <v>16</v>
      </c>
      <c r="D3188" s="106">
        <v>820760700011</v>
      </c>
      <c r="E3188" s="4">
        <v>0.6</v>
      </c>
    </row>
    <row r="3189" spans="1:5" x14ac:dyDescent="0.25">
      <c r="A3189" s="8">
        <v>32.89</v>
      </c>
      <c r="B3189" s="40" t="s">
        <v>16</v>
      </c>
      <c r="D3189" s="108">
        <v>820760700019</v>
      </c>
      <c r="E3189" s="4">
        <v>0.6</v>
      </c>
    </row>
    <row r="3190" spans="1:5" x14ac:dyDescent="0.25">
      <c r="A3190" s="8">
        <v>32.9</v>
      </c>
      <c r="B3190" s="40" t="s">
        <v>16</v>
      </c>
      <c r="D3190" s="106">
        <v>820790910000</v>
      </c>
      <c r="E3190" s="4">
        <v>0.6</v>
      </c>
    </row>
    <row r="3191" spans="1:5" x14ac:dyDescent="0.25">
      <c r="A3191" s="8">
        <v>32.909999999999997</v>
      </c>
      <c r="B3191" s="40" t="s">
        <v>16</v>
      </c>
      <c r="D3191" s="108">
        <v>820790710000</v>
      </c>
      <c r="E3191" s="4">
        <v>0.6</v>
      </c>
    </row>
    <row r="3192" spans="1:5" x14ac:dyDescent="0.25">
      <c r="A3192" s="8">
        <v>32.92</v>
      </c>
      <c r="B3192" s="40" t="s">
        <v>16</v>
      </c>
      <c r="D3192" s="106">
        <v>820760300019</v>
      </c>
      <c r="E3192" s="4">
        <v>0.6</v>
      </c>
    </row>
    <row r="3193" spans="1:5" x14ac:dyDescent="0.25">
      <c r="A3193" s="8">
        <v>32.93</v>
      </c>
      <c r="B3193" s="40" t="s">
        <v>16</v>
      </c>
      <c r="D3193" s="108">
        <v>820780190011</v>
      </c>
      <c r="E3193" s="4">
        <v>0.6</v>
      </c>
    </row>
    <row r="3194" spans="1:5" x14ac:dyDescent="0.25">
      <c r="A3194" s="8">
        <v>32.94</v>
      </c>
      <c r="B3194" s="40" t="s">
        <v>16</v>
      </c>
      <c r="D3194" s="106">
        <v>820780190019</v>
      </c>
      <c r="E3194" s="4">
        <v>0.6</v>
      </c>
    </row>
    <row r="3195" spans="1:5" x14ac:dyDescent="0.25">
      <c r="A3195" s="8">
        <v>32.950000000000003</v>
      </c>
      <c r="B3195" s="40" t="s">
        <v>16</v>
      </c>
      <c r="D3195" s="108">
        <v>820780110000</v>
      </c>
      <c r="E3195" s="4">
        <v>0.6</v>
      </c>
    </row>
    <row r="3196" spans="1:5" x14ac:dyDescent="0.25">
      <c r="A3196" s="8">
        <v>32.96</v>
      </c>
      <c r="B3196" s="40" t="s">
        <v>16</v>
      </c>
      <c r="D3196" s="106">
        <v>262099950000</v>
      </c>
      <c r="E3196" s="4">
        <v>0.6</v>
      </c>
    </row>
    <row r="3197" spans="1:5" x14ac:dyDescent="0.25">
      <c r="A3197" s="8">
        <v>32.97</v>
      </c>
      <c r="B3197" s="40" t="s">
        <v>16</v>
      </c>
      <c r="D3197" s="108">
        <v>820720900011</v>
      </c>
      <c r="E3197" s="4">
        <v>0.6</v>
      </c>
    </row>
    <row r="3198" spans="1:5" x14ac:dyDescent="0.25">
      <c r="A3198" s="8">
        <v>32.979999999999997</v>
      </c>
      <c r="B3198" s="40" t="s">
        <v>16</v>
      </c>
      <c r="D3198" s="106">
        <v>820720900019</v>
      </c>
      <c r="E3198" s="4">
        <v>0.6</v>
      </c>
    </row>
    <row r="3199" spans="1:5" x14ac:dyDescent="0.25">
      <c r="A3199" s="8">
        <v>32.99</v>
      </c>
      <c r="B3199" s="40" t="s">
        <v>16</v>
      </c>
      <c r="D3199" s="108">
        <v>820720100000</v>
      </c>
      <c r="E3199" s="4">
        <v>0.6</v>
      </c>
    </row>
    <row r="3200" spans="1:5" x14ac:dyDescent="0.25">
      <c r="A3200" s="8">
        <v>33</v>
      </c>
      <c r="B3200" s="40" t="s">
        <v>16</v>
      </c>
      <c r="D3200" s="106">
        <v>261900970019</v>
      </c>
      <c r="E3200" s="4">
        <v>0.6</v>
      </c>
    </row>
    <row r="3201" spans="1:5" x14ac:dyDescent="0.25">
      <c r="A3201" s="8">
        <v>33.01</v>
      </c>
      <c r="B3201" s="40" t="s">
        <v>16</v>
      </c>
      <c r="D3201" s="108">
        <v>820770370011</v>
      </c>
      <c r="E3201" s="4">
        <v>0.6</v>
      </c>
    </row>
    <row r="3202" spans="1:5" x14ac:dyDescent="0.25">
      <c r="A3202" s="8">
        <v>33.020000000000003</v>
      </c>
      <c r="B3202" s="40" t="s">
        <v>16</v>
      </c>
      <c r="D3202" s="106">
        <v>820770370019</v>
      </c>
      <c r="E3202" s="4">
        <v>0.6</v>
      </c>
    </row>
    <row r="3203" spans="1:5" x14ac:dyDescent="0.25">
      <c r="A3203" s="8">
        <v>33.03</v>
      </c>
      <c r="B3203" s="40" t="s">
        <v>16</v>
      </c>
      <c r="D3203" s="108">
        <v>820770370012</v>
      </c>
      <c r="E3203" s="4">
        <v>0.6</v>
      </c>
    </row>
    <row r="3204" spans="1:5" x14ac:dyDescent="0.25">
      <c r="A3204" s="8">
        <v>33.04</v>
      </c>
      <c r="B3204" s="40" t="s">
        <v>16</v>
      </c>
      <c r="D3204" s="106">
        <v>380190001000</v>
      </c>
      <c r="E3204" s="4">
        <v>0.6</v>
      </c>
    </row>
    <row r="3205" spans="1:5" x14ac:dyDescent="0.25">
      <c r="A3205" s="8">
        <v>33.049999999999997</v>
      </c>
      <c r="B3205" s="40" t="s">
        <v>16</v>
      </c>
      <c r="D3205" s="108">
        <v>271129000017</v>
      </c>
      <c r="E3205" s="4">
        <v>0.6</v>
      </c>
    </row>
    <row r="3206" spans="1:5" x14ac:dyDescent="0.25">
      <c r="A3206" s="8">
        <v>33.06</v>
      </c>
      <c r="B3206" s="40" t="s">
        <v>16</v>
      </c>
      <c r="D3206" s="106">
        <v>291211000000</v>
      </c>
      <c r="E3206" s="4">
        <v>0.6</v>
      </c>
    </row>
    <row r="3207" spans="1:5" x14ac:dyDescent="0.25">
      <c r="A3207" s="8">
        <v>33.07</v>
      </c>
      <c r="B3207" s="40" t="s">
        <v>16</v>
      </c>
      <c r="D3207" s="108">
        <v>293369401000</v>
      </c>
      <c r="E3207" s="4">
        <v>0.6</v>
      </c>
    </row>
    <row r="3208" spans="1:5" x14ac:dyDescent="0.25">
      <c r="A3208" s="8">
        <v>33.08</v>
      </c>
      <c r="B3208" s="40" t="s">
        <v>16</v>
      </c>
      <c r="D3208" s="106">
        <v>290410000017</v>
      </c>
      <c r="E3208" s="4">
        <v>0.6</v>
      </c>
    </row>
    <row r="3209" spans="1:5" x14ac:dyDescent="0.25">
      <c r="A3209" s="8">
        <v>33.090000000000003</v>
      </c>
      <c r="B3209" s="40" t="s">
        <v>16</v>
      </c>
      <c r="D3209" s="108">
        <v>901580200011</v>
      </c>
      <c r="E3209" s="4">
        <v>0.6</v>
      </c>
    </row>
    <row r="3210" spans="1:5" x14ac:dyDescent="0.25">
      <c r="A3210" s="8">
        <v>33.1</v>
      </c>
      <c r="B3210" s="40" t="s">
        <v>16</v>
      </c>
      <c r="D3210" s="106">
        <v>292529000018</v>
      </c>
      <c r="E3210" s="4">
        <v>0.6</v>
      </c>
    </row>
    <row r="3211" spans="1:5" x14ac:dyDescent="0.25">
      <c r="A3211" s="8">
        <v>33.11</v>
      </c>
      <c r="B3211" s="40" t="s">
        <v>16</v>
      </c>
      <c r="D3211" s="108">
        <v>293040100000</v>
      </c>
      <c r="E3211" s="4">
        <v>0.6</v>
      </c>
    </row>
    <row r="3212" spans="1:5" x14ac:dyDescent="0.25">
      <c r="A3212" s="8">
        <v>33.119999999999997</v>
      </c>
      <c r="B3212" s="40" t="s">
        <v>16</v>
      </c>
      <c r="D3212" s="106">
        <v>293969000013</v>
      </c>
      <c r="E3212" s="4">
        <v>0.6</v>
      </c>
    </row>
    <row r="3213" spans="1:5" x14ac:dyDescent="0.25">
      <c r="A3213" s="8">
        <v>33.130000000000003</v>
      </c>
      <c r="B3213" s="40" t="s">
        <v>16</v>
      </c>
      <c r="D3213" s="108">
        <v>293333000022</v>
      </c>
      <c r="E3213" s="4">
        <v>0.6</v>
      </c>
    </row>
    <row r="3214" spans="1:5" x14ac:dyDescent="0.25">
      <c r="A3214" s="8">
        <v>33.14</v>
      </c>
      <c r="B3214" s="40" t="s">
        <v>16</v>
      </c>
      <c r="D3214" s="106">
        <v>291612000011</v>
      </c>
      <c r="E3214" s="4">
        <v>0.6</v>
      </c>
    </row>
    <row r="3215" spans="1:5" x14ac:dyDescent="0.25">
      <c r="A3215" s="8">
        <v>33.15</v>
      </c>
      <c r="B3215" s="40" t="s">
        <v>16</v>
      </c>
      <c r="D3215" s="108">
        <v>291539003011</v>
      </c>
      <c r="E3215" s="4">
        <v>0.6</v>
      </c>
    </row>
    <row r="3216" spans="1:5" x14ac:dyDescent="0.25">
      <c r="A3216" s="8">
        <v>33.159999999999997</v>
      </c>
      <c r="B3216" s="40" t="s">
        <v>16</v>
      </c>
      <c r="D3216" s="106">
        <v>290960900012</v>
      </c>
      <c r="E3216" s="4">
        <v>0.6</v>
      </c>
    </row>
    <row r="3217" spans="1:5" x14ac:dyDescent="0.25">
      <c r="A3217" s="8">
        <v>33.17</v>
      </c>
      <c r="B3217" s="40" t="s">
        <v>16</v>
      </c>
      <c r="D3217" s="108">
        <v>291513009011</v>
      </c>
      <c r="E3217" s="4">
        <v>0.6</v>
      </c>
    </row>
    <row r="3218" spans="1:5" x14ac:dyDescent="0.25">
      <c r="A3218" s="8">
        <v>33.18</v>
      </c>
      <c r="B3218" s="40" t="s">
        <v>16</v>
      </c>
      <c r="D3218" s="106">
        <v>290369800011</v>
      </c>
      <c r="E3218" s="4">
        <v>0.6</v>
      </c>
    </row>
    <row r="3219" spans="1:5" x14ac:dyDescent="0.25">
      <c r="A3219" s="8">
        <v>33.19</v>
      </c>
      <c r="B3219" s="40" t="s">
        <v>16</v>
      </c>
      <c r="D3219" s="108">
        <v>291423000013</v>
      </c>
      <c r="E3219" s="4">
        <v>0.6</v>
      </c>
    </row>
    <row r="3220" spans="1:5" x14ac:dyDescent="0.25">
      <c r="A3220" s="8">
        <v>33.200000000000003</v>
      </c>
      <c r="B3220" s="40" t="s">
        <v>16</v>
      </c>
      <c r="D3220" s="107">
        <v>293090989028</v>
      </c>
      <c r="E3220" s="4">
        <v>0.6</v>
      </c>
    </row>
    <row r="3221" spans="1:5" x14ac:dyDescent="0.25">
      <c r="A3221" s="8">
        <v>33.21</v>
      </c>
      <c r="B3221" s="40" t="s">
        <v>16</v>
      </c>
      <c r="D3221" s="104">
        <v>293090959028</v>
      </c>
      <c r="E3221" s="4">
        <v>0.6</v>
      </c>
    </row>
    <row r="3222" spans="1:5" x14ac:dyDescent="0.25">
      <c r="A3222" s="8">
        <v>33.22</v>
      </c>
      <c r="B3222" s="40" t="s">
        <v>16</v>
      </c>
      <c r="D3222" s="108">
        <v>291439000011</v>
      </c>
      <c r="E3222" s="4">
        <v>0.6</v>
      </c>
    </row>
    <row r="3223" spans="1:5" x14ac:dyDescent="0.25">
      <c r="A3223" s="8">
        <v>33.229999999999997</v>
      </c>
      <c r="B3223" s="40" t="s">
        <v>16</v>
      </c>
      <c r="D3223" s="106">
        <v>291829003021</v>
      </c>
      <c r="E3223" s="4">
        <v>0.6</v>
      </c>
    </row>
    <row r="3224" spans="1:5" x14ac:dyDescent="0.25">
      <c r="A3224" s="8">
        <v>33.24</v>
      </c>
      <c r="B3224" s="40" t="s">
        <v>16</v>
      </c>
      <c r="D3224" s="108">
        <v>290919900018</v>
      </c>
      <c r="E3224" s="4">
        <v>0.6</v>
      </c>
    </row>
    <row r="3225" spans="1:5" x14ac:dyDescent="0.25">
      <c r="A3225" s="8">
        <v>33.25</v>
      </c>
      <c r="B3225" s="40" t="s">
        <v>16</v>
      </c>
      <c r="D3225" s="106">
        <v>291823009011</v>
      </c>
      <c r="E3225" s="4">
        <v>0.6</v>
      </c>
    </row>
    <row r="3226" spans="1:5" x14ac:dyDescent="0.25">
      <c r="A3226" s="8">
        <v>33.26</v>
      </c>
      <c r="B3226" s="40" t="s">
        <v>16</v>
      </c>
      <c r="D3226" s="108">
        <v>291631001000</v>
      </c>
      <c r="E3226" s="4">
        <v>0.6</v>
      </c>
    </row>
    <row r="3227" spans="1:5" x14ac:dyDescent="0.25">
      <c r="A3227" s="8">
        <v>33.270000000000003</v>
      </c>
      <c r="B3227" s="40" t="s">
        <v>16</v>
      </c>
      <c r="D3227" s="106">
        <v>291100001011</v>
      </c>
      <c r="E3227" s="4">
        <v>0.6</v>
      </c>
    </row>
    <row r="3228" spans="1:5" x14ac:dyDescent="0.25">
      <c r="A3228" s="8">
        <v>33.28</v>
      </c>
      <c r="B3228" s="40" t="s">
        <v>16</v>
      </c>
      <c r="D3228" s="108">
        <v>292111000011</v>
      </c>
      <c r="E3228" s="4">
        <v>0.6</v>
      </c>
    </row>
    <row r="3229" spans="1:5" x14ac:dyDescent="0.25">
      <c r="A3229" s="8">
        <v>33.29</v>
      </c>
      <c r="B3229" s="40" t="s">
        <v>16</v>
      </c>
      <c r="D3229" s="106">
        <v>292111000021</v>
      </c>
      <c r="E3229" s="4">
        <v>0.6</v>
      </c>
    </row>
    <row r="3230" spans="1:5" x14ac:dyDescent="0.25">
      <c r="A3230" s="8">
        <v>33.299999999999997</v>
      </c>
      <c r="B3230" s="40" t="s">
        <v>16</v>
      </c>
      <c r="D3230" s="108">
        <v>292111000024</v>
      </c>
      <c r="E3230" s="4">
        <v>0.6</v>
      </c>
    </row>
    <row r="3231" spans="1:5" x14ac:dyDescent="0.25">
      <c r="A3231" s="8">
        <v>33.31</v>
      </c>
      <c r="B3231" s="40" t="s">
        <v>16</v>
      </c>
      <c r="D3231" s="106">
        <v>292217000000</v>
      </c>
      <c r="E3231" s="4">
        <v>0.6</v>
      </c>
    </row>
    <row r="3232" spans="1:5" x14ac:dyDescent="0.25">
      <c r="A3232" s="8">
        <v>33.32</v>
      </c>
      <c r="B3232" s="40" t="s">
        <v>16</v>
      </c>
      <c r="D3232" s="108">
        <v>290369800013</v>
      </c>
      <c r="E3232" s="4">
        <v>0.6</v>
      </c>
    </row>
    <row r="3233" spans="1:5" x14ac:dyDescent="0.25">
      <c r="A3233" s="8">
        <v>33.33</v>
      </c>
      <c r="B3233" s="40" t="s">
        <v>16</v>
      </c>
      <c r="D3233" s="106">
        <v>293144000000</v>
      </c>
      <c r="E3233" s="4">
        <v>0.6</v>
      </c>
    </row>
    <row r="3234" spans="1:5" x14ac:dyDescent="0.25">
      <c r="A3234" s="8">
        <v>33.340000000000003</v>
      </c>
      <c r="B3234" s="40" t="s">
        <v>16</v>
      </c>
      <c r="D3234" s="108">
        <v>293349900013</v>
      </c>
      <c r="E3234" s="4">
        <v>0.6</v>
      </c>
    </row>
    <row r="3235" spans="1:5" x14ac:dyDescent="0.25">
      <c r="A3235" s="8">
        <v>33.35</v>
      </c>
      <c r="B3235" s="40" t="s">
        <v>16</v>
      </c>
      <c r="D3235" s="106">
        <v>291020000000</v>
      </c>
      <c r="E3235" s="4">
        <v>0.6</v>
      </c>
    </row>
    <row r="3236" spans="1:5" x14ac:dyDescent="0.25">
      <c r="A3236" s="8">
        <v>33.36</v>
      </c>
      <c r="B3236" s="40" t="s">
        <v>16</v>
      </c>
      <c r="D3236" s="108">
        <v>291422000012</v>
      </c>
      <c r="E3236" s="4">
        <v>0.6</v>
      </c>
    </row>
    <row r="3237" spans="1:5" x14ac:dyDescent="0.25">
      <c r="A3237" s="8">
        <v>33.369999999999997</v>
      </c>
      <c r="B3237" s="40" t="s">
        <v>16</v>
      </c>
      <c r="D3237" s="106">
        <v>292142000017</v>
      </c>
      <c r="E3237" s="4">
        <v>0.6</v>
      </c>
    </row>
    <row r="3238" spans="1:5" x14ac:dyDescent="0.25">
      <c r="A3238" s="8">
        <v>33.380000000000003</v>
      </c>
      <c r="B3238" s="40" t="s">
        <v>16</v>
      </c>
      <c r="D3238" s="108">
        <v>920999400000</v>
      </c>
      <c r="E3238" s="4">
        <v>0.6</v>
      </c>
    </row>
    <row r="3239" spans="1:5" x14ac:dyDescent="0.25">
      <c r="A3239" s="8">
        <v>33.39</v>
      </c>
      <c r="B3239" s="40" t="s">
        <v>16</v>
      </c>
      <c r="D3239" s="106">
        <v>130212000000</v>
      </c>
      <c r="E3239" s="4">
        <v>0.6</v>
      </c>
    </row>
    <row r="3240" spans="1:5" x14ac:dyDescent="0.25">
      <c r="A3240" s="8">
        <v>33.4</v>
      </c>
      <c r="B3240" s="40" t="s">
        <v>16</v>
      </c>
      <c r="D3240" s="108">
        <v>843510000012</v>
      </c>
      <c r="E3240" s="4">
        <v>0.6</v>
      </c>
    </row>
    <row r="3241" spans="1:5" x14ac:dyDescent="0.25">
      <c r="A3241" s="8">
        <v>33.409999999999997</v>
      </c>
      <c r="B3241" s="40" t="s">
        <v>16</v>
      </c>
      <c r="D3241" s="106">
        <v>291419900014</v>
      </c>
      <c r="E3241" s="4">
        <v>0.6</v>
      </c>
    </row>
    <row r="3242" spans="1:5" x14ac:dyDescent="0.25">
      <c r="A3242" s="8">
        <v>33.42</v>
      </c>
      <c r="B3242" s="40" t="s">
        <v>16</v>
      </c>
      <c r="D3242" s="108">
        <v>293339990014</v>
      </c>
      <c r="E3242" s="4">
        <v>0.6</v>
      </c>
    </row>
    <row r="3243" spans="1:5" x14ac:dyDescent="0.25">
      <c r="A3243" s="8">
        <v>33.43</v>
      </c>
      <c r="B3243" s="40" t="s">
        <v>16</v>
      </c>
      <c r="D3243" s="106">
        <v>850590900000</v>
      </c>
      <c r="E3243" s="4">
        <v>0.6</v>
      </c>
    </row>
    <row r="3244" spans="1:5" x14ac:dyDescent="0.25">
      <c r="A3244" s="8">
        <v>33.44</v>
      </c>
      <c r="B3244" s="40" t="s">
        <v>16</v>
      </c>
      <c r="D3244" s="108">
        <v>293391900031</v>
      </c>
      <c r="E3244" s="4">
        <v>0.6</v>
      </c>
    </row>
    <row r="3245" spans="1:5" x14ac:dyDescent="0.25">
      <c r="A3245" s="8">
        <v>33.450000000000003</v>
      </c>
      <c r="B3245" s="40" t="s">
        <v>16</v>
      </c>
      <c r="D3245" s="106">
        <v>252520000000</v>
      </c>
      <c r="E3245" s="4">
        <v>0.6</v>
      </c>
    </row>
    <row r="3246" spans="1:5" x14ac:dyDescent="0.25">
      <c r="A3246" s="8">
        <v>33.46</v>
      </c>
      <c r="B3246" s="40" t="s">
        <v>16</v>
      </c>
      <c r="D3246" s="108">
        <v>851890003000</v>
      </c>
      <c r="E3246" s="4">
        <v>0.6</v>
      </c>
    </row>
    <row r="3247" spans="1:5" x14ac:dyDescent="0.25">
      <c r="A3247" s="8">
        <v>33.47</v>
      </c>
      <c r="B3247" s="40" t="s">
        <v>16</v>
      </c>
      <c r="D3247" s="106">
        <v>250610000014</v>
      </c>
      <c r="E3247" s="4">
        <v>0.6</v>
      </c>
    </row>
    <row r="3248" spans="1:5" x14ac:dyDescent="0.25">
      <c r="A3248" s="8">
        <v>33.479999999999997</v>
      </c>
      <c r="B3248" s="40" t="s">
        <v>16</v>
      </c>
      <c r="D3248" s="108">
        <v>901210000000</v>
      </c>
      <c r="E3248" s="4">
        <v>0.6</v>
      </c>
    </row>
    <row r="3249" spans="1:5" x14ac:dyDescent="0.25">
      <c r="A3249" s="8">
        <v>33.49</v>
      </c>
      <c r="B3249" s="40" t="s">
        <v>16</v>
      </c>
      <c r="D3249" s="106">
        <v>901290000000</v>
      </c>
      <c r="E3249" s="4">
        <v>0.6</v>
      </c>
    </row>
    <row r="3250" spans="1:5" x14ac:dyDescent="0.25">
      <c r="A3250" s="8">
        <v>33.5</v>
      </c>
      <c r="B3250" s="40" t="s">
        <v>16</v>
      </c>
      <c r="D3250" s="108">
        <v>320120001000</v>
      </c>
      <c r="E3250" s="4">
        <v>0.6</v>
      </c>
    </row>
    <row r="3251" spans="1:5" x14ac:dyDescent="0.25">
      <c r="A3251" s="8">
        <v>33.51</v>
      </c>
      <c r="B3251" s="40" t="s">
        <v>16</v>
      </c>
      <c r="D3251" s="106">
        <v>320120009000</v>
      </c>
      <c r="E3251" s="4">
        <v>0.6</v>
      </c>
    </row>
    <row r="3252" spans="1:5" x14ac:dyDescent="0.25">
      <c r="A3252" s="8">
        <v>33.520000000000003</v>
      </c>
      <c r="B3252" s="40" t="s">
        <v>16</v>
      </c>
      <c r="D3252" s="108">
        <v>381129001000</v>
      </c>
      <c r="E3252" s="4">
        <v>0.6</v>
      </c>
    </row>
    <row r="3253" spans="1:5" x14ac:dyDescent="0.25">
      <c r="A3253" s="8">
        <v>33.53</v>
      </c>
      <c r="B3253" s="40" t="s">
        <v>16</v>
      </c>
      <c r="D3253" s="106">
        <v>282490000011</v>
      </c>
      <c r="E3253" s="4">
        <v>0.6</v>
      </c>
    </row>
    <row r="3254" spans="1:5" x14ac:dyDescent="0.25">
      <c r="A3254" s="8">
        <v>33.54</v>
      </c>
      <c r="B3254" s="40" t="s">
        <v>16</v>
      </c>
      <c r="D3254" s="108">
        <v>291590700037</v>
      </c>
      <c r="E3254" s="4">
        <v>0.6</v>
      </c>
    </row>
    <row r="3255" spans="1:5" x14ac:dyDescent="0.25">
      <c r="A3255" s="8">
        <v>33.549999999999997</v>
      </c>
      <c r="B3255" s="40" t="s">
        <v>16</v>
      </c>
      <c r="D3255" s="106">
        <v>291899900014</v>
      </c>
      <c r="E3255" s="4">
        <v>0.6</v>
      </c>
    </row>
    <row r="3256" spans="1:5" x14ac:dyDescent="0.25">
      <c r="A3256" s="8">
        <v>33.56</v>
      </c>
      <c r="B3256" s="40" t="s">
        <v>16</v>
      </c>
      <c r="D3256" s="108">
        <v>290819009012</v>
      </c>
      <c r="E3256" s="4">
        <v>0.6</v>
      </c>
    </row>
    <row r="3257" spans="1:5" x14ac:dyDescent="0.25">
      <c r="A3257" s="8">
        <v>33.57</v>
      </c>
      <c r="B3257" s="40" t="s">
        <v>16</v>
      </c>
      <c r="D3257" s="106">
        <v>830130000000</v>
      </c>
      <c r="E3257" s="4">
        <v>0.6</v>
      </c>
    </row>
    <row r="3258" spans="1:5" x14ac:dyDescent="0.25">
      <c r="A3258" s="8">
        <v>33.58</v>
      </c>
      <c r="B3258" s="40" t="s">
        <v>16</v>
      </c>
      <c r="D3258" s="108">
        <v>282570000000</v>
      </c>
      <c r="E3258" s="4">
        <v>0.6</v>
      </c>
    </row>
    <row r="3259" spans="1:5" x14ac:dyDescent="0.25">
      <c r="A3259" s="8">
        <v>33.590000000000003</v>
      </c>
      <c r="B3259" s="40" t="s">
        <v>16</v>
      </c>
      <c r="D3259" s="106">
        <v>810297000000</v>
      </c>
      <c r="E3259" s="4">
        <v>0.6</v>
      </c>
    </row>
    <row r="3260" spans="1:5" x14ac:dyDescent="0.25">
      <c r="A3260" s="8">
        <v>33.6</v>
      </c>
      <c r="B3260" s="40" t="s">
        <v>16</v>
      </c>
      <c r="D3260" s="108">
        <v>810296000000</v>
      </c>
      <c r="E3260" s="4">
        <v>0.6</v>
      </c>
    </row>
    <row r="3261" spans="1:5" x14ac:dyDescent="0.25">
      <c r="A3261" s="8">
        <v>33.61</v>
      </c>
      <c r="B3261" s="40" t="s">
        <v>16</v>
      </c>
      <c r="D3261" s="106">
        <v>810210000000</v>
      </c>
      <c r="E3261" s="4">
        <v>0.6</v>
      </c>
    </row>
    <row r="3262" spans="1:5" x14ac:dyDescent="0.25">
      <c r="A3262" s="8">
        <v>33.619999999999997</v>
      </c>
      <c r="B3262" s="40" t="s">
        <v>16</v>
      </c>
      <c r="D3262" s="108">
        <v>261220100000</v>
      </c>
      <c r="E3262" s="4">
        <v>0.6</v>
      </c>
    </row>
    <row r="3263" spans="1:5" x14ac:dyDescent="0.25">
      <c r="A3263" s="8">
        <v>33.630000000000003</v>
      </c>
      <c r="B3263" s="40" t="s">
        <v>16</v>
      </c>
      <c r="D3263" s="106">
        <v>291540000019</v>
      </c>
      <c r="E3263" s="4">
        <v>0.6</v>
      </c>
    </row>
    <row r="3264" spans="1:5" x14ac:dyDescent="0.25">
      <c r="A3264" s="8">
        <v>33.64</v>
      </c>
      <c r="B3264" s="40" t="s">
        <v>16</v>
      </c>
      <c r="D3264" s="108">
        <v>293399809014</v>
      </c>
      <c r="E3264" s="4">
        <v>0.6</v>
      </c>
    </row>
    <row r="3265" spans="1:5" x14ac:dyDescent="0.25">
      <c r="A3265" s="8">
        <v>33.65</v>
      </c>
      <c r="B3265" s="40" t="s">
        <v>16</v>
      </c>
      <c r="D3265" s="106">
        <v>853910001000</v>
      </c>
      <c r="E3265" s="4">
        <v>0.6</v>
      </c>
    </row>
    <row r="3266" spans="1:5" x14ac:dyDescent="0.25">
      <c r="A3266" s="8">
        <v>33.659999999999997</v>
      </c>
      <c r="B3266" s="40" t="s">
        <v>16</v>
      </c>
      <c r="D3266" s="108">
        <v>853910009000</v>
      </c>
      <c r="E3266" s="4">
        <v>0.6</v>
      </c>
    </row>
    <row r="3267" spans="1:5" x14ac:dyDescent="0.25">
      <c r="A3267" s="8">
        <v>33.67</v>
      </c>
      <c r="B3267" s="40" t="s">
        <v>16</v>
      </c>
      <c r="D3267" s="106">
        <v>853990901000</v>
      </c>
      <c r="E3267" s="4">
        <v>0.6</v>
      </c>
    </row>
    <row r="3268" spans="1:5" x14ac:dyDescent="0.25">
      <c r="A3268" s="8">
        <v>33.68</v>
      </c>
      <c r="B3268" s="40" t="s">
        <v>16</v>
      </c>
      <c r="D3268" s="108">
        <v>292211000011</v>
      </c>
      <c r="E3268" s="4">
        <v>0.6</v>
      </c>
    </row>
    <row r="3269" spans="1:5" x14ac:dyDescent="0.25">
      <c r="A3269" s="8">
        <v>33.69</v>
      </c>
      <c r="B3269" s="40" t="s">
        <v>16</v>
      </c>
      <c r="D3269" s="106">
        <v>292211000012</v>
      </c>
      <c r="E3269" s="4">
        <v>0.6</v>
      </c>
    </row>
    <row r="3270" spans="1:5" x14ac:dyDescent="0.25">
      <c r="A3270" s="8">
        <v>33.700000000000003</v>
      </c>
      <c r="B3270" s="40" t="s">
        <v>16</v>
      </c>
      <c r="D3270" s="108">
        <v>292211000019</v>
      </c>
      <c r="E3270" s="4">
        <v>0.6</v>
      </c>
    </row>
    <row r="3271" spans="1:5" x14ac:dyDescent="0.25">
      <c r="A3271" s="8">
        <v>33.71</v>
      </c>
      <c r="B3271" s="40" t="s">
        <v>16</v>
      </c>
      <c r="D3271" s="106">
        <v>290559989019</v>
      </c>
      <c r="E3271" s="4">
        <v>0.6</v>
      </c>
    </row>
    <row r="3272" spans="1:5" x14ac:dyDescent="0.25">
      <c r="A3272" s="8">
        <v>33.72</v>
      </c>
      <c r="B3272" s="40" t="s">
        <v>16</v>
      </c>
      <c r="D3272" s="108">
        <v>291540000011</v>
      </c>
      <c r="E3272" s="4">
        <v>0.6</v>
      </c>
    </row>
    <row r="3273" spans="1:5" x14ac:dyDescent="0.25">
      <c r="A3273" s="8">
        <v>33.729999999999997</v>
      </c>
      <c r="B3273" s="40" t="s">
        <v>16</v>
      </c>
      <c r="D3273" s="106">
        <v>390690600000</v>
      </c>
      <c r="E3273" s="4">
        <v>0.6</v>
      </c>
    </row>
    <row r="3274" spans="1:5" x14ac:dyDescent="0.25">
      <c r="A3274" s="8">
        <v>33.74</v>
      </c>
      <c r="B3274" s="40" t="s">
        <v>16</v>
      </c>
      <c r="D3274" s="108">
        <v>290899001012</v>
      </c>
      <c r="E3274" s="4">
        <v>0.6</v>
      </c>
    </row>
    <row r="3275" spans="1:5" x14ac:dyDescent="0.25">
      <c r="A3275" s="8">
        <v>33.75</v>
      </c>
      <c r="B3275" s="40" t="s">
        <v>16</v>
      </c>
      <c r="D3275" s="106">
        <v>962000100000</v>
      </c>
      <c r="E3275" s="4">
        <v>0.6</v>
      </c>
    </row>
    <row r="3276" spans="1:5" x14ac:dyDescent="0.25">
      <c r="A3276" s="8">
        <v>33.76</v>
      </c>
      <c r="B3276" s="40" t="s">
        <v>16</v>
      </c>
      <c r="D3276" s="108">
        <v>283522000011</v>
      </c>
      <c r="E3276" s="4">
        <v>0.6</v>
      </c>
    </row>
    <row r="3277" spans="1:5" x14ac:dyDescent="0.25">
      <c r="A3277" s="8">
        <v>33.770000000000003</v>
      </c>
      <c r="B3277" s="40" t="s">
        <v>16</v>
      </c>
      <c r="D3277" s="106">
        <v>292242000013</v>
      </c>
      <c r="E3277" s="4">
        <v>0.6</v>
      </c>
    </row>
    <row r="3278" spans="1:5" x14ac:dyDescent="0.25">
      <c r="A3278" s="8">
        <v>33.78</v>
      </c>
      <c r="B3278" s="40" t="s">
        <v>16</v>
      </c>
      <c r="D3278" s="108">
        <v>293499903011</v>
      </c>
      <c r="E3278" s="4">
        <v>0.6</v>
      </c>
    </row>
    <row r="3279" spans="1:5" x14ac:dyDescent="0.25">
      <c r="A3279" s="8">
        <v>33.79</v>
      </c>
      <c r="B3279" s="40" t="s">
        <v>16</v>
      </c>
      <c r="D3279" s="106">
        <v>870893100000</v>
      </c>
      <c r="E3279" s="4">
        <v>0.6</v>
      </c>
    </row>
    <row r="3280" spans="1:5" x14ac:dyDescent="0.25">
      <c r="A3280" s="8">
        <v>33.799999999999997</v>
      </c>
      <c r="B3280" s="40" t="s">
        <v>16</v>
      </c>
      <c r="D3280" s="108">
        <v>870899101919</v>
      </c>
      <c r="E3280" s="4">
        <v>0.6</v>
      </c>
    </row>
    <row r="3281" spans="1:5" x14ac:dyDescent="0.25">
      <c r="A3281" s="8">
        <v>33.81</v>
      </c>
      <c r="B3281" s="40" t="s">
        <v>16</v>
      </c>
      <c r="D3281" s="106">
        <v>870830100000</v>
      </c>
      <c r="E3281" s="4">
        <v>0.6</v>
      </c>
    </row>
    <row r="3282" spans="1:5" x14ac:dyDescent="0.25">
      <c r="A3282" s="8">
        <v>33.82</v>
      </c>
      <c r="B3282" s="40" t="s">
        <v>16</v>
      </c>
      <c r="D3282" s="108">
        <v>870790100000</v>
      </c>
      <c r="E3282" s="4">
        <v>0.6</v>
      </c>
    </row>
    <row r="3283" spans="1:5" x14ac:dyDescent="0.25">
      <c r="A3283" s="8">
        <v>33.83</v>
      </c>
      <c r="B3283" s="40" t="s">
        <v>16</v>
      </c>
      <c r="D3283" s="106">
        <v>870894200000</v>
      </c>
      <c r="E3283" s="4">
        <v>0.6</v>
      </c>
    </row>
    <row r="3284" spans="1:5" x14ac:dyDescent="0.25">
      <c r="A3284" s="8">
        <v>33.840000000000003</v>
      </c>
      <c r="B3284" s="40" t="s">
        <v>16</v>
      </c>
      <c r="D3284" s="108">
        <v>870850200000</v>
      </c>
      <c r="E3284" s="4">
        <v>0.6</v>
      </c>
    </row>
    <row r="3285" spans="1:5" x14ac:dyDescent="0.25">
      <c r="A3285" s="8">
        <v>33.85</v>
      </c>
      <c r="B3285" s="40" t="s">
        <v>16</v>
      </c>
      <c r="D3285" s="106">
        <v>870840200000</v>
      </c>
      <c r="E3285" s="4">
        <v>0.6</v>
      </c>
    </row>
    <row r="3286" spans="1:5" x14ac:dyDescent="0.25">
      <c r="A3286" s="8">
        <v>33.86</v>
      </c>
      <c r="B3286" s="40" t="s">
        <v>16</v>
      </c>
      <c r="D3286" s="108">
        <v>320412000012</v>
      </c>
      <c r="E3286" s="4">
        <v>0.6</v>
      </c>
    </row>
    <row r="3287" spans="1:5" x14ac:dyDescent="0.25">
      <c r="A3287" s="8">
        <v>33.869999999999997</v>
      </c>
      <c r="B3287" s="40" t="s">
        <v>16</v>
      </c>
      <c r="D3287" s="106">
        <v>293911000012</v>
      </c>
      <c r="E3287" s="4">
        <v>0.6</v>
      </c>
    </row>
    <row r="3288" spans="1:5" x14ac:dyDescent="0.25">
      <c r="A3288" s="8">
        <v>33.880000000000003</v>
      </c>
      <c r="B3288" s="40" t="s">
        <v>16</v>
      </c>
      <c r="D3288" s="108">
        <v>293911000032</v>
      </c>
      <c r="E3288" s="4">
        <v>0.6</v>
      </c>
    </row>
    <row r="3289" spans="1:5" x14ac:dyDescent="0.25">
      <c r="A3289" s="8">
        <v>33.89</v>
      </c>
      <c r="B3289" s="40" t="s">
        <v>16</v>
      </c>
      <c r="D3289" s="106">
        <v>293911000031</v>
      </c>
      <c r="E3289" s="4">
        <v>0.6</v>
      </c>
    </row>
    <row r="3290" spans="1:5" x14ac:dyDescent="0.25">
      <c r="A3290" s="8">
        <v>33.9</v>
      </c>
      <c r="B3290" s="40" t="s">
        <v>16</v>
      </c>
      <c r="D3290" s="108">
        <v>293499909012</v>
      </c>
      <c r="E3290" s="4">
        <v>0.6</v>
      </c>
    </row>
    <row r="3291" spans="1:5" x14ac:dyDescent="0.25">
      <c r="A3291" s="8">
        <v>33.909999999999997</v>
      </c>
      <c r="B3291" s="40" t="s">
        <v>16</v>
      </c>
      <c r="D3291" s="106">
        <v>853949000000</v>
      </c>
      <c r="E3291" s="4">
        <v>0.6</v>
      </c>
    </row>
    <row r="3292" spans="1:5" x14ac:dyDescent="0.25">
      <c r="A3292" s="8">
        <v>33.92</v>
      </c>
      <c r="B3292" s="40" t="s">
        <v>16</v>
      </c>
      <c r="D3292" s="108">
        <v>851230900011</v>
      </c>
      <c r="E3292" s="4">
        <v>0.6</v>
      </c>
    </row>
    <row r="3293" spans="1:5" x14ac:dyDescent="0.25">
      <c r="A3293" s="8">
        <v>33.93</v>
      </c>
      <c r="B3293" s="40" t="s">
        <v>16</v>
      </c>
      <c r="D3293" s="106">
        <v>851230900012</v>
      </c>
      <c r="E3293" s="4">
        <v>0.6</v>
      </c>
    </row>
    <row r="3294" spans="1:5" x14ac:dyDescent="0.25">
      <c r="A3294" s="8">
        <v>33.94</v>
      </c>
      <c r="B3294" s="40" t="s">
        <v>16</v>
      </c>
      <c r="D3294" s="108">
        <v>851290900012</v>
      </c>
      <c r="E3294" s="4">
        <v>0.6</v>
      </c>
    </row>
    <row r="3295" spans="1:5" x14ac:dyDescent="0.25">
      <c r="A3295" s="8">
        <v>33.950000000000003</v>
      </c>
      <c r="B3295" s="40" t="s">
        <v>16</v>
      </c>
      <c r="D3295" s="106">
        <v>851230900019</v>
      </c>
      <c r="E3295" s="4">
        <v>0.6</v>
      </c>
    </row>
    <row r="3296" spans="1:5" x14ac:dyDescent="0.25">
      <c r="A3296" s="8">
        <v>33.96</v>
      </c>
      <c r="B3296" s="40" t="s">
        <v>16</v>
      </c>
      <c r="D3296" s="108">
        <v>271020110011</v>
      </c>
      <c r="E3296" s="4">
        <v>0.6</v>
      </c>
    </row>
    <row r="3297" spans="1:5" x14ac:dyDescent="0.25">
      <c r="A3297" s="8">
        <v>33.97</v>
      </c>
      <c r="B3297" s="40" t="s">
        <v>16</v>
      </c>
      <c r="D3297" s="106">
        <v>271012490018</v>
      </c>
      <c r="E3297" s="4">
        <v>0.6</v>
      </c>
    </row>
    <row r="3298" spans="1:5" x14ac:dyDescent="0.25">
      <c r="A3298" s="8">
        <v>33.979999999999997</v>
      </c>
      <c r="B3298" s="40" t="s">
        <v>16</v>
      </c>
      <c r="D3298" s="108">
        <v>852910110000</v>
      </c>
      <c r="E3298" s="4">
        <v>0.6</v>
      </c>
    </row>
    <row r="3299" spans="1:5" x14ac:dyDescent="0.25">
      <c r="A3299" s="8">
        <v>33.99</v>
      </c>
      <c r="B3299" s="40" t="s">
        <v>16</v>
      </c>
      <c r="D3299" s="106">
        <v>870850990011</v>
      </c>
      <c r="E3299" s="4">
        <v>0.6</v>
      </c>
    </row>
    <row r="3300" spans="1:5" x14ac:dyDescent="0.25">
      <c r="A3300" s="8">
        <v>34</v>
      </c>
      <c r="B3300" s="40" t="s">
        <v>16</v>
      </c>
      <c r="D3300" s="108">
        <v>852721920000</v>
      </c>
      <c r="E3300" s="4">
        <v>0.6</v>
      </c>
    </row>
    <row r="3301" spans="1:5" x14ac:dyDescent="0.25">
      <c r="A3301" s="8">
        <v>34.01</v>
      </c>
      <c r="B3301" s="40" t="s">
        <v>16</v>
      </c>
      <c r="D3301" s="106">
        <v>852721520000</v>
      </c>
      <c r="E3301" s="4">
        <v>0.6</v>
      </c>
    </row>
    <row r="3302" spans="1:5" x14ac:dyDescent="0.25">
      <c r="A3302" s="8">
        <v>34.020000000000003</v>
      </c>
      <c r="B3302" s="40" t="s">
        <v>16</v>
      </c>
      <c r="D3302" s="108">
        <v>852721300000</v>
      </c>
      <c r="E3302" s="4">
        <v>0.6</v>
      </c>
    </row>
    <row r="3303" spans="1:5" x14ac:dyDescent="0.25">
      <c r="A3303" s="8">
        <v>34.03</v>
      </c>
      <c r="B3303" s="40" t="s">
        <v>16</v>
      </c>
      <c r="D3303" s="106">
        <v>852721700000</v>
      </c>
      <c r="E3303" s="4">
        <v>0.6</v>
      </c>
    </row>
    <row r="3304" spans="1:5" x14ac:dyDescent="0.25">
      <c r="A3304" s="8">
        <v>34.04</v>
      </c>
      <c r="B3304" s="40" t="s">
        <v>16</v>
      </c>
      <c r="D3304" s="108">
        <v>852721590000</v>
      </c>
      <c r="E3304" s="4">
        <v>0.6</v>
      </c>
    </row>
    <row r="3305" spans="1:5" x14ac:dyDescent="0.25">
      <c r="A3305" s="8">
        <v>34.049999999999997</v>
      </c>
      <c r="B3305" s="40" t="s">
        <v>16</v>
      </c>
      <c r="D3305" s="106">
        <v>841520000000</v>
      </c>
      <c r="E3305" s="4">
        <v>0.6</v>
      </c>
    </row>
    <row r="3306" spans="1:5" x14ac:dyDescent="0.25">
      <c r="A3306" s="8">
        <v>34.06</v>
      </c>
      <c r="B3306" s="40" t="s">
        <v>16</v>
      </c>
      <c r="D3306" s="108">
        <v>871410300000</v>
      </c>
      <c r="E3306" s="4">
        <v>0.6</v>
      </c>
    </row>
    <row r="3307" spans="1:5" x14ac:dyDescent="0.25">
      <c r="A3307" s="8">
        <v>34.07</v>
      </c>
      <c r="B3307" s="40" t="s">
        <v>16</v>
      </c>
      <c r="D3307" s="106">
        <v>401390000011</v>
      </c>
      <c r="E3307" s="4">
        <v>0.6</v>
      </c>
    </row>
    <row r="3308" spans="1:5" x14ac:dyDescent="0.25">
      <c r="A3308" s="8">
        <v>34.08</v>
      </c>
      <c r="B3308" s="40" t="s">
        <v>16</v>
      </c>
      <c r="D3308" s="108">
        <v>401140000000</v>
      </c>
      <c r="E3308" s="4">
        <v>0.6</v>
      </c>
    </row>
    <row r="3309" spans="1:5" x14ac:dyDescent="0.25">
      <c r="A3309" s="8">
        <v>34.090000000000003</v>
      </c>
      <c r="B3309" s="40" t="s">
        <v>16</v>
      </c>
      <c r="D3309" s="106">
        <v>441873100000</v>
      </c>
      <c r="E3309" s="4">
        <v>0.6</v>
      </c>
    </row>
    <row r="3310" spans="1:5" x14ac:dyDescent="0.25">
      <c r="A3310" s="8">
        <v>34.1</v>
      </c>
      <c r="B3310" s="40" t="s">
        <v>16</v>
      </c>
      <c r="D3310" s="108">
        <v>441874000000</v>
      </c>
      <c r="E3310" s="4">
        <v>0.6</v>
      </c>
    </row>
    <row r="3311" spans="1:5" x14ac:dyDescent="0.25">
      <c r="A3311" s="8">
        <v>34.11</v>
      </c>
      <c r="B3311" s="40" t="s">
        <v>16</v>
      </c>
      <c r="D3311" s="106">
        <v>701610000000</v>
      </c>
      <c r="E3311" s="4">
        <v>0.6</v>
      </c>
    </row>
    <row r="3312" spans="1:5" x14ac:dyDescent="0.25">
      <c r="A3312" s="8">
        <v>34.119999999999997</v>
      </c>
      <c r="B3312" s="40" t="s">
        <v>16</v>
      </c>
      <c r="D3312" s="108">
        <v>903031001000</v>
      </c>
      <c r="E3312" s="4">
        <v>0.6</v>
      </c>
    </row>
    <row r="3313" spans="1:5" x14ac:dyDescent="0.25">
      <c r="A3313" s="8">
        <v>34.130000000000003</v>
      </c>
      <c r="B3313" s="40" t="s">
        <v>16</v>
      </c>
      <c r="D3313" s="106">
        <v>382370001000</v>
      </c>
      <c r="E3313" s="4">
        <v>0.6</v>
      </c>
    </row>
    <row r="3314" spans="1:5" x14ac:dyDescent="0.25">
      <c r="A3314" s="8">
        <v>34.14</v>
      </c>
      <c r="B3314" s="40" t="s">
        <v>16</v>
      </c>
      <c r="D3314" s="108">
        <v>481160009000</v>
      </c>
      <c r="E3314" s="4">
        <v>0.6</v>
      </c>
    </row>
    <row r="3315" spans="1:5" x14ac:dyDescent="0.25">
      <c r="A3315" s="8">
        <v>34.15</v>
      </c>
      <c r="B3315" s="40" t="s">
        <v>16</v>
      </c>
      <c r="D3315" s="106">
        <v>481160001000</v>
      </c>
      <c r="E3315" s="4">
        <v>0.6</v>
      </c>
    </row>
    <row r="3316" spans="1:5" x14ac:dyDescent="0.25">
      <c r="A3316" s="8">
        <v>34.159999999999997</v>
      </c>
      <c r="B3316" s="40" t="s">
        <v>16</v>
      </c>
      <c r="D3316" s="108">
        <v>481690002000</v>
      </c>
      <c r="E3316" s="4">
        <v>0.6</v>
      </c>
    </row>
    <row r="3317" spans="1:5" x14ac:dyDescent="0.25">
      <c r="A3317" s="8">
        <v>34.17</v>
      </c>
      <c r="B3317" s="40" t="s">
        <v>16</v>
      </c>
      <c r="D3317" s="106">
        <v>321590200000</v>
      </c>
      <c r="E3317" s="4">
        <v>0.6</v>
      </c>
    </row>
    <row r="3318" spans="1:5" x14ac:dyDescent="0.25">
      <c r="A3318" s="8">
        <v>34.18</v>
      </c>
      <c r="B3318" s="40" t="s">
        <v>16</v>
      </c>
      <c r="D3318" s="108">
        <v>961210809000</v>
      </c>
      <c r="E3318" s="4">
        <v>0.6</v>
      </c>
    </row>
    <row r="3319" spans="1:5" x14ac:dyDescent="0.25">
      <c r="A3319" s="8">
        <v>34.19</v>
      </c>
      <c r="B3319" s="40" t="s">
        <v>16</v>
      </c>
      <c r="D3319" s="106">
        <v>961210109000</v>
      </c>
      <c r="E3319" s="4">
        <v>0.6</v>
      </c>
    </row>
    <row r="3320" spans="1:5" x14ac:dyDescent="0.25">
      <c r="A3320" s="8">
        <v>34.200000000000003</v>
      </c>
      <c r="B3320" s="40" t="s">
        <v>16</v>
      </c>
      <c r="D3320" s="108">
        <v>321100000000</v>
      </c>
      <c r="E3320" s="4">
        <v>0.6</v>
      </c>
    </row>
    <row r="3321" spans="1:5" x14ac:dyDescent="0.25">
      <c r="A3321" s="8">
        <v>34.21</v>
      </c>
      <c r="B3321" s="40" t="s">
        <v>16</v>
      </c>
      <c r="D3321" s="106">
        <v>360200000019</v>
      </c>
      <c r="E3321" s="4">
        <v>0.6</v>
      </c>
    </row>
    <row r="3322" spans="1:5" x14ac:dyDescent="0.25">
      <c r="A3322" s="8">
        <v>34.22</v>
      </c>
      <c r="B3322" s="40" t="s">
        <v>16</v>
      </c>
      <c r="D3322" s="108">
        <v>920930000000</v>
      </c>
      <c r="E3322" s="4">
        <v>0.6</v>
      </c>
    </row>
    <row r="3323" spans="1:5" x14ac:dyDescent="0.25">
      <c r="A3323" s="8">
        <v>34.229999999999997</v>
      </c>
      <c r="B3323" s="40" t="s">
        <v>16</v>
      </c>
      <c r="D3323" s="106">
        <v>920999500000</v>
      </c>
      <c r="E3323" s="4">
        <v>0.6</v>
      </c>
    </row>
    <row r="3324" spans="1:5" x14ac:dyDescent="0.25">
      <c r="A3324" s="8">
        <v>34.24</v>
      </c>
      <c r="B3324" s="40" t="s">
        <v>16</v>
      </c>
      <c r="D3324" s="108">
        <v>292519950012</v>
      </c>
      <c r="E3324" s="4">
        <v>0.6</v>
      </c>
    </row>
    <row r="3325" spans="1:5" x14ac:dyDescent="0.25">
      <c r="A3325" s="8">
        <v>34.25</v>
      </c>
      <c r="B3325" s="40" t="s">
        <v>16</v>
      </c>
      <c r="D3325" s="106">
        <v>292700000015</v>
      </c>
      <c r="E3325" s="4">
        <v>0.6</v>
      </c>
    </row>
    <row r="3326" spans="1:5" x14ac:dyDescent="0.25">
      <c r="A3326" s="8">
        <v>34.26</v>
      </c>
      <c r="B3326" s="40" t="s">
        <v>16</v>
      </c>
      <c r="D3326" s="108">
        <v>292151900011</v>
      </c>
      <c r="E3326" s="4">
        <v>0.6</v>
      </c>
    </row>
    <row r="3327" spans="1:5" x14ac:dyDescent="0.25">
      <c r="A3327" s="8">
        <v>34.270000000000003</v>
      </c>
      <c r="B3327" s="40" t="s">
        <v>16</v>
      </c>
      <c r="D3327" s="106">
        <v>293540000000</v>
      </c>
      <c r="E3327" s="4">
        <v>0.6</v>
      </c>
    </row>
    <row r="3328" spans="1:5" x14ac:dyDescent="0.25">
      <c r="A3328" s="8">
        <v>34.28</v>
      </c>
      <c r="B3328" s="40" t="s">
        <v>16</v>
      </c>
      <c r="D3328" s="108">
        <v>292151900012</v>
      </c>
      <c r="E3328" s="4">
        <v>0.6</v>
      </c>
    </row>
    <row r="3329" spans="1:5" x14ac:dyDescent="0.25">
      <c r="A3329" s="8">
        <v>34.29</v>
      </c>
      <c r="B3329" s="40" t="s">
        <v>16</v>
      </c>
      <c r="D3329" s="106">
        <v>292800100000</v>
      </c>
      <c r="E3329" s="4">
        <v>0.6</v>
      </c>
    </row>
    <row r="3330" spans="1:5" x14ac:dyDescent="0.25">
      <c r="A3330" s="8">
        <v>34.299999999999997</v>
      </c>
      <c r="B3330" s="40" t="s">
        <v>16</v>
      </c>
      <c r="D3330" s="108">
        <v>292219000019</v>
      </c>
      <c r="E3330" s="4">
        <v>0.6</v>
      </c>
    </row>
    <row r="3331" spans="1:5" x14ac:dyDescent="0.25">
      <c r="A3331" s="8">
        <v>34.31</v>
      </c>
      <c r="B3331" s="40" t="s">
        <v>16</v>
      </c>
      <c r="D3331" s="106">
        <v>292219000016</v>
      </c>
      <c r="E3331" s="4">
        <v>0.6</v>
      </c>
    </row>
    <row r="3332" spans="1:5" x14ac:dyDescent="0.25">
      <c r="A3332" s="8">
        <v>34.32</v>
      </c>
      <c r="B3332" s="40" t="s">
        <v>16</v>
      </c>
      <c r="D3332" s="108">
        <v>292219000015</v>
      </c>
      <c r="E3332" s="4">
        <v>0.6</v>
      </c>
    </row>
    <row r="3333" spans="1:5" x14ac:dyDescent="0.25">
      <c r="A3333" s="8">
        <v>34.33</v>
      </c>
      <c r="B3333" s="40" t="s">
        <v>16</v>
      </c>
      <c r="D3333" s="106">
        <v>292142000023</v>
      </c>
      <c r="E3333" s="4">
        <v>0.6</v>
      </c>
    </row>
    <row r="3334" spans="1:5" x14ac:dyDescent="0.25">
      <c r="A3334" s="8">
        <v>34.340000000000003</v>
      </c>
      <c r="B3334" s="40" t="s">
        <v>16</v>
      </c>
      <c r="D3334" s="108">
        <v>280530800000</v>
      </c>
      <c r="E3334" s="4">
        <v>0.6</v>
      </c>
    </row>
    <row r="3335" spans="1:5" x14ac:dyDescent="0.25">
      <c r="A3335" s="8">
        <v>34.35</v>
      </c>
      <c r="B3335" s="40" t="s">
        <v>16</v>
      </c>
      <c r="D3335" s="106">
        <v>280530100000</v>
      </c>
      <c r="E3335" s="4">
        <v>0.6</v>
      </c>
    </row>
    <row r="3336" spans="1:5" x14ac:dyDescent="0.25">
      <c r="A3336" s="8">
        <v>34.36</v>
      </c>
      <c r="B3336" s="40" t="s">
        <v>16</v>
      </c>
      <c r="D3336" s="108">
        <v>253090500000</v>
      </c>
      <c r="E3336" s="4">
        <v>0.6</v>
      </c>
    </row>
    <row r="3337" spans="1:5" x14ac:dyDescent="0.25">
      <c r="A3337" s="8">
        <v>34.369999999999997</v>
      </c>
      <c r="B3337" s="40" t="s">
        <v>16</v>
      </c>
      <c r="D3337" s="106">
        <v>293329100011</v>
      </c>
      <c r="E3337" s="4">
        <v>0.6</v>
      </c>
    </row>
    <row r="3338" spans="1:5" x14ac:dyDescent="0.25">
      <c r="A3338" s="8">
        <v>34.380000000000003</v>
      </c>
      <c r="B3338" s="40" t="s">
        <v>16</v>
      </c>
      <c r="D3338" s="108">
        <v>290290001100</v>
      </c>
      <c r="E3338" s="4">
        <v>0.6</v>
      </c>
    </row>
    <row r="3339" spans="1:5" x14ac:dyDescent="0.25">
      <c r="A3339" s="8">
        <v>34.39</v>
      </c>
      <c r="B3339" s="40" t="s">
        <v>16</v>
      </c>
      <c r="D3339" s="106">
        <v>270740000000</v>
      </c>
      <c r="E3339" s="4">
        <v>0.6</v>
      </c>
    </row>
    <row r="3340" spans="1:5" x14ac:dyDescent="0.25">
      <c r="A3340" s="8">
        <v>34.4</v>
      </c>
      <c r="B3340" s="40" t="s">
        <v>16</v>
      </c>
      <c r="D3340" s="108">
        <v>292145000029</v>
      </c>
      <c r="E3340" s="4">
        <v>0.6</v>
      </c>
    </row>
    <row r="3341" spans="1:5" x14ac:dyDescent="0.25">
      <c r="A3341" s="8">
        <v>34.409999999999997</v>
      </c>
      <c r="B3341" s="40" t="s">
        <v>16</v>
      </c>
      <c r="D3341" s="106">
        <v>590210100000</v>
      </c>
      <c r="E3341" s="4">
        <v>0.6</v>
      </c>
    </row>
    <row r="3342" spans="1:5" x14ac:dyDescent="0.25">
      <c r="A3342" s="8">
        <v>34.42</v>
      </c>
      <c r="B3342" s="40" t="s">
        <v>16</v>
      </c>
      <c r="D3342" s="108">
        <v>590220100000</v>
      </c>
      <c r="E3342" s="4">
        <v>0.6</v>
      </c>
    </row>
    <row r="3343" spans="1:5" x14ac:dyDescent="0.25">
      <c r="A3343" s="8">
        <v>34.43</v>
      </c>
      <c r="B3343" s="40" t="s">
        <v>16</v>
      </c>
      <c r="D3343" s="106">
        <v>590290100000</v>
      </c>
      <c r="E3343" s="4">
        <v>0.6</v>
      </c>
    </row>
    <row r="3344" spans="1:5" x14ac:dyDescent="0.25">
      <c r="A3344" s="8">
        <v>34.44</v>
      </c>
      <c r="B3344" s="40" t="s">
        <v>16</v>
      </c>
      <c r="D3344" s="108">
        <v>590210901000</v>
      </c>
      <c r="E3344" s="4">
        <v>0.6</v>
      </c>
    </row>
    <row r="3345" spans="1:5" x14ac:dyDescent="0.25">
      <c r="A3345" s="8">
        <v>34.450000000000003</v>
      </c>
      <c r="B3345" s="40" t="s">
        <v>16</v>
      </c>
      <c r="D3345" s="106">
        <v>590220901000</v>
      </c>
      <c r="E3345" s="4">
        <v>0.6</v>
      </c>
    </row>
    <row r="3346" spans="1:5" x14ac:dyDescent="0.25">
      <c r="A3346" s="8">
        <v>34.46</v>
      </c>
      <c r="B3346" s="40" t="s">
        <v>16</v>
      </c>
      <c r="D3346" s="108">
        <v>830230000000</v>
      </c>
      <c r="E3346" s="4">
        <v>0.6</v>
      </c>
    </row>
    <row r="3347" spans="1:5" x14ac:dyDescent="0.25">
      <c r="A3347" s="8">
        <v>34.47</v>
      </c>
      <c r="B3347" s="40" t="s">
        <v>16</v>
      </c>
      <c r="D3347" s="106">
        <v>830120000000</v>
      </c>
      <c r="E3347" s="4">
        <v>0.6</v>
      </c>
    </row>
    <row r="3348" spans="1:5" x14ac:dyDescent="0.25">
      <c r="A3348" s="8">
        <v>34.479999999999997</v>
      </c>
      <c r="B3348" s="40" t="s">
        <v>16</v>
      </c>
      <c r="D3348" s="108">
        <v>293919000012</v>
      </c>
      <c r="E3348" s="4">
        <v>0.6</v>
      </c>
    </row>
    <row r="3349" spans="1:5" x14ac:dyDescent="0.25">
      <c r="A3349" s="8">
        <v>34.49</v>
      </c>
      <c r="B3349" s="40" t="s">
        <v>16</v>
      </c>
      <c r="D3349" s="106">
        <v>293919000011</v>
      </c>
      <c r="E3349" s="4">
        <v>0.6</v>
      </c>
    </row>
    <row r="3350" spans="1:5" x14ac:dyDescent="0.25">
      <c r="A3350" s="8">
        <v>34.5</v>
      </c>
      <c r="B3350" s="40" t="s">
        <v>16</v>
      </c>
      <c r="D3350" s="108">
        <v>550510100019</v>
      </c>
      <c r="E3350" s="4">
        <v>0.6</v>
      </c>
    </row>
    <row r="3351" spans="1:5" x14ac:dyDescent="0.25">
      <c r="A3351" s="8">
        <v>34.51</v>
      </c>
      <c r="B3351" s="40" t="s">
        <v>16</v>
      </c>
      <c r="D3351" s="106">
        <v>293890909014</v>
      </c>
      <c r="E3351" s="4">
        <v>0.6</v>
      </c>
    </row>
    <row r="3352" spans="1:5" x14ac:dyDescent="0.25">
      <c r="A3352" s="8">
        <v>34.520000000000003</v>
      </c>
      <c r="B3352" s="40" t="s">
        <v>16</v>
      </c>
      <c r="D3352" s="108">
        <v>294190000013</v>
      </c>
      <c r="E3352" s="4">
        <v>0.6</v>
      </c>
    </row>
    <row r="3353" spans="1:5" x14ac:dyDescent="0.25">
      <c r="A3353" s="8">
        <v>34.53</v>
      </c>
      <c r="B3353" s="40" t="s">
        <v>16</v>
      </c>
      <c r="D3353" s="106">
        <v>280429900012</v>
      </c>
      <c r="E3353" s="4">
        <v>0.6</v>
      </c>
    </row>
    <row r="3354" spans="1:5" x14ac:dyDescent="0.25">
      <c r="A3354" s="8">
        <v>34.54</v>
      </c>
      <c r="B3354" s="40" t="s">
        <v>16</v>
      </c>
      <c r="D3354" s="108">
        <v>292429700031</v>
      </c>
      <c r="E3354" s="4">
        <v>0.6</v>
      </c>
    </row>
    <row r="3355" spans="1:5" x14ac:dyDescent="0.25">
      <c r="A3355" s="8">
        <v>34.549999999999997</v>
      </c>
      <c r="B3355" s="40" t="s">
        <v>16</v>
      </c>
      <c r="D3355" s="106">
        <v>292429700034</v>
      </c>
      <c r="E3355" s="4">
        <v>0.6</v>
      </c>
    </row>
    <row r="3356" spans="1:5" x14ac:dyDescent="0.25">
      <c r="A3356" s="8">
        <v>34.56</v>
      </c>
      <c r="B3356" s="40" t="s">
        <v>16</v>
      </c>
      <c r="D3356" s="108">
        <v>290522000012</v>
      </c>
      <c r="E3356" s="4">
        <v>0.6</v>
      </c>
    </row>
    <row r="3357" spans="1:5" x14ac:dyDescent="0.25">
      <c r="A3357" s="8">
        <v>34.57</v>
      </c>
      <c r="B3357" s="40" t="s">
        <v>16</v>
      </c>
      <c r="D3357" s="106">
        <v>290930909013</v>
      </c>
      <c r="E3357" s="4">
        <v>0.6</v>
      </c>
    </row>
    <row r="3358" spans="1:5" x14ac:dyDescent="0.25">
      <c r="A3358" s="8">
        <v>34.58</v>
      </c>
      <c r="B3358" s="40" t="s">
        <v>16</v>
      </c>
      <c r="D3358" s="108">
        <v>294190000051</v>
      </c>
      <c r="E3358" s="4">
        <v>0.6</v>
      </c>
    </row>
    <row r="3359" spans="1:5" x14ac:dyDescent="0.25">
      <c r="A3359" s="8">
        <v>34.590000000000003</v>
      </c>
      <c r="B3359" s="40" t="s">
        <v>16</v>
      </c>
      <c r="D3359" s="106">
        <v>293530000000</v>
      </c>
      <c r="E3359" s="4">
        <v>0.6</v>
      </c>
    </row>
    <row r="3360" spans="1:5" x14ac:dyDescent="0.25">
      <c r="A3360" s="8">
        <v>34.6</v>
      </c>
      <c r="B3360" s="40" t="s">
        <v>16</v>
      </c>
      <c r="D3360" s="108">
        <v>293520000000</v>
      </c>
      <c r="E3360" s="4">
        <v>0.6</v>
      </c>
    </row>
    <row r="3361" spans="1:5" x14ac:dyDescent="0.25">
      <c r="A3361" s="8">
        <v>34.61</v>
      </c>
      <c r="B3361" s="40" t="s">
        <v>16</v>
      </c>
      <c r="D3361" s="106">
        <v>293337000000</v>
      </c>
      <c r="E3361" s="4">
        <v>0.6</v>
      </c>
    </row>
    <row r="3362" spans="1:5" x14ac:dyDescent="0.25">
      <c r="A3362" s="8">
        <v>34.619999999999997</v>
      </c>
      <c r="B3362" s="40" t="s">
        <v>16</v>
      </c>
      <c r="D3362" s="108">
        <v>750220000000</v>
      </c>
      <c r="E3362" s="4">
        <v>0.6</v>
      </c>
    </row>
    <row r="3363" spans="1:5" x14ac:dyDescent="0.25">
      <c r="A3363" s="8">
        <v>34.630000000000003</v>
      </c>
      <c r="B3363" s="40" t="s">
        <v>16</v>
      </c>
      <c r="D3363" s="106">
        <v>750512009012</v>
      </c>
      <c r="E3363" s="4">
        <v>0.6</v>
      </c>
    </row>
    <row r="3364" spans="1:5" x14ac:dyDescent="0.25">
      <c r="A3364" s="8">
        <v>34.64</v>
      </c>
      <c r="B3364" s="40" t="s">
        <v>16</v>
      </c>
      <c r="D3364" s="108">
        <v>750512001000</v>
      </c>
      <c r="E3364" s="4">
        <v>0.6</v>
      </c>
    </row>
    <row r="3365" spans="1:5" x14ac:dyDescent="0.25">
      <c r="A3365" s="8">
        <v>34.65</v>
      </c>
      <c r="B3365" s="40" t="s">
        <v>16</v>
      </c>
      <c r="D3365" s="106">
        <v>750512009011</v>
      </c>
      <c r="E3365" s="4">
        <v>0.6</v>
      </c>
    </row>
    <row r="3366" spans="1:5" x14ac:dyDescent="0.25">
      <c r="A3366" s="8">
        <v>34.659999999999997</v>
      </c>
      <c r="B3366" s="40" t="s">
        <v>16</v>
      </c>
      <c r="D3366" s="108">
        <v>750712000000</v>
      </c>
      <c r="E3366" s="4">
        <v>0.6</v>
      </c>
    </row>
    <row r="3367" spans="1:5" x14ac:dyDescent="0.25">
      <c r="A3367" s="8">
        <v>34.67</v>
      </c>
      <c r="B3367" s="40" t="s">
        <v>16</v>
      </c>
      <c r="D3367" s="106">
        <v>750620000013</v>
      </c>
      <c r="E3367" s="4">
        <v>0.6</v>
      </c>
    </row>
    <row r="3368" spans="1:5" x14ac:dyDescent="0.25">
      <c r="A3368" s="8">
        <v>34.68</v>
      </c>
      <c r="B3368" s="40" t="s">
        <v>16</v>
      </c>
      <c r="D3368" s="108">
        <v>750522000000</v>
      </c>
      <c r="E3368" s="4">
        <v>0.6</v>
      </c>
    </row>
    <row r="3369" spans="1:5" x14ac:dyDescent="0.25">
      <c r="A3369" s="8">
        <v>34.69</v>
      </c>
      <c r="B3369" s="40" t="s">
        <v>16</v>
      </c>
      <c r="D3369" s="106">
        <v>260400000000</v>
      </c>
      <c r="E3369" s="4">
        <v>0.6</v>
      </c>
    </row>
    <row r="3370" spans="1:5" x14ac:dyDescent="0.25">
      <c r="A3370" s="8">
        <v>34.700000000000003</v>
      </c>
      <c r="B3370" s="40" t="s">
        <v>16</v>
      </c>
      <c r="D3370" s="108">
        <v>850730200000</v>
      </c>
      <c r="E3370" s="4">
        <v>0.6</v>
      </c>
    </row>
    <row r="3371" spans="1:5" x14ac:dyDescent="0.25">
      <c r="A3371" s="8">
        <v>34.71</v>
      </c>
      <c r="B3371" s="40" t="s">
        <v>16</v>
      </c>
      <c r="D3371" s="106">
        <v>850730800000</v>
      </c>
      <c r="E3371" s="4">
        <v>0.6</v>
      </c>
    </row>
    <row r="3372" spans="1:5" x14ac:dyDescent="0.25">
      <c r="A3372" s="8">
        <v>34.72</v>
      </c>
      <c r="B3372" s="40" t="s">
        <v>16</v>
      </c>
      <c r="D3372" s="108">
        <v>282735000000</v>
      </c>
      <c r="E3372" s="4">
        <v>0.6</v>
      </c>
    </row>
    <row r="3373" spans="1:5" x14ac:dyDescent="0.25">
      <c r="A3373" s="8">
        <v>34.729999999999997</v>
      </c>
      <c r="B3373" s="40" t="s">
        <v>16</v>
      </c>
      <c r="D3373" s="106">
        <v>750120000019</v>
      </c>
      <c r="E3373" s="4">
        <v>0.6</v>
      </c>
    </row>
    <row r="3374" spans="1:5" x14ac:dyDescent="0.25">
      <c r="A3374" s="8">
        <v>34.74</v>
      </c>
      <c r="B3374" s="40" t="s">
        <v>16</v>
      </c>
      <c r="D3374" s="108">
        <v>283429203013</v>
      </c>
      <c r="E3374" s="4">
        <v>0.6</v>
      </c>
    </row>
    <row r="3375" spans="1:5" x14ac:dyDescent="0.25">
      <c r="A3375" s="8">
        <v>34.75</v>
      </c>
      <c r="B3375" s="40" t="s">
        <v>16</v>
      </c>
      <c r="D3375" s="106">
        <v>282540000000</v>
      </c>
      <c r="E3375" s="4">
        <v>0.6</v>
      </c>
    </row>
    <row r="3376" spans="1:5" x14ac:dyDescent="0.25">
      <c r="A3376" s="8">
        <v>34.76</v>
      </c>
      <c r="B3376" s="40" t="s">
        <v>16</v>
      </c>
      <c r="D3376" s="108">
        <v>283324000000</v>
      </c>
      <c r="E3376" s="4">
        <v>0.6</v>
      </c>
    </row>
    <row r="3377" spans="1:5" x14ac:dyDescent="0.25">
      <c r="A3377" s="8">
        <v>34.770000000000003</v>
      </c>
      <c r="B3377" s="40" t="s">
        <v>16</v>
      </c>
      <c r="D3377" s="106">
        <v>750810000000</v>
      </c>
      <c r="E3377" s="4">
        <v>0.6</v>
      </c>
    </row>
    <row r="3378" spans="1:5" x14ac:dyDescent="0.25">
      <c r="A3378" s="8">
        <v>34.78</v>
      </c>
      <c r="B3378" s="40" t="s">
        <v>16</v>
      </c>
      <c r="D3378" s="108">
        <v>750400000000</v>
      </c>
      <c r="E3378" s="4">
        <v>0.6</v>
      </c>
    </row>
    <row r="3379" spans="1:5" x14ac:dyDescent="0.25">
      <c r="A3379" s="8">
        <v>34.79</v>
      </c>
      <c r="B3379" s="40" t="s">
        <v>16</v>
      </c>
      <c r="D3379" s="106">
        <v>750890001011</v>
      </c>
      <c r="E3379" s="4">
        <v>0.6</v>
      </c>
    </row>
    <row r="3380" spans="1:5" x14ac:dyDescent="0.25">
      <c r="A3380" s="8">
        <v>34.799999999999997</v>
      </c>
      <c r="B3380" s="40" t="s">
        <v>16</v>
      </c>
      <c r="D3380" s="108">
        <v>750890001019</v>
      </c>
      <c r="E3380" s="4">
        <v>0.6</v>
      </c>
    </row>
    <row r="3381" spans="1:5" x14ac:dyDescent="0.25">
      <c r="A3381" s="8">
        <v>34.81</v>
      </c>
      <c r="B3381" s="40" t="s">
        <v>16</v>
      </c>
      <c r="D3381" s="106">
        <v>750720000000</v>
      </c>
      <c r="E3381" s="4">
        <v>0.6</v>
      </c>
    </row>
    <row r="3382" spans="1:5" x14ac:dyDescent="0.25">
      <c r="A3382" s="8">
        <v>34.82</v>
      </c>
      <c r="B3382" s="40" t="s">
        <v>16</v>
      </c>
      <c r="D3382" s="108">
        <v>750890009011</v>
      </c>
      <c r="E3382" s="4">
        <v>0.6</v>
      </c>
    </row>
    <row r="3383" spans="1:5" x14ac:dyDescent="0.25">
      <c r="A3383" s="8">
        <v>34.83</v>
      </c>
      <c r="B3383" s="40" t="s">
        <v>16</v>
      </c>
      <c r="D3383" s="106">
        <v>850750000000</v>
      </c>
      <c r="E3383" s="4">
        <v>0.6</v>
      </c>
    </row>
    <row r="3384" spans="1:5" x14ac:dyDescent="0.25">
      <c r="A3384" s="8">
        <v>34.840000000000003</v>
      </c>
      <c r="B3384" s="40" t="s">
        <v>16</v>
      </c>
      <c r="D3384" s="108">
        <v>293979100000</v>
      </c>
      <c r="E3384" s="4">
        <v>0.6</v>
      </c>
    </row>
    <row r="3385" spans="1:5" x14ac:dyDescent="0.25">
      <c r="A3385" s="8">
        <v>34.85</v>
      </c>
      <c r="B3385" s="40" t="s">
        <v>16</v>
      </c>
      <c r="D3385" s="106">
        <v>293339990013</v>
      </c>
      <c r="E3385" s="4">
        <v>0.6</v>
      </c>
    </row>
    <row r="3386" spans="1:5" x14ac:dyDescent="0.25">
      <c r="A3386" s="8">
        <v>34.86</v>
      </c>
      <c r="B3386" s="40" t="s">
        <v>16</v>
      </c>
      <c r="D3386" s="108">
        <v>811292210000</v>
      </c>
      <c r="E3386" s="4">
        <v>0.6</v>
      </c>
    </row>
    <row r="3387" spans="1:5" x14ac:dyDescent="0.25">
      <c r="A3387" s="8">
        <v>34.869999999999997</v>
      </c>
      <c r="B3387" s="40" t="s">
        <v>16</v>
      </c>
      <c r="D3387" s="106">
        <v>292090701919</v>
      </c>
      <c r="E3387" s="4">
        <v>0.6</v>
      </c>
    </row>
    <row r="3388" spans="1:5" x14ac:dyDescent="0.25">
      <c r="A3388" s="8">
        <v>34.880000000000003</v>
      </c>
      <c r="B3388" s="40" t="s">
        <v>16</v>
      </c>
      <c r="D3388" s="108">
        <v>292690700028</v>
      </c>
      <c r="E3388" s="4">
        <v>0.6</v>
      </c>
    </row>
    <row r="3389" spans="1:5" x14ac:dyDescent="0.25">
      <c r="A3389" s="8">
        <v>34.89</v>
      </c>
      <c r="B3389" s="40" t="s">
        <v>16</v>
      </c>
      <c r="D3389" s="106">
        <v>291639909014</v>
      </c>
      <c r="E3389" s="4">
        <v>0.6</v>
      </c>
    </row>
    <row r="3390" spans="1:5" x14ac:dyDescent="0.25">
      <c r="A3390" s="8">
        <v>34.9</v>
      </c>
      <c r="B3390" s="40" t="s">
        <v>16</v>
      </c>
      <c r="D3390" s="108">
        <v>290420000012</v>
      </c>
      <c r="E3390" s="4">
        <v>0.6</v>
      </c>
    </row>
    <row r="3391" spans="1:5" x14ac:dyDescent="0.25">
      <c r="A3391" s="8">
        <v>34.909999999999997</v>
      </c>
      <c r="B3391" s="40" t="s">
        <v>16</v>
      </c>
      <c r="D3391" s="106">
        <v>290499000027</v>
      </c>
      <c r="E3391" s="4">
        <v>0.6</v>
      </c>
    </row>
    <row r="3392" spans="1:5" x14ac:dyDescent="0.25">
      <c r="A3392" s="8">
        <v>34.92</v>
      </c>
      <c r="B3392" s="40" t="s">
        <v>16</v>
      </c>
      <c r="D3392" s="108">
        <v>290420000022</v>
      </c>
      <c r="E3392" s="4">
        <v>0.6</v>
      </c>
    </row>
    <row r="3393" spans="1:5" x14ac:dyDescent="0.25">
      <c r="A3393" s="8">
        <v>34.93</v>
      </c>
      <c r="B3393" s="40" t="s">
        <v>16</v>
      </c>
      <c r="D3393" s="106">
        <v>290930909014</v>
      </c>
      <c r="E3393" s="4">
        <v>0.6</v>
      </c>
    </row>
    <row r="3394" spans="1:5" x14ac:dyDescent="0.25">
      <c r="A3394" s="8">
        <v>34.94</v>
      </c>
      <c r="B3394" s="40" t="s">
        <v>16</v>
      </c>
      <c r="D3394" s="108">
        <v>292800901012</v>
      </c>
      <c r="E3394" s="4">
        <v>0.6</v>
      </c>
    </row>
    <row r="3395" spans="1:5" x14ac:dyDescent="0.25">
      <c r="A3395" s="8">
        <v>34.950000000000003</v>
      </c>
      <c r="B3395" s="40" t="s">
        <v>16</v>
      </c>
      <c r="D3395" s="106">
        <v>292690700015</v>
      </c>
      <c r="E3395" s="4">
        <v>0.6</v>
      </c>
    </row>
    <row r="3396" spans="1:5" x14ac:dyDescent="0.25">
      <c r="A3396" s="8">
        <v>34.96</v>
      </c>
      <c r="B3396" s="40" t="s">
        <v>16</v>
      </c>
      <c r="D3396" s="109">
        <v>293499909011</v>
      </c>
      <c r="E3396" s="4">
        <v>0.6</v>
      </c>
    </row>
    <row r="3397" spans="1:5" x14ac:dyDescent="0.25">
      <c r="A3397" s="8">
        <v>34.97</v>
      </c>
      <c r="B3397" s="40" t="s">
        <v>16</v>
      </c>
      <c r="D3397" s="110">
        <v>293219000012</v>
      </c>
      <c r="E3397" s="4">
        <v>0.6</v>
      </c>
    </row>
    <row r="3398" spans="1:5" x14ac:dyDescent="0.25">
      <c r="A3398" s="8">
        <v>34.979999999999997</v>
      </c>
      <c r="B3398" s="40" t="s">
        <v>16</v>
      </c>
      <c r="D3398" s="112">
        <v>292090701914</v>
      </c>
      <c r="E3398" s="4">
        <v>0.6</v>
      </c>
    </row>
    <row r="3399" spans="1:5" x14ac:dyDescent="0.25">
      <c r="A3399" s="8">
        <v>34.99</v>
      </c>
      <c r="B3399" s="40" t="s">
        <v>16</v>
      </c>
      <c r="D3399" s="109">
        <v>292990000022</v>
      </c>
      <c r="E3399" s="4">
        <v>0.6</v>
      </c>
    </row>
    <row r="3400" spans="1:5" x14ac:dyDescent="0.25">
      <c r="A3400" s="8">
        <v>35</v>
      </c>
      <c r="B3400" s="40" t="s">
        <v>16</v>
      </c>
      <c r="D3400" s="110">
        <v>292990900022</v>
      </c>
      <c r="E3400" s="4">
        <v>0.6</v>
      </c>
    </row>
    <row r="3401" spans="1:5" x14ac:dyDescent="0.25">
      <c r="A3401" s="8">
        <v>35.01</v>
      </c>
      <c r="B3401" s="40" t="s">
        <v>16</v>
      </c>
      <c r="D3401" s="106">
        <v>290420000021</v>
      </c>
      <c r="E3401" s="4">
        <v>0.6</v>
      </c>
    </row>
    <row r="3402" spans="1:5" x14ac:dyDescent="0.25">
      <c r="A3402" s="8">
        <v>35.020000000000003</v>
      </c>
      <c r="B3402" s="40" t="s">
        <v>16</v>
      </c>
      <c r="D3402" s="108">
        <v>292090701911</v>
      </c>
      <c r="E3402" s="4">
        <v>0.6</v>
      </c>
    </row>
    <row r="3403" spans="1:5" x14ac:dyDescent="0.25">
      <c r="A3403" s="8">
        <v>35.03</v>
      </c>
      <c r="B3403" s="40" t="s">
        <v>16</v>
      </c>
      <c r="D3403" s="106">
        <v>290420000014</v>
      </c>
      <c r="E3403" s="4">
        <v>0.6</v>
      </c>
    </row>
    <row r="3404" spans="1:5" x14ac:dyDescent="0.25">
      <c r="A3404" s="8">
        <v>35.04</v>
      </c>
      <c r="B3404" s="40" t="s">
        <v>16</v>
      </c>
      <c r="D3404" s="108">
        <v>290499000031</v>
      </c>
      <c r="E3404" s="4">
        <v>0.6</v>
      </c>
    </row>
    <row r="3405" spans="1:5" x14ac:dyDescent="0.25">
      <c r="A3405" s="8">
        <v>35.049999999999997</v>
      </c>
      <c r="B3405" s="40" t="s">
        <v>16</v>
      </c>
      <c r="D3405" s="106">
        <v>290499000022</v>
      </c>
      <c r="E3405" s="4">
        <v>0.6</v>
      </c>
    </row>
    <row r="3406" spans="1:5" x14ac:dyDescent="0.25">
      <c r="A3406" s="8">
        <v>35.06</v>
      </c>
      <c r="B3406" s="40" t="s">
        <v>16</v>
      </c>
      <c r="D3406" s="108">
        <v>290899009015</v>
      </c>
      <c r="E3406" s="4">
        <v>0.6</v>
      </c>
    </row>
    <row r="3407" spans="1:5" x14ac:dyDescent="0.25">
      <c r="A3407" s="8">
        <v>35.07</v>
      </c>
      <c r="B3407" s="40" t="s">
        <v>16</v>
      </c>
      <c r="D3407" s="106">
        <v>290899009014</v>
      </c>
      <c r="E3407" s="4">
        <v>0.6</v>
      </c>
    </row>
    <row r="3408" spans="1:5" x14ac:dyDescent="0.25">
      <c r="A3408" s="8">
        <v>35.08</v>
      </c>
      <c r="B3408" s="40" t="s">
        <v>16</v>
      </c>
      <c r="D3408" s="108">
        <v>293299009011</v>
      </c>
      <c r="E3408" s="4">
        <v>0.6</v>
      </c>
    </row>
    <row r="3409" spans="1:5" x14ac:dyDescent="0.25">
      <c r="A3409" s="8">
        <v>35.090000000000003</v>
      </c>
      <c r="B3409" s="40" t="s">
        <v>16</v>
      </c>
      <c r="D3409" s="106">
        <v>292142000022</v>
      </c>
      <c r="E3409" s="4">
        <v>0.6</v>
      </c>
    </row>
    <row r="3410" spans="1:5" x14ac:dyDescent="0.25">
      <c r="A3410" s="8">
        <v>35.1</v>
      </c>
      <c r="B3410" s="40" t="s">
        <v>16</v>
      </c>
      <c r="D3410" s="108">
        <v>293510000000</v>
      </c>
      <c r="E3410" s="4">
        <v>0.6</v>
      </c>
    </row>
    <row r="3411" spans="1:5" x14ac:dyDescent="0.25">
      <c r="A3411" s="8">
        <v>35.11</v>
      </c>
      <c r="B3411" s="40" t="s">
        <v>16</v>
      </c>
      <c r="D3411" s="106">
        <v>291539009118</v>
      </c>
      <c r="E3411" s="4">
        <v>0.6</v>
      </c>
    </row>
    <row r="3412" spans="1:5" x14ac:dyDescent="0.25">
      <c r="A3412" s="8">
        <v>35.119999999999997</v>
      </c>
      <c r="B3412" s="40" t="s">
        <v>16</v>
      </c>
      <c r="D3412" s="108">
        <v>293220909011</v>
      </c>
      <c r="E3412" s="4">
        <v>0.6</v>
      </c>
    </row>
    <row r="3413" spans="1:5" x14ac:dyDescent="0.25">
      <c r="A3413" s="8">
        <v>35.130000000000003</v>
      </c>
      <c r="B3413" s="40" t="s">
        <v>16</v>
      </c>
      <c r="D3413" s="106">
        <v>290519009013</v>
      </c>
      <c r="E3413" s="4">
        <v>0.6</v>
      </c>
    </row>
    <row r="3414" spans="1:5" x14ac:dyDescent="0.25">
      <c r="A3414" s="8">
        <v>35.14</v>
      </c>
      <c r="B3414" s="40" t="s">
        <v>16</v>
      </c>
      <c r="D3414" s="108">
        <v>290713000012</v>
      </c>
      <c r="E3414" s="4">
        <v>0.6</v>
      </c>
    </row>
    <row r="3415" spans="1:5" x14ac:dyDescent="0.25">
      <c r="A3415" s="8">
        <v>35.15</v>
      </c>
      <c r="B3415" s="40" t="s">
        <v>16</v>
      </c>
      <c r="D3415" s="106">
        <v>293391900042</v>
      </c>
      <c r="E3415" s="4">
        <v>0.6</v>
      </c>
    </row>
    <row r="3416" spans="1:5" x14ac:dyDescent="0.25">
      <c r="A3416" s="8">
        <v>35.159999999999997</v>
      </c>
      <c r="B3416" s="40" t="s">
        <v>16</v>
      </c>
      <c r="D3416" s="108">
        <v>293944000000</v>
      </c>
      <c r="E3416" s="4">
        <v>0.6</v>
      </c>
    </row>
    <row r="3417" spans="1:5" x14ac:dyDescent="0.25">
      <c r="A3417" s="8">
        <v>35.17</v>
      </c>
      <c r="B3417" s="40" t="s">
        <v>16</v>
      </c>
      <c r="D3417" s="106">
        <v>293339990017</v>
      </c>
      <c r="E3417" s="4">
        <v>0.6</v>
      </c>
    </row>
    <row r="3418" spans="1:5" x14ac:dyDescent="0.25">
      <c r="A3418" s="8">
        <v>35.18</v>
      </c>
      <c r="B3418" s="40" t="s">
        <v>16</v>
      </c>
      <c r="D3418" s="108">
        <v>701510000000</v>
      </c>
      <c r="E3418" s="4">
        <v>0.6</v>
      </c>
    </row>
    <row r="3419" spans="1:5" x14ac:dyDescent="0.25">
      <c r="A3419" s="8">
        <v>35.19</v>
      </c>
      <c r="B3419" s="40" t="s">
        <v>16</v>
      </c>
      <c r="D3419" s="106">
        <v>701590001011</v>
      </c>
      <c r="E3419" s="4">
        <v>0.6</v>
      </c>
    </row>
    <row r="3420" spans="1:5" x14ac:dyDescent="0.25">
      <c r="A3420" s="8">
        <v>35.200000000000003</v>
      </c>
      <c r="B3420" s="40" t="s">
        <v>16</v>
      </c>
      <c r="D3420" s="108">
        <v>293499903012</v>
      </c>
      <c r="E3420" s="4">
        <v>0.6</v>
      </c>
    </row>
    <row r="3421" spans="1:5" x14ac:dyDescent="0.25">
      <c r="A3421" s="8">
        <v>35.21</v>
      </c>
      <c r="B3421" s="40" t="s">
        <v>16</v>
      </c>
      <c r="D3421" s="106">
        <v>290241000000</v>
      </c>
      <c r="E3421" s="4">
        <v>0.6</v>
      </c>
    </row>
    <row r="3422" spans="1:5" x14ac:dyDescent="0.25">
      <c r="A3422" s="8">
        <v>35.22</v>
      </c>
      <c r="B3422" s="40" t="s">
        <v>16</v>
      </c>
      <c r="D3422" s="108">
        <v>293149900019</v>
      </c>
      <c r="E3422" s="4">
        <v>0.6</v>
      </c>
    </row>
    <row r="3423" spans="1:5" x14ac:dyDescent="0.25">
      <c r="A3423" s="8">
        <v>35.229999999999997</v>
      </c>
      <c r="B3423" s="40" t="s">
        <v>16</v>
      </c>
      <c r="D3423" s="106">
        <v>291822001000</v>
      </c>
      <c r="E3423" s="4">
        <v>0.6</v>
      </c>
    </row>
    <row r="3424" spans="1:5" x14ac:dyDescent="0.25">
      <c r="A3424" s="8">
        <v>35.24</v>
      </c>
      <c r="B3424" s="40" t="s">
        <v>16</v>
      </c>
      <c r="D3424" s="108">
        <v>290391000012</v>
      </c>
      <c r="E3424" s="4">
        <v>0.6</v>
      </c>
    </row>
    <row r="3425" spans="1:5" x14ac:dyDescent="0.25">
      <c r="A3425" s="8">
        <v>35.25</v>
      </c>
      <c r="B3425" s="40" t="s">
        <v>16</v>
      </c>
      <c r="D3425" s="106">
        <v>440149000000</v>
      </c>
      <c r="E3425" s="4">
        <v>0.6</v>
      </c>
    </row>
    <row r="3426" spans="1:5" x14ac:dyDescent="0.25">
      <c r="A3426" s="8">
        <v>35.26</v>
      </c>
      <c r="B3426" s="40" t="s">
        <v>16</v>
      </c>
      <c r="D3426" s="108">
        <v>380400009900</v>
      </c>
      <c r="E3426" s="4">
        <v>0.6</v>
      </c>
    </row>
    <row r="3427" spans="1:5" x14ac:dyDescent="0.25">
      <c r="A3427" s="8">
        <v>35.270000000000003</v>
      </c>
      <c r="B3427" s="40" t="s">
        <v>16</v>
      </c>
      <c r="D3427" s="106">
        <v>380400001000</v>
      </c>
      <c r="E3427" s="4">
        <v>0.6</v>
      </c>
    </row>
    <row r="3428" spans="1:5" x14ac:dyDescent="0.25">
      <c r="A3428" s="8">
        <v>35.28</v>
      </c>
      <c r="B3428" s="40" t="s">
        <v>16</v>
      </c>
      <c r="D3428" s="108">
        <v>380700901911</v>
      </c>
      <c r="E3428" s="4">
        <v>0.6</v>
      </c>
    </row>
    <row r="3429" spans="1:5" x14ac:dyDescent="0.25">
      <c r="A3429" s="8">
        <v>35.29</v>
      </c>
      <c r="B3429" s="40" t="s">
        <v>16</v>
      </c>
      <c r="D3429" s="106">
        <v>380700901100</v>
      </c>
      <c r="E3429" s="4">
        <v>0.6</v>
      </c>
    </row>
    <row r="3430" spans="1:5" x14ac:dyDescent="0.25">
      <c r="A3430" s="8">
        <v>35.299999999999997</v>
      </c>
      <c r="B3430" s="40" t="s">
        <v>16</v>
      </c>
      <c r="D3430" s="108">
        <v>380700101000</v>
      </c>
      <c r="E3430" s="4">
        <v>0.6</v>
      </c>
    </row>
    <row r="3431" spans="1:5" x14ac:dyDescent="0.25">
      <c r="A3431" s="8">
        <v>35.31</v>
      </c>
      <c r="B3431" s="40" t="s">
        <v>16</v>
      </c>
      <c r="D3431" s="106">
        <v>380700109000</v>
      </c>
      <c r="E3431" s="4">
        <v>0.6</v>
      </c>
    </row>
    <row r="3432" spans="1:5" x14ac:dyDescent="0.25">
      <c r="A3432" s="8">
        <v>35.32</v>
      </c>
      <c r="B3432" s="40" t="s">
        <v>16</v>
      </c>
      <c r="D3432" s="109">
        <v>293090989052</v>
      </c>
      <c r="E3432" s="4">
        <v>0.6</v>
      </c>
    </row>
    <row r="3433" spans="1:5" x14ac:dyDescent="0.25">
      <c r="A3433" s="8">
        <v>35.33</v>
      </c>
      <c r="B3433" s="40" t="s">
        <v>16</v>
      </c>
      <c r="D3433" s="110">
        <v>293090959052</v>
      </c>
      <c r="E3433" s="4">
        <v>0.6</v>
      </c>
    </row>
    <row r="3434" spans="1:5" x14ac:dyDescent="0.25">
      <c r="A3434" s="8">
        <v>35.340000000000003</v>
      </c>
      <c r="B3434" s="40" t="s">
        <v>16</v>
      </c>
      <c r="D3434" s="106">
        <v>292151900019</v>
      </c>
      <c r="E3434" s="4">
        <v>0.6</v>
      </c>
    </row>
    <row r="3435" spans="1:5" x14ac:dyDescent="0.25">
      <c r="A3435" s="8">
        <v>35.35</v>
      </c>
      <c r="B3435" s="40" t="s">
        <v>16</v>
      </c>
      <c r="D3435" s="108">
        <v>290819009011</v>
      </c>
      <c r="E3435" s="4">
        <v>0.6</v>
      </c>
    </row>
    <row r="3436" spans="1:5" x14ac:dyDescent="0.25">
      <c r="A3436" s="8">
        <v>35.36</v>
      </c>
      <c r="B3436" s="40" t="s">
        <v>16</v>
      </c>
      <c r="D3436" s="106">
        <v>282759001000</v>
      </c>
      <c r="E3436" s="4">
        <v>0.6</v>
      </c>
    </row>
    <row r="3437" spans="1:5" x14ac:dyDescent="0.25">
      <c r="A3437" s="8">
        <v>35.369999999999997</v>
      </c>
      <c r="B3437" s="40" t="s">
        <v>16</v>
      </c>
      <c r="D3437" s="108">
        <v>381190009000</v>
      </c>
      <c r="E3437" s="4">
        <v>0.6</v>
      </c>
    </row>
    <row r="3438" spans="1:5" x14ac:dyDescent="0.25">
      <c r="A3438" s="8">
        <v>35.380000000000003</v>
      </c>
      <c r="B3438" s="40" t="s">
        <v>16</v>
      </c>
      <c r="D3438" s="106">
        <v>701590001012</v>
      </c>
      <c r="E3438" s="4">
        <v>0.6</v>
      </c>
    </row>
    <row r="3439" spans="1:5" x14ac:dyDescent="0.25">
      <c r="A3439" s="8">
        <v>35.39</v>
      </c>
      <c r="B3439" s="40" t="s">
        <v>16</v>
      </c>
      <c r="D3439" s="108">
        <v>284190859019</v>
      </c>
      <c r="E3439" s="4">
        <v>0.6</v>
      </c>
    </row>
    <row r="3440" spans="1:5" x14ac:dyDescent="0.25">
      <c r="A3440" s="8">
        <v>35.4</v>
      </c>
      <c r="B3440" s="40" t="s">
        <v>16</v>
      </c>
      <c r="D3440" s="106">
        <v>291010000000</v>
      </c>
      <c r="E3440" s="4">
        <v>0.6</v>
      </c>
    </row>
    <row r="3441" spans="1:5" x14ac:dyDescent="0.25">
      <c r="A3441" s="8">
        <v>35.409999999999997</v>
      </c>
      <c r="B3441" s="40" t="s">
        <v>16</v>
      </c>
      <c r="D3441" s="108">
        <v>290516200000</v>
      </c>
      <c r="E3441" s="4">
        <v>0.6</v>
      </c>
    </row>
    <row r="3442" spans="1:5" x14ac:dyDescent="0.25">
      <c r="A3442" s="8">
        <v>35.42</v>
      </c>
      <c r="B3442" s="40" t="s">
        <v>16</v>
      </c>
      <c r="D3442" s="106">
        <v>291539009121</v>
      </c>
      <c r="E3442" s="4">
        <v>0.6</v>
      </c>
    </row>
    <row r="3443" spans="1:5" x14ac:dyDescent="0.25">
      <c r="A3443" s="8">
        <v>35.43</v>
      </c>
      <c r="B3443" s="40" t="s">
        <v>16</v>
      </c>
      <c r="D3443" s="108">
        <v>290713000011</v>
      </c>
      <c r="E3443" s="4">
        <v>0.6</v>
      </c>
    </row>
    <row r="3444" spans="1:5" x14ac:dyDescent="0.25">
      <c r="A3444" s="8">
        <v>35.44</v>
      </c>
      <c r="B3444" s="40" t="s">
        <v>16</v>
      </c>
      <c r="D3444" s="106">
        <v>290713000019</v>
      </c>
      <c r="E3444" s="4">
        <v>0.6</v>
      </c>
    </row>
    <row r="3445" spans="1:5" x14ac:dyDescent="0.25">
      <c r="A3445" s="8">
        <v>35.450000000000003</v>
      </c>
      <c r="B3445" s="40" t="s">
        <v>16</v>
      </c>
      <c r="D3445" s="108">
        <v>291711001000</v>
      </c>
      <c r="E3445" s="4">
        <v>0.6</v>
      </c>
    </row>
    <row r="3446" spans="1:5" x14ac:dyDescent="0.25">
      <c r="A3446" s="8">
        <v>35.46</v>
      </c>
      <c r="B3446" s="40" t="s">
        <v>16</v>
      </c>
      <c r="D3446" s="106">
        <v>291711009029</v>
      </c>
      <c r="E3446" s="4">
        <v>0.6</v>
      </c>
    </row>
    <row r="3447" spans="1:5" x14ac:dyDescent="0.25">
      <c r="A3447" s="8">
        <v>35.47</v>
      </c>
      <c r="B3447" s="40" t="s">
        <v>16</v>
      </c>
      <c r="D3447" s="108">
        <v>291711009019</v>
      </c>
      <c r="E3447" s="4">
        <v>0.6</v>
      </c>
    </row>
    <row r="3448" spans="1:5" x14ac:dyDescent="0.25">
      <c r="A3448" s="8">
        <v>35.479999999999997</v>
      </c>
      <c r="B3448" s="40" t="s">
        <v>16</v>
      </c>
      <c r="D3448" s="106">
        <v>291615001000</v>
      </c>
      <c r="E3448" s="4">
        <v>0.6</v>
      </c>
    </row>
    <row r="3449" spans="1:5" x14ac:dyDescent="0.25">
      <c r="A3449" s="8">
        <v>35.49</v>
      </c>
      <c r="B3449" s="40" t="s">
        <v>16</v>
      </c>
      <c r="D3449" s="108">
        <v>382312000000</v>
      </c>
      <c r="E3449" s="4">
        <v>0.6</v>
      </c>
    </row>
    <row r="3450" spans="1:5" x14ac:dyDescent="0.25">
      <c r="A3450" s="8">
        <v>35.5</v>
      </c>
      <c r="B3450" s="40" t="s">
        <v>16</v>
      </c>
      <c r="D3450" s="106">
        <v>291615009019</v>
      </c>
      <c r="E3450" s="4">
        <v>0.6</v>
      </c>
    </row>
    <row r="3451" spans="1:5" x14ac:dyDescent="0.25">
      <c r="A3451" s="8">
        <v>35.51</v>
      </c>
      <c r="B3451" s="40" t="s">
        <v>16</v>
      </c>
      <c r="D3451" s="108">
        <v>150300909000</v>
      </c>
      <c r="E3451" s="4">
        <v>0.6</v>
      </c>
    </row>
    <row r="3452" spans="1:5" x14ac:dyDescent="0.25">
      <c r="A3452" s="8">
        <v>35.520000000000003</v>
      </c>
      <c r="B3452" s="40" t="s">
        <v>16</v>
      </c>
      <c r="D3452" s="106">
        <v>700220100000</v>
      </c>
      <c r="E3452" s="4">
        <v>0.6</v>
      </c>
    </row>
    <row r="3453" spans="1:5" x14ac:dyDescent="0.25">
      <c r="A3453" s="8">
        <v>35.53</v>
      </c>
      <c r="B3453" s="40" t="s">
        <v>16</v>
      </c>
      <c r="D3453" s="108">
        <v>701400001029</v>
      </c>
      <c r="E3453" s="4">
        <v>0.6</v>
      </c>
    </row>
    <row r="3454" spans="1:5" x14ac:dyDescent="0.25">
      <c r="A3454" s="8">
        <v>35.54</v>
      </c>
      <c r="B3454" s="40" t="s">
        <v>16</v>
      </c>
      <c r="D3454" s="106">
        <v>701400001019</v>
      </c>
      <c r="E3454" s="4">
        <v>0.6</v>
      </c>
    </row>
    <row r="3455" spans="1:5" x14ac:dyDescent="0.25">
      <c r="A3455" s="8">
        <v>35.549999999999997</v>
      </c>
      <c r="B3455" s="40" t="s">
        <v>16</v>
      </c>
      <c r="D3455" s="108">
        <v>701400001011</v>
      </c>
      <c r="E3455" s="4">
        <v>0.6</v>
      </c>
    </row>
    <row r="3456" spans="1:5" x14ac:dyDescent="0.25">
      <c r="A3456" s="8">
        <v>35.56</v>
      </c>
      <c r="B3456" s="40" t="s">
        <v>16</v>
      </c>
      <c r="D3456" s="106">
        <v>902730000019</v>
      </c>
      <c r="E3456" s="4">
        <v>0.6</v>
      </c>
    </row>
    <row r="3457" spans="1:5" x14ac:dyDescent="0.25">
      <c r="A3457" s="8">
        <v>35.57</v>
      </c>
      <c r="B3457" s="40" t="s">
        <v>16</v>
      </c>
      <c r="D3457" s="108">
        <v>902730000011</v>
      </c>
      <c r="E3457" s="4">
        <v>0.6</v>
      </c>
    </row>
    <row r="3458" spans="1:5" x14ac:dyDescent="0.25">
      <c r="A3458" s="8">
        <v>35.58</v>
      </c>
      <c r="B3458" s="40" t="s">
        <v>16</v>
      </c>
      <c r="D3458" s="106">
        <v>700100910000</v>
      </c>
      <c r="E3458" s="4">
        <v>0.6</v>
      </c>
    </row>
    <row r="3459" spans="1:5" x14ac:dyDescent="0.25">
      <c r="A3459" s="8">
        <v>35.590000000000003</v>
      </c>
      <c r="B3459" s="40" t="s">
        <v>16</v>
      </c>
      <c r="D3459" s="108">
        <v>853670003000</v>
      </c>
      <c r="E3459" s="4">
        <v>0.6</v>
      </c>
    </row>
    <row r="3460" spans="1:5" x14ac:dyDescent="0.25">
      <c r="A3460" s="8">
        <v>35.6</v>
      </c>
      <c r="B3460" s="40" t="s">
        <v>16</v>
      </c>
      <c r="D3460" s="106">
        <v>853670005000</v>
      </c>
      <c r="E3460" s="4">
        <v>0.6</v>
      </c>
    </row>
    <row r="3461" spans="1:5" x14ac:dyDescent="0.25">
      <c r="A3461" s="8">
        <v>35.61</v>
      </c>
      <c r="B3461" s="40" t="s">
        <v>16</v>
      </c>
      <c r="D3461" s="108">
        <v>853670001000</v>
      </c>
      <c r="E3461" s="4">
        <v>0.6</v>
      </c>
    </row>
    <row r="3462" spans="1:5" x14ac:dyDescent="0.25">
      <c r="A3462" s="8">
        <v>35.619999999999997</v>
      </c>
      <c r="B3462" s="40" t="s">
        <v>16</v>
      </c>
      <c r="D3462" s="106">
        <v>853670002000</v>
      </c>
      <c r="E3462" s="4">
        <v>0.6</v>
      </c>
    </row>
    <row r="3463" spans="1:5" x14ac:dyDescent="0.25">
      <c r="A3463" s="8">
        <v>35.630000000000003</v>
      </c>
      <c r="B3463" s="40" t="s">
        <v>16</v>
      </c>
      <c r="D3463" s="108">
        <v>900110901000</v>
      </c>
      <c r="E3463" s="4">
        <v>0.6</v>
      </c>
    </row>
    <row r="3464" spans="1:5" x14ac:dyDescent="0.25">
      <c r="A3464" s="8">
        <v>35.64</v>
      </c>
      <c r="B3464" s="40" t="s">
        <v>16</v>
      </c>
      <c r="D3464" s="106">
        <v>900110909900</v>
      </c>
      <c r="E3464" s="4">
        <v>0.6</v>
      </c>
    </row>
    <row r="3465" spans="1:5" x14ac:dyDescent="0.25">
      <c r="A3465" s="8">
        <v>35.65</v>
      </c>
      <c r="B3465" s="40" t="s">
        <v>16</v>
      </c>
      <c r="D3465" s="108">
        <v>900580009011</v>
      </c>
      <c r="E3465" s="4">
        <v>0.6</v>
      </c>
    </row>
    <row r="3466" spans="1:5" x14ac:dyDescent="0.25">
      <c r="A3466" s="8">
        <v>35.659999999999997</v>
      </c>
      <c r="B3466" s="40" t="s">
        <v>16</v>
      </c>
      <c r="D3466" s="106">
        <v>293329900012</v>
      </c>
      <c r="E3466" s="4">
        <v>0.6</v>
      </c>
    </row>
    <row r="3467" spans="1:5" x14ac:dyDescent="0.25">
      <c r="A3467" s="8">
        <v>35.67</v>
      </c>
      <c r="B3467" s="40" t="s">
        <v>16</v>
      </c>
      <c r="D3467" s="108">
        <v>271019150000</v>
      </c>
      <c r="E3467" s="4">
        <v>0.6</v>
      </c>
    </row>
    <row r="3468" spans="1:5" x14ac:dyDescent="0.25">
      <c r="A3468" s="8">
        <v>35.68</v>
      </c>
      <c r="B3468" s="40" t="s">
        <v>16</v>
      </c>
      <c r="D3468" s="106">
        <v>271019290000</v>
      </c>
      <c r="E3468" s="4">
        <v>0.6</v>
      </c>
    </row>
    <row r="3469" spans="1:5" x14ac:dyDescent="0.25">
      <c r="A3469" s="8">
        <v>35.69</v>
      </c>
      <c r="B3469" s="40" t="s">
        <v>16</v>
      </c>
      <c r="D3469" s="108">
        <v>271019110000</v>
      </c>
      <c r="E3469" s="4">
        <v>0.6</v>
      </c>
    </row>
    <row r="3470" spans="1:5" x14ac:dyDescent="0.25">
      <c r="A3470" s="8">
        <v>35.700000000000003</v>
      </c>
      <c r="B3470" s="40" t="s">
        <v>16</v>
      </c>
      <c r="D3470" s="106">
        <v>281000909011</v>
      </c>
      <c r="E3470" s="4">
        <v>0.6</v>
      </c>
    </row>
    <row r="3471" spans="1:5" x14ac:dyDescent="0.25">
      <c r="A3471" s="8">
        <v>35.71</v>
      </c>
      <c r="B3471" s="40" t="s">
        <v>16</v>
      </c>
      <c r="D3471" s="108">
        <v>280920000016</v>
      </c>
      <c r="E3471" s="4">
        <v>0.6</v>
      </c>
    </row>
    <row r="3472" spans="1:5" x14ac:dyDescent="0.25">
      <c r="A3472" s="8">
        <v>35.72</v>
      </c>
      <c r="B3472" s="40" t="s">
        <v>16</v>
      </c>
      <c r="D3472" s="106">
        <v>291734000019</v>
      </c>
      <c r="E3472" s="4">
        <v>0.6</v>
      </c>
    </row>
    <row r="3473" spans="1:5" x14ac:dyDescent="0.25">
      <c r="A3473" s="8">
        <v>35.729999999999997</v>
      </c>
      <c r="B3473" s="40" t="s">
        <v>16</v>
      </c>
      <c r="D3473" s="108">
        <v>293723000011</v>
      </c>
      <c r="E3473" s="4">
        <v>0.6</v>
      </c>
    </row>
    <row r="3474" spans="1:5" x14ac:dyDescent="0.25">
      <c r="A3474" s="8">
        <v>35.74</v>
      </c>
      <c r="B3474" s="40" t="s">
        <v>16</v>
      </c>
      <c r="D3474" s="106">
        <v>901580801000</v>
      </c>
      <c r="E3474" s="4">
        <v>0.6</v>
      </c>
    </row>
    <row r="3475" spans="1:5" x14ac:dyDescent="0.25">
      <c r="A3475" s="8">
        <v>35.75</v>
      </c>
      <c r="B3475" s="40" t="s">
        <v>16</v>
      </c>
      <c r="D3475" s="108">
        <v>901580809000</v>
      </c>
      <c r="E3475" s="4">
        <v>0.6</v>
      </c>
    </row>
    <row r="3476" spans="1:5" x14ac:dyDescent="0.25">
      <c r="A3476" s="8">
        <v>35.76</v>
      </c>
      <c r="B3476" s="40" t="s">
        <v>16</v>
      </c>
      <c r="D3476" s="106">
        <v>401212000000</v>
      </c>
      <c r="E3476" s="4">
        <v>0.6</v>
      </c>
    </row>
    <row r="3477" spans="1:5" x14ac:dyDescent="0.25">
      <c r="A3477" s="8">
        <v>35.770000000000003</v>
      </c>
      <c r="B3477" s="40" t="s">
        <v>16</v>
      </c>
      <c r="D3477" s="108">
        <v>292529000016</v>
      </c>
      <c r="E3477" s="4">
        <v>0.6</v>
      </c>
    </row>
    <row r="3478" spans="1:5" x14ac:dyDescent="0.25">
      <c r="A3478" s="8">
        <v>35.78</v>
      </c>
      <c r="B3478" s="40" t="s">
        <v>16</v>
      </c>
      <c r="D3478" s="106">
        <v>293590900013</v>
      </c>
      <c r="E3478" s="4">
        <v>0.6</v>
      </c>
    </row>
    <row r="3479" spans="1:5" x14ac:dyDescent="0.25">
      <c r="A3479" s="8">
        <v>35.79</v>
      </c>
      <c r="B3479" s="40" t="s">
        <v>16</v>
      </c>
      <c r="D3479" s="108">
        <v>721430000016</v>
      </c>
      <c r="E3479" s="4">
        <v>0.6</v>
      </c>
    </row>
    <row r="3480" spans="1:5" x14ac:dyDescent="0.25">
      <c r="A3480" s="8">
        <v>35.799999999999997</v>
      </c>
      <c r="B3480" s="40" t="s">
        <v>16</v>
      </c>
      <c r="D3480" s="106">
        <v>721430000019</v>
      </c>
      <c r="E3480" s="4">
        <v>0.6</v>
      </c>
    </row>
    <row r="3481" spans="1:5" x14ac:dyDescent="0.25">
      <c r="A3481" s="8">
        <v>35.81</v>
      </c>
      <c r="B3481" s="40" t="s">
        <v>16</v>
      </c>
      <c r="D3481" s="108">
        <v>721430000015</v>
      </c>
      <c r="E3481" s="4">
        <v>0.6</v>
      </c>
    </row>
    <row r="3482" spans="1:5" x14ac:dyDescent="0.25">
      <c r="A3482" s="8">
        <v>35.82</v>
      </c>
      <c r="B3482" s="40" t="s">
        <v>16</v>
      </c>
      <c r="D3482" s="106">
        <v>721320000011</v>
      </c>
      <c r="E3482" s="4">
        <v>0.6</v>
      </c>
    </row>
    <row r="3483" spans="1:5" x14ac:dyDescent="0.25">
      <c r="A3483" s="8">
        <v>35.83</v>
      </c>
      <c r="B3483" s="40" t="s">
        <v>16</v>
      </c>
      <c r="D3483" s="108">
        <v>721320000013</v>
      </c>
      <c r="E3483" s="4">
        <v>0.6</v>
      </c>
    </row>
    <row r="3484" spans="1:5" x14ac:dyDescent="0.25">
      <c r="A3484" s="8">
        <v>35.840000000000003</v>
      </c>
      <c r="B3484" s="40" t="s">
        <v>16</v>
      </c>
      <c r="D3484" s="106">
        <v>721430000013</v>
      </c>
      <c r="E3484" s="4">
        <v>0.6</v>
      </c>
    </row>
    <row r="3485" spans="1:5" x14ac:dyDescent="0.25">
      <c r="A3485" s="8">
        <v>35.85</v>
      </c>
      <c r="B3485" s="40" t="s">
        <v>16</v>
      </c>
      <c r="D3485" s="108">
        <v>721430000011</v>
      </c>
      <c r="E3485" s="4">
        <v>0.6</v>
      </c>
    </row>
    <row r="3486" spans="1:5" x14ac:dyDescent="0.25">
      <c r="A3486" s="8">
        <v>35.86</v>
      </c>
      <c r="B3486" s="40" t="s">
        <v>16</v>
      </c>
      <c r="D3486" s="106">
        <v>721430000014</v>
      </c>
      <c r="E3486" s="4">
        <v>0.6</v>
      </c>
    </row>
    <row r="3487" spans="1:5" x14ac:dyDescent="0.25">
      <c r="A3487" s="8">
        <v>35.869999999999997</v>
      </c>
      <c r="B3487" s="40" t="s">
        <v>16</v>
      </c>
      <c r="D3487" s="108">
        <v>847170201000</v>
      </c>
      <c r="E3487" s="4">
        <v>0.6</v>
      </c>
    </row>
    <row r="3488" spans="1:5" x14ac:dyDescent="0.25">
      <c r="A3488" s="8">
        <v>35.880000000000003</v>
      </c>
      <c r="B3488" s="40" t="s">
        <v>16</v>
      </c>
      <c r="D3488" s="106">
        <v>847170209000</v>
      </c>
      <c r="E3488" s="4">
        <v>0.6</v>
      </c>
    </row>
    <row r="3489" spans="1:5" x14ac:dyDescent="0.25">
      <c r="A3489" s="8">
        <v>35.89</v>
      </c>
      <c r="B3489" s="40" t="s">
        <v>16</v>
      </c>
      <c r="D3489" s="108">
        <v>847170981000</v>
      </c>
      <c r="E3489" s="4">
        <v>0.6</v>
      </c>
    </row>
    <row r="3490" spans="1:5" x14ac:dyDescent="0.25">
      <c r="A3490" s="8">
        <v>35.9</v>
      </c>
      <c r="B3490" s="40" t="s">
        <v>16</v>
      </c>
      <c r="D3490" s="106">
        <v>847170989000</v>
      </c>
      <c r="E3490" s="4">
        <v>0.6</v>
      </c>
    </row>
    <row r="3491" spans="1:5" x14ac:dyDescent="0.25">
      <c r="A3491" s="8">
        <v>35.909999999999997</v>
      </c>
      <c r="B3491" s="40" t="s">
        <v>16</v>
      </c>
      <c r="D3491" s="108">
        <v>847170701000</v>
      </c>
      <c r="E3491" s="4">
        <v>0.6</v>
      </c>
    </row>
    <row r="3492" spans="1:5" x14ac:dyDescent="0.25">
      <c r="A3492" s="8">
        <v>35.92</v>
      </c>
      <c r="B3492" s="40" t="s">
        <v>16</v>
      </c>
      <c r="D3492" s="106">
        <v>847170709000</v>
      </c>
      <c r="E3492" s="4">
        <v>0.6</v>
      </c>
    </row>
    <row r="3493" spans="1:5" x14ac:dyDescent="0.25">
      <c r="A3493" s="8">
        <v>35.93</v>
      </c>
      <c r="B3493" s="40" t="s">
        <v>16</v>
      </c>
      <c r="D3493" s="108">
        <v>847160701000</v>
      </c>
      <c r="E3493" s="4">
        <v>0.6</v>
      </c>
    </row>
    <row r="3494" spans="1:5" x14ac:dyDescent="0.25">
      <c r="A3494" s="8">
        <v>35.94</v>
      </c>
      <c r="B3494" s="40" t="s">
        <v>16</v>
      </c>
      <c r="D3494" s="106">
        <v>847160709019</v>
      </c>
      <c r="E3494" s="4">
        <v>0.6</v>
      </c>
    </row>
    <row r="3495" spans="1:5" x14ac:dyDescent="0.25">
      <c r="A3495" s="8">
        <v>35.950000000000003</v>
      </c>
      <c r="B3495" s="40" t="s">
        <v>16</v>
      </c>
      <c r="D3495" s="108">
        <v>847170509000</v>
      </c>
      <c r="E3495" s="4">
        <v>0.6</v>
      </c>
    </row>
    <row r="3496" spans="1:5" x14ac:dyDescent="0.25">
      <c r="A3496" s="8">
        <v>35.96</v>
      </c>
      <c r="B3496" s="40" t="s">
        <v>16</v>
      </c>
      <c r="D3496" s="106">
        <v>847160709013</v>
      </c>
      <c r="E3496" s="4">
        <v>0.6</v>
      </c>
    </row>
    <row r="3497" spans="1:5" x14ac:dyDescent="0.25">
      <c r="A3497" s="8">
        <v>35.97</v>
      </c>
      <c r="B3497" s="40" t="s">
        <v>16</v>
      </c>
      <c r="D3497" s="108">
        <v>847160709012</v>
      </c>
      <c r="E3497" s="4">
        <v>0.6</v>
      </c>
    </row>
    <row r="3498" spans="1:5" x14ac:dyDescent="0.25">
      <c r="A3498" s="8">
        <v>35.979999999999997</v>
      </c>
      <c r="B3498" s="40" t="s">
        <v>16</v>
      </c>
      <c r="D3498" s="106">
        <v>847170301000</v>
      </c>
      <c r="E3498" s="4">
        <v>0.6</v>
      </c>
    </row>
    <row r="3499" spans="1:5" x14ac:dyDescent="0.25">
      <c r="A3499" s="8">
        <v>35.99</v>
      </c>
      <c r="B3499" s="40" t="s">
        <v>16</v>
      </c>
      <c r="D3499" s="108">
        <v>847170309000</v>
      </c>
      <c r="E3499" s="4">
        <v>0.6</v>
      </c>
    </row>
    <row r="3500" spans="1:5" x14ac:dyDescent="0.25">
      <c r="A3500" s="8">
        <v>36</v>
      </c>
      <c r="B3500" s="40" t="s">
        <v>16</v>
      </c>
      <c r="D3500" s="106">
        <v>847160709011</v>
      </c>
      <c r="E3500" s="4">
        <v>0.6</v>
      </c>
    </row>
    <row r="3501" spans="1:5" x14ac:dyDescent="0.25">
      <c r="A3501" s="8">
        <v>36.01</v>
      </c>
      <c r="B3501" s="40" t="s">
        <v>16</v>
      </c>
      <c r="D3501" s="108">
        <v>844332109019</v>
      </c>
      <c r="E3501" s="4">
        <v>0.6</v>
      </c>
    </row>
    <row r="3502" spans="1:5" x14ac:dyDescent="0.25">
      <c r="A3502" s="8">
        <v>36.020000000000003</v>
      </c>
      <c r="B3502" s="40" t="s">
        <v>16</v>
      </c>
      <c r="D3502" s="106">
        <v>852871110000</v>
      </c>
      <c r="E3502" s="4">
        <v>0.6</v>
      </c>
    </row>
    <row r="3503" spans="1:5" x14ac:dyDescent="0.25">
      <c r="A3503" s="8">
        <v>36.03</v>
      </c>
      <c r="B3503" s="40" t="s">
        <v>16</v>
      </c>
      <c r="D3503" s="108">
        <v>847180000000</v>
      </c>
      <c r="E3503" s="4">
        <v>0.6</v>
      </c>
    </row>
    <row r="3504" spans="1:5" x14ac:dyDescent="0.25">
      <c r="A3504" s="8">
        <v>36.04</v>
      </c>
      <c r="B3504" s="40" t="s">
        <v>16</v>
      </c>
      <c r="D3504" s="106">
        <v>847690900000</v>
      </c>
      <c r="E3504" s="4">
        <v>0.6</v>
      </c>
    </row>
    <row r="3505" spans="1:5" x14ac:dyDescent="0.25">
      <c r="A3505" s="8">
        <v>36.049999999999997</v>
      </c>
      <c r="B3505" s="40" t="s">
        <v>16</v>
      </c>
      <c r="D3505" s="108">
        <v>401310000000</v>
      </c>
      <c r="E3505" s="4">
        <v>0.6</v>
      </c>
    </row>
    <row r="3506" spans="1:5" x14ac:dyDescent="0.25">
      <c r="A3506" s="8">
        <v>36.06</v>
      </c>
      <c r="B3506" s="40" t="s">
        <v>16</v>
      </c>
      <c r="D3506" s="106">
        <v>401211000000</v>
      </c>
      <c r="E3506" s="4">
        <v>0.6</v>
      </c>
    </row>
    <row r="3507" spans="1:5" x14ac:dyDescent="0.25">
      <c r="A3507" s="8">
        <v>36.07</v>
      </c>
      <c r="B3507" s="40" t="s">
        <v>16</v>
      </c>
      <c r="D3507" s="108">
        <v>293911000025</v>
      </c>
      <c r="E3507" s="4">
        <v>0.6</v>
      </c>
    </row>
    <row r="3508" spans="1:5" x14ac:dyDescent="0.25">
      <c r="A3508" s="8">
        <v>36.08</v>
      </c>
      <c r="B3508" s="40" t="s">
        <v>16</v>
      </c>
      <c r="D3508" s="106">
        <v>294130000014</v>
      </c>
      <c r="E3508" s="4">
        <v>0.6</v>
      </c>
    </row>
    <row r="3509" spans="1:5" x14ac:dyDescent="0.25">
      <c r="A3509" s="8">
        <v>36.090000000000003</v>
      </c>
      <c r="B3509" s="40" t="s">
        <v>16</v>
      </c>
      <c r="D3509" s="108">
        <v>294130000015</v>
      </c>
      <c r="E3509" s="4">
        <v>0.6</v>
      </c>
    </row>
    <row r="3510" spans="1:5" x14ac:dyDescent="0.25">
      <c r="A3510" s="8">
        <v>36.1</v>
      </c>
      <c r="B3510" s="40" t="s">
        <v>16</v>
      </c>
      <c r="D3510" s="106">
        <v>850432001000</v>
      </c>
      <c r="E3510" s="4">
        <v>0.6</v>
      </c>
    </row>
    <row r="3511" spans="1:5" x14ac:dyDescent="0.25">
      <c r="A3511" s="8">
        <v>36.11</v>
      </c>
      <c r="B3511" s="40" t="s">
        <v>16</v>
      </c>
      <c r="D3511" s="108">
        <v>850431801000</v>
      </c>
      <c r="E3511" s="4">
        <v>0.6</v>
      </c>
    </row>
    <row r="3512" spans="1:5" x14ac:dyDescent="0.25">
      <c r="A3512" s="8">
        <v>36.119999999999997</v>
      </c>
      <c r="B3512" s="40" t="s">
        <v>16</v>
      </c>
      <c r="D3512" s="106">
        <v>901920900000</v>
      </c>
      <c r="E3512" s="4">
        <v>0.6</v>
      </c>
    </row>
    <row r="3513" spans="1:5" x14ac:dyDescent="0.25">
      <c r="A3513" s="8">
        <v>36.130000000000003</v>
      </c>
      <c r="B3513" s="40" t="s">
        <v>16</v>
      </c>
      <c r="D3513" s="108">
        <v>290950001000</v>
      </c>
      <c r="E3513" s="4">
        <v>0.6</v>
      </c>
    </row>
    <row r="3514" spans="1:5" x14ac:dyDescent="0.25">
      <c r="A3514" s="8">
        <v>36.14</v>
      </c>
      <c r="B3514" s="40" t="s">
        <v>16</v>
      </c>
      <c r="D3514" s="106">
        <v>901180000011</v>
      </c>
      <c r="E3514" s="4">
        <v>0.6</v>
      </c>
    </row>
    <row r="3515" spans="1:5" x14ac:dyDescent="0.25">
      <c r="A3515" s="8">
        <v>36.15</v>
      </c>
      <c r="B3515" s="40" t="s">
        <v>16</v>
      </c>
      <c r="D3515" s="108">
        <v>320290000014</v>
      </c>
      <c r="E3515" s="4">
        <v>0.6</v>
      </c>
    </row>
    <row r="3516" spans="1:5" x14ac:dyDescent="0.25">
      <c r="A3516" s="8">
        <v>36.159999999999997</v>
      </c>
      <c r="B3516" s="40" t="s">
        <v>16</v>
      </c>
      <c r="D3516" s="106">
        <v>600330900000</v>
      </c>
      <c r="E3516" s="4">
        <v>0.6</v>
      </c>
    </row>
    <row r="3517" spans="1:5" x14ac:dyDescent="0.25">
      <c r="A3517" s="8">
        <v>36.17</v>
      </c>
      <c r="B3517" s="40" t="s">
        <v>16</v>
      </c>
      <c r="D3517" s="108">
        <v>600240000013</v>
      </c>
      <c r="E3517" s="4">
        <v>0.6</v>
      </c>
    </row>
    <row r="3518" spans="1:5" x14ac:dyDescent="0.25">
      <c r="A3518" s="8">
        <v>36.18</v>
      </c>
      <c r="B3518" s="40" t="s">
        <v>16</v>
      </c>
      <c r="D3518" s="106">
        <v>600410000019</v>
      </c>
      <c r="E3518" s="4">
        <v>0.6</v>
      </c>
    </row>
    <row r="3519" spans="1:5" x14ac:dyDescent="0.25">
      <c r="A3519" s="8">
        <v>36.19</v>
      </c>
      <c r="B3519" s="40" t="s">
        <v>16</v>
      </c>
      <c r="D3519" s="108">
        <v>600390000019</v>
      </c>
      <c r="E3519" s="4">
        <v>0.6</v>
      </c>
    </row>
    <row r="3520" spans="1:5" x14ac:dyDescent="0.25">
      <c r="A3520" s="8">
        <v>36.200000000000003</v>
      </c>
      <c r="B3520" s="40" t="s">
        <v>16</v>
      </c>
      <c r="D3520" s="106">
        <v>600290000000</v>
      </c>
      <c r="E3520" s="4">
        <v>0.6</v>
      </c>
    </row>
    <row r="3521" spans="1:5" x14ac:dyDescent="0.25">
      <c r="A3521" s="8">
        <v>36.21</v>
      </c>
      <c r="B3521" s="40" t="s">
        <v>16</v>
      </c>
      <c r="D3521" s="108">
        <v>600490000000</v>
      </c>
      <c r="E3521" s="4">
        <v>0.6</v>
      </c>
    </row>
    <row r="3522" spans="1:5" x14ac:dyDescent="0.25">
      <c r="A3522" s="8">
        <v>36.22</v>
      </c>
      <c r="B3522" s="40" t="s">
        <v>16</v>
      </c>
      <c r="D3522" s="106">
        <v>600320000000</v>
      </c>
      <c r="E3522" s="4">
        <v>0.6</v>
      </c>
    </row>
    <row r="3523" spans="1:5" x14ac:dyDescent="0.25">
      <c r="A3523" s="8">
        <v>36.229999999999997</v>
      </c>
      <c r="B3523" s="40" t="s">
        <v>16</v>
      </c>
      <c r="D3523" s="108">
        <v>600240000011</v>
      </c>
      <c r="E3523" s="4">
        <v>0.6</v>
      </c>
    </row>
    <row r="3524" spans="1:5" x14ac:dyDescent="0.25">
      <c r="A3524" s="8">
        <v>36.24</v>
      </c>
      <c r="B3524" s="40" t="s">
        <v>16</v>
      </c>
      <c r="D3524" s="106">
        <v>600410000011</v>
      </c>
      <c r="E3524" s="4">
        <v>0.6</v>
      </c>
    </row>
    <row r="3525" spans="1:5" x14ac:dyDescent="0.25">
      <c r="A3525" s="8">
        <v>36.25</v>
      </c>
      <c r="B3525" s="40" t="s">
        <v>16</v>
      </c>
      <c r="D3525" s="108">
        <v>600340000000</v>
      </c>
      <c r="E3525" s="4">
        <v>0.6</v>
      </c>
    </row>
    <row r="3526" spans="1:5" x14ac:dyDescent="0.25">
      <c r="A3526" s="8">
        <v>36.26</v>
      </c>
      <c r="B3526" s="40" t="s">
        <v>16</v>
      </c>
      <c r="D3526" s="106">
        <v>600310000000</v>
      </c>
      <c r="E3526" s="4">
        <v>0.6</v>
      </c>
    </row>
    <row r="3527" spans="1:5" x14ac:dyDescent="0.25">
      <c r="A3527" s="8">
        <v>36.270000000000003</v>
      </c>
      <c r="B3527" s="40" t="s">
        <v>16</v>
      </c>
      <c r="D3527" s="108">
        <v>600240000012</v>
      </c>
      <c r="E3527" s="4">
        <v>0.6</v>
      </c>
    </row>
    <row r="3528" spans="1:5" x14ac:dyDescent="0.25">
      <c r="A3528" s="8">
        <v>36.28</v>
      </c>
      <c r="B3528" s="40" t="s">
        <v>16</v>
      </c>
      <c r="D3528" s="106">
        <v>600410000012</v>
      </c>
      <c r="E3528" s="4">
        <v>0.6</v>
      </c>
    </row>
    <row r="3529" spans="1:5" x14ac:dyDescent="0.25">
      <c r="A3529" s="8">
        <v>36.29</v>
      </c>
      <c r="B3529" s="40" t="s">
        <v>16</v>
      </c>
      <c r="D3529" s="108">
        <v>820590100000</v>
      </c>
      <c r="E3529" s="4">
        <v>0.6</v>
      </c>
    </row>
    <row r="3530" spans="1:5" x14ac:dyDescent="0.25">
      <c r="A3530" s="8">
        <v>36.299999999999997</v>
      </c>
      <c r="B3530" s="40" t="s">
        <v>16</v>
      </c>
      <c r="D3530" s="106">
        <v>291829003011</v>
      </c>
      <c r="E3530" s="4">
        <v>0.6</v>
      </c>
    </row>
    <row r="3531" spans="1:5" x14ac:dyDescent="0.25">
      <c r="A3531" s="8">
        <v>36.31</v>
      </c>
      <c r="B3531" s="40" t="s">
        <v>16</v>
      </c>
      <c r="D3531" s="108">
        <v>291829003029</v>
      </c>
      <c r="E3531" s="4">
        <v>0.6</v>
      </c>
    </row>
    <row r="3532" spans="1:5" x14ac:dyDescent="0.25">
      <c r="A3532" s="8">
        <v>36.32</v>
      </c>
      <c r="B3532" s="40" t="s">
        <v>16</v>
      </c>
      <c r="D3532" s="106">
        <v>291829003019</v>
      </c>
      <c r="E3532" s="4">
        <v>0.6</v>
      </c>
    </row>
    <row r="3533" spans="1:5" x14ac:dyDescent="0.25">
      <c r="A3533" s="8">
        <v>36.33</v>
      </c>
      <c r="B3533" s="40" t="s">
        <v>16</v>
      </c>
      <c r="D3533" s="108">
        <v>292142000013</v>
      </c>
      <c r="E3533" s="4">
        <v>0.6</v>
      </c>
    </row>
    <row r="3534" spans="1:5" x14ac:dyDescent="0.25">
      <c r="A3534" s="8">
        <v>36.340000000000003</v>
      </c>
      <c r="B3534" s="40" t="s">
        <v>16</v>
      </c>
      <c r="D3534" s="106">
        <v>291539005900</v>
      </c>
      <c r="E3534" s="4">
        <v>0.6</v>
      </c>
    </row>
    <row r="3535" spans="1:5" x14ac:dyDescent="0.25">
      <c r="A3535" s="8">
        <v>36.35</v>
      </c>
      <c r="B3535" s="40" t="s">
        <v>16</v>
      </c>
      <c r="D3535" s="108">
        <v>711029000000</v>
      </c>
      <c r="E3535" s="4">
        <v>0.6</v>
      </c>
    </row>
    <row r="3536" spans="1:5" x14ac:dyDescent="0.25">
      <c r="A3536" s="8">
        <v>36.36</v>
      </c>
      <c r="B3536" s="40" t="s">
        <v>16</v>
      </c>
      <c r="D3536" s="106">
        <v>842519000000</v>
      </c>
      <c r="E3536" s="4">
        <v>0.6</v>
      </c>
    </row>
    <row r="3537" spans="1:5" x14ac:dyDescent="0.25">
      <c r="A3537" s="8">
        <v>36.369999999999997</v>
      </c>
      <c r="B3537" s="40" t="s">
        <v>16</v>
      </c>
      <c r="D3537" s="108">
        <v>291570401000</v>
      </c>
      <c r="E3537" s="4">
        <v>0.6</v>
      </c>
    </row>
    <row r="3538" spans="1:5" x14ac:dyDescent="0.25">
      <c r="A3538" s="8">
        <v>36.380000000000003</v>
      </c>
      <c r="B3538" s="40" t="s">
        <v>16</v>
      </c>
      <c r="D3538" s="106">
        <v>291570409019</v>
      </c>
      <c r="E3538" s="4">
        <v>0.6</v>
      </c>
    </row>
    <row r="3539" spans="1:5" x14ac:dyDescent="0.25">
      <c r="A3539" s="8">
        <v>36.39</v>
      </c>
      <c r="B3539" s="40" t="s">
        <v>16</v>
      </c>
      <c r="D3539" s="108">
        <v>293590900015</v>
      </c>
      <c r="E3539" s="4">
        <v>0.6</v>
      </c>
    </row>
    <row r="3540" spans="1:5" x14ac:dyDescent="0.25">
      <c r="A3540" s="8">
        <v>36.4</v>
      </c>
      <c r="B3540" s="40" t="s">
        <v>16</v>
      </c>
      <c r="D3540" s="106">
        <v>292249859026</v>
      </c>
      <c r="E3540" s="4">
        <v>0.6</v>
      </c>
    </row>
    <row r="3541" spans="1:5" x14ac:dyDescent="0.25">
      <c r="A3541" s="8">
        <v>36.409999999999997</v>
      </c>
      <c r="B3541" s="40" t="s">
        <v>16</v>
      </c>
      <c r="D3541" s="108">
        <v>292249859028</v>
      </c>
      <c r="E3541" s="4">
        <v>0.6</v>
      </c>
    </row>
    <row r="3542" spans="1:5" x14ac:dyDescent="0.25">
      <c r="A3542" s="8">
        <v>36.42</v>
      </c>
      <c r="B3542" s="40" t="s">
        <v>16</v>
      </c>
      <c r="D3542" s="106">
        <v>292249859027</v>
      </c>
      <c r="E3542" s="4">
        <v>0.6</v>
      </c>
    </row>
    <row r="3543" spans="1:5" x14ac:dyDescent="0.25">
      <c r="A3543" s="8">
        <v>36.43</v>
      </c>
      <c r="B3543" s="40" t="s">
        <v>16</v>
      </c>
      <c r="D3543" s="108">
        <v>292250001000</v>
      </c>
      <c r="E3543" s="4">
        <v>0.6</v>
      </c>
    </row>
    <row r="3544" spans="1:5" x14ac:dyDescent="0.25">
      <c r="A3544" s="8">
        <v>36.44</v>
      </c>
      <c r="B3544" s="40" t="s">
        <v>16</v>
      </c>
      <c r="D3544" s="106">
        <v>560121900019</v>
      </c>
      <c r="E3544" s="4">
        <v>0.6</v>
      </c>
    </row>
    <row r="3545" spans="1:5" x14ac:dyDescent="0.25">
      <c r="A3545" s="8">
        <v>36.450000000000003</v>
      </c>
      <c r="B3545" s="40" t="s">
        <v>16</v>
      </c>
      <c r="D3545" s="108">
        <v>580429009011</v>
      </c>
      <c r="E3545" s="4">
        <v>0.6</v>
      </c>
    </row>
    <row r="3546" spans="1:5" x14ac:dyDescent="0.25">
      <c r="A3546" s="8">
        <v>36.46</v>
      </c>
      <c r="B3546" s="40" t="s">
        <v>16</v>
      </c>
      <c r="D3546" s="106">
        <v>293919000013</v>
      </c>
      <c r="E3546" s="4">
        <v>0.6</v>
      </c>
    </row>
    <row r="3547" spans="1:5" x14ac:dyDescent="0.25">
      <c r="A3547" s="8">
        <v>36.47</v>
      </c>
      <c r="B3547" s="40" t="s">
        <v>16</v>
      </c>
      <c r="D3547" s="108">
        <v>847690100000</v>
      </c>
      <c r="E3547" s="4">
        <v>0.6</v>
      </c>
    </row>
    <row r="3548" spans="1:5" x14ac:dyDescent="0.25">
      <c r="A3548" s="8">
        <v>36.479999999999997</v>
      </c>
      <c r="B3548" s="40" t="s">
        <v>16</v>
      </c>
      <c r="D3548" s="106">
        <v>291260000000</v>
      </c>
      <c r="E3548" s="4">
        <v>0.6</v>
      </c>
    </row>
    <row r="3549" spans="1:5" x14ac:dyDescent="0.25">
      <c r="A3549" s="8">
        <v>36.49</v>
      </c>
      <c r="B3549" s="40" t="s">
        <v>16</v>
      </c>
      <c r="D3549" s="108">
        <v>853540000011</v>
      </c>
      <c r="E3549" s="4">
        <v>0.6</v>
      </c>
    </row>
    <row r="3550" spans="1:5" x14ac:dyDescent="0.25">
      <c r="A3550" s="8">
        <v>36.5</v>
      </c>
      <c r="B3550" s="40" t="s">
        <v>16</v>
      </c>
      <c r="D3550" s="106">
        <v>291250000012</v>
      </c>
      <c r="E3550" s="4">
        <v>0.6</v>
      </c>
    </row>
    <row r="3551" spans="1:5" x14ac:dyDescent="0.25">
      <c r="A3551" s="8">
        <v>36.51</v>
      </c>
      <c r="B3551" s="40" t="s">
        <v>16</v>
      </c>
      <c r="D3551" s="108">
        <v>292429700011</v>
      </c>
      <c r="E3551" s="4">
        <v>0.6</v>
      </c>
    </row>
    <row r="3552" spans="1:5" x14ac:dyDescent="0.25">
      <c r="A3552" s="8">
        <v>36.520000000000003</v>
      </c>
      <c r="B3552" s="40" t="s">
        <v>16</v>
      </c>
      <c r="D3552" s="106">
        <v>292011000000</v>
      </c>
      <c r="E3552" s="4">
        <v>0.6</v>
      </c>
    </row>
    <row r="3553" spans="1:5" x14ac:dyDescent="0.25">
      <c r="A3553" s="8">
        <v>36.53</v>
      </c>
      <c r="B3553" s="40" t="s">
        <v>16</v>
      </c>
      <c r="D3553" s="108">
        <v>731815620000</v>
      </c>
      <c r="E3553" s="4">
        <v>0.6</v>
      </c>
    </row>
    <row r="3554" spans="1:5" x14ac:dyDescent="0.25">
      <c r="A3554" s="8">
        <v>36.54</v>
      </c>
      <c r="B3554" s="40" t="s">
        <v>16</v>
      </c>
      <c r="D3554" s="106">
        <v>722090200029</v>
      </c>
      <c r="E3554" s="4">
        <v>0.6</v>
      </c>
    </row>
    <row r="3555" spans="1:5" x14ac:dyDescent="0.25">
      <c r="A3555" s="8">
        <v>36.549999999999997</v>
      </c>
      <c r="B3555" s="40" t="s">
        <v>16</v>
      </c>
      <c r="D3555" s="108">
        <v>731210200000</v>
      </c>
      <c r="E3555" s="4">
        <v>0.6</v>
      </c>
    </row>
    <row r="3556" spans="1:5" x14ac:dyDescent="0.25">
      <c r="A3556" s="8">
        <v>36.56</v>
      </c>
      <c r="B3556" s="40" t="s">
        <v>16</v>
      </c>
      <c r="D3556" s="106">
        <v>722230970019</v>
      </c>
      <c r="E3556" s="4">
        <v>0.6</v>
      </c>
    </row>
    <row r="3557" spans="1:5" x14ac:dyDescent="0.25">
      <c r="A3557" s="8">
        <v>36.57</v>
      </c>
      <c r="B3557" s="40" t="s">
        <v>16</v>
      </c>
      <c r="D3557" s="108">
        <v>722230910000</v>
      </c>
      <c r="E3557" s="4">
        <v>0.6</v>
      </c>
    </row>
    <row r="3558" spans="1:5" x14ac:dyDescent="0.25">
      <c r="A3558" s="8">
        <v>36.58</v>
      </c>
      <c r="B3558" s="40" t="s">
        <v>16</v>
      </c>
      <c r="D3558" s="106">
        <v>722230510000</v>
      </c>
      <c r="E3558" s="4">
        <v>0.6</v>
      </c>
    </row>
    <row r="3559" spans="1:5" x14ac:dyDescent="0.25">
      <c r="A3559" s="8">
        <v>36.590000000000003</v>
      </c>
      <c r="B3559" s="40" t="s">
        <v>16</v>
      </c>
      <c r="D3559" s="108">
        <v>722219900000</v>
      </c>
      <c r="E3559" s="4">
        <v>0.6</v>
      </c>
    </row>
    <row r="3560" spans="1:5" x14ac:dyDescent="0.25">
      <c r="A3560" s="8">
        <v>36.6</v>
      </c>
      <c r="B3560" s="40" t="s">
        <v>16</v>
      </c>
      <c r="D3560" s="106">
        <v>722219100000</v>
      </c>
      <c r="E3560" s="4">
        <v>0.6</v>
      </c>
    </row>
    <row r="3561" spans="1:5" x14ac:dyDescent="0.25">
      <c r="A3561" s="8">
        <v>36.61</v>
      </c>
      <c r="B3561" s="40" t="s">
        <v>16</v>
      </c>
      <c r="D3561" s="108">
        <v>722230970011</v>
      </c>
      <c r="E3561" s="4">
        <v>0.6</v>
      </c>
    </row>
    <row r="3562" spans="1:5" x14ac:dyDescent="0.25">
      <c r="A3562" s="8">
        <v>36.619999999999997</v>
      </c>
      <c r="B3562" s="40" t="s">
        <v>16</v>
      </c>
      <c r="D3562" s="106">
        <v>722240900019</v>
      </c>
      <c r="E3562" s="4">
        <v>0.6</v>
      </c>
    </row>
    <row r="3563" spans="1:5" x14ac:dyDescent="0.25">
      <c r="A3563" s="8">
        <v>36.630000000000003</v>
      </c>
      <c r="B3563" s="40" t="s">
        <v>16</v>
      </c>
      <c r="D3563" s="108">
        <v>722240900011</v>
      </c>
      <c r="E3563" s="4">
        <v>0.6</v>
      </c>
    </row>
    <row r="3564" spans="1:5" x14ac:dyDescent="0.25">
      <c r="A3564" s="8">
        <v>36.64</v>
      </c>
      <c r="B3564" s="40" t="s">
        <v>16</v>
      </c>
      <c r="D3564" s="106">
        <v>722300990000</v>
      </c>
      <c r="E3564" s="4">
        <v>0.6</v>
      </c>
    </row>
    <row r="3565" spans="1:5" x14ac:dyDescent="0.25">
      <c r="A3565" s="8">
        <v>36.65</v>
      </c>
      <c r="B3565" s="40" t="s">
        <v>16</v>
      </c>
      <c r="D3565" s="108">
        <v>721912900019</v>
      </c>
      <c r="E3565" s="4">
        <v>0.6</v>
      </c>
    </row>
    <row r="3566" spans="1:5" x14ac:dyDescent="0.25">
      <c r="A3566" s="8">
        <v>36.659999999999997</v>
      </c>
      <c r="B3566" s="40" t="s">
        <v>16</v>
      </c>
      <c r="D3566" s="106">
        <v>721914900019</v>
      </c>
      <c r="E3566" s="4">
        <v>0.6</v>
      </c>
    </row>
    <row r="3567" spans="1:5" x14ac:dyDescent="0.25">
      <c r="A3567" s="8">
        <v>36.67</v>
      </c>
      <c r="B3567" s="40" t="s">
        <v>16</v>
      </c>
      <c r="D3567" s="108">
        <v>721914100019</v>
      </c>
      <c r="E3567" s="4">
        <v>0.6</v>
      </c>
    </row>
    <row r="3568" spans="1:5" x14ac:dyDescent="0.25">
      <c r="A3568" s="8">
        <v>36.68</v>
      </c>
      <c r="B3568" s="40" t="s">
        <v>16</v>
      </c>
      <c r="D3568" s="106">
        <v>721911000019</v>
      </c>
      <c r="E3568" s="4">
        <v>0.6</v>
      </c>
    </row>
    <row r="3569" spans="1:5" x14ac:dyDescent="0.25">
      <c r="A3569" s="8">
        <v>36.69</v>
      </c>
      <c r="B3569" s="40" t="s">
        <v>16</v>
      </c>
      <c r="D3569" s="108">
        <v>722090800029</v>
      </c>
      <c r="E3569" s="4">
        <v>0.6</v>
      </c>
    </row>
    <row r="3570" spans="1:5" x14ac:dyDescent="0.25">
      <c r="A3570" s="8">
        <v>36.700000000000003</v>
      </c>
      <c r="B3570" s="40" t="s">
        <v>16</v>
      </c>
      <c r="D3570" s="106">
        <v>722090800021</v>
      </c>
      <c r="E3570" s="4">
        <v>0.6</v>
      </c>
    </row>
    <row r="3571" spans="1:5" x14ac:dyDescent="0.25">
      <c r="A3571" s="8">
        <v>36.71</v>
      </c>
      <c r="B3571" s="40" t="s">
        <v>16</v>
      </c>
      <c r="D3571" s="108">
        <v>731815350011</v>
      </c>
      <c r="E3571" s="4">
        <v>0.6</v>
      </c>
    </row>
    <row r="3572" spans="1:5" x14ac:dyDescent="0.25">
      <c r="A3572" s="8">
        <v>36.72</v>
      </c>
      <c r="B3572" s="40" t="s">
        <v>16</v>
      </c>
      <c r="D3572" s="106">
        <v>731814100000</v>
      </c>
      <c r="E3572" s="4">
        <v>0.6</v>
      </c>
    </row>
    <row r="3573" spans="1:5" x14ac:dyDescent="0.25">
      <c r="A3573" s="8">
        <v>36.729999999999997</v>
      </c>
      <c r="B3573" s="40" t="s">
        <v>16</v>
      </c>
      <c r="D3573" s="108">
        <v>721899800000</v>
      </c>
      <c r="E3573" s="4">
        <v>0.6</v>
      </c>
    </row>
    <row r="3574" spans="1:5" x14ac:dyDescent="0.25">
      <c r="A3574" s="8">
        <v>36.74</v>
      </c>
      <c r="B3574" s="40" t="s">
        <v>16</v>
      </c>
      <c r="D3574" s="106">
        <v>730411000000</v>
      </c>
      <c r="E3574" s="4">
        <v>0.6</v>
      </c>
    </row>
    <row r="3575" spans="1:5" x14ac:dyDescent="0.25">
      <c r="A3575" s="8">
        <v>36.75</v>
      </c>
      <c r="B3575" s="40" t="s">
        <v>16</v>
      </c>
      <c r="D3575" s="108">
        <v>730424001000</v>
      </c>
      <c r="E3575" s="4">
        <v>0.6</v>
      </c>
    </row>
    <row r="3576" spans="1:5" x14ac:dyDescent="0.25">
      <c r="A3576" s="8">
        <v>36.76</v>
      </c>
      <c r="B3576" s="40" t="s">
        <v>16</v>
      </c>
      <c r="D3576" s="106">
        <v>730424009000</v>
      </c>
      <c r="E3576" s="4">
        <v>0.6</v>
      </c>
    </row>
    <row r="3577" spans="1:5" x14ac:dyDescent="0.25">
      <c r="A3577" s="8">
        <v>36.770000000000003</v>
      </c>
      <c r="B3577" s="40" t="s">
        <v>16</v>
      </c>
      <c r="D3577" s="108">
        <v>730422001000</v>
      </c>
      <c r="E3577" s="4">
        <v>0.6</v>
      </c>
    </row>
    <row r="3578" spans="1:5" x14ac:dyDescent="0.25">
      <c r="A3578" s="8">
        <v>36.78</v>
      </c>
      <c r="B3578" s="40" t="s">
        <v>16</v>
      </c>
      <c r="D3578" s="106">
        <v>730422009000</v>
      </c>
      <c r="E3578" s="4">
        <v>0.6</v>
      </c>
    </row>
    <row r="3579" spans="1:5" x14ac:dyDescent="0.25">
      <c r="A3579" s="8">
        <v>36.79</v>
      </c>
      <c r="B3579" s="40" t="s">
        <v>16</v>
      </c>
      <c r="D3579" s="108">
        <v>730621000000</v>
      </c>
      <c r="E3579" s="4">
        <v>0.6</v>
      </c>
    </row>
    <row r="3580" spans="1:5" x14ac:dyDescent="0.25">
      <c r="A3580" s="8">
        <v>36.799999999999997</v>
      </c>
      <c r="B3580" s="40" t="s">
        <v>16</v>
      </c>
      <c r="D3580" s="106">
        <v>721923000012</v>
      </c>
      <c r="E3580" s="4">
        <v>0.6</v>
      </c>
    </row>
    <row r="3581" spans="1:5" x14ac:dyDescent="0.25">
      <c r="A3581" s="8">
        <v>36.81</v>
      </c>
      <c r="B3581" s="40" t="s">
        <v>16</v>
      </c>
      <c r="D3581" s="108">
        <v>721922900012</v>
      </c>
      <c r="E3581" s="4">
        <v>0.6</v>
      </c>
    </row>
    <row r="3582" spans="1:5" x14ac:dyDescent="0.25">
      <c r="A3582" s="8">
        <v>36.82</v>
      </c>
      <c r="B3582" s="40" t="s">
        <v>16</v>
      </c>
      <c r="D3582" s="106">
        <v>721922100012</v>
      </c>
      <c r="E3582" s="4">
        <v>0.6</v>
      </c>
    </row>
    <row r="3583" spans="1:5" x14ac:dyDescent="0.25">
      <c r="A3583" s="8">
        <v>36.83</v>
      </c>
      <c r="B3583" s="40" t="s">
        <v>16</v>
      </c>
      <c r="D3583" s="108">
        <v>721924000012</v>
      </c>
      <c r="E3583" s="4">
        <v>0.6</v>
      </c>
    </row>
    <row r="3584" spans="1:5" x14ac:dyDescent="0.25">
      <c r="A3584" s="8">
        <v>36.840000000000003</v>
      </c>
      <c r="B3584" s="40" t="s">
        <v>16</v>
      </c>
      <c r="D3584" s="106">
        <v>721921900012</v>
      </c>
      <c r="E3584" s="4">
        <v>0.6</v>
      </c>
    </row>
    <row r="3585" spans="1:5" x14ac:dyDescent="0.25">
      <c r="A3585" s="8">
        <v>36.85</v>
      </c>
      <c r="B3585" s="40" t="s">
        <v>16</v>
      </c>
      <c r="D3585" s="108">
        <v>721921100012</v>
      </c>
      <c r="E3585" s="4">
        <v>0.6</v>
      </c>
    </row>
    <row r="3586" spans="1:5" x14ac:dyDescent="0.25">
      <c r="A3586" s="8">
        <v>36.86</v>
      </c>
      <c r="B3586" s="40" t="s">
        <v>16</v>
      </c>
      <c r="D3586" s="106">
        <v>721899200000</v>
      </c>
      <c r="E3586" s="4">
        <v>0.6</v>
      </c>
    </row>
    <row r="3587" spans="1:5" x14ac:dyDescent="0.25">
      <c r="A3587" s="8">
        <v>36.869999999999997</v>
      </c>
      <c r="B3587" s="40" t="s">
        <v>16</v>
      </c>
      <c r="D3587" s="108">
        <v>730449859000</v>
      </c>
      <c r="E3587" s="4">
        <v>0.6</v>
      </c>
    </row>
    <row r="3588" spans="1:5" x14ac:dyDescent="0.25">
      <c r="A3588" s="8">
        <v>36.880000000000003</v>
      </c>
      <c r="B3588" s="40" t="s">
        <v>16</v>
      </c>
      <c r="D3588" s="106">
        <v>730449891000</v>
      </c>
      <c r="E3588" s="4">
        <v>0.6</v>
      </c>
    </row>
    <row r="3589" spans="1:5" x14ac:dyDescent="0.25">
      <c r="A3589" s="8">
        <v>36.89</v>
      </c>
      <c r="B3589" s="40" t="s">
        <v>16</v>
      </c>
      <c r="D3589" s="108">
        <v>730441001000</v>
      </c>
      <c r="E3589" s="4">
        <v>0.6</v>
      </c>
    </row>
    <row r="3590" spans="1:5" x14ac:dyDescent="0.25">
      <c r="A3590" s="8">
        <v>36.9</v>
      </c>
      <c r="B3590" s="40" t="s">
        <v>16</v>
      </c>
      <c r="D3590" s="106">
        <v>730449899000</v>
      </c>
      <c r="E3590" s="4">
        <v>0.6</v>
      </c>
    </row>
    <row r="3591" spans="1:5" x14ac:dyDescent="0.25">
      <c r="A3591" s="8">
        <v>36.909999999999997</v>
      </c>
      <c r="B3591" s="40" t="s">
        <v>16</v>
      </c>
      <c r="D3591" s="108">
        <v>722240100000</v>
      </c>
      <c r="E3591" s="4">
        <v>0.6</v>
      </c>
    </row>
    <row r="3592" spans="1:5" x14ac:dyDescent="0.25">
      <c r="A3592" s="8">
        <v>36.92</v>
      </c>
      <c r="B3592" s="40" t="s">
        <v>16</v>
      </c>
      <c r="D3592" s="106">
        <v>721913100011</v>
      </c>
      <c r="E3592" s="4">
        <v>0.6</v>
      </c>
    </row>
    <row r="3593" spans="1:5" x14ac:dyDescent="0.25">
      <c r="A3593" s="8">
        <v>36.93</v>
      </c>
      <c r="B3593" s="40" t="s">
        <v>16</v>
      </c>
      <c r="D3593" s="108">
        <v>721912100011</v>
      </c>
      <c r="E3593" s="4">
        <v>0.6</v>
      </c>
    </row>
    <row r="3594" spans="1:5" x14ac:dyDescent="0.25">
      <c r="A3594" s="8">
        <v>36.94</v>
      </c>
      <c r="B3594" s="40" t="s">
        <v>16</v>
      </c>
      <c r="D3594" s="106">
        <v>721914900011</v>
      </c>
      <c r="E3594" s="4">
        <v>0.6</v>
      </c>
    </row>
    <row r="3595" spans="1:5" x14ac:dyDescent="0.25">
      <c r="A3595" s="8">
        <v>36.950000000000003</v>
      </c>
      <c r="B3595" s="40" t="s">
        <v>16</v>
      </c>
      <c r="D3595" s="108">
        <v>721914100011</v>
      </c>
      <c r="E3595" s="4">
        <v>0.6</v>
      </c>
    </row>
    <row r="3596" spans="1:5" x14ac:dyDescent="0.25">
      <c r="A3596" s="8">
        <v>36.96</v>
      </c>
      <c r="B3596" s="40" t="s">
        <v>16</v>
      </c>
      <c r="D3596" s="106">
        <v>721911000011</v>
      </c>
      <c r="E3596" s="4">
        <v>0.6</v>
      </c>
    </row>
    <row r="3597" spans="1:5" x14ac:dyDescent="0.25">
      <c r="A3597" s="8">
        <v>36.97</v>
      </c>
      <c r="B3597" s="40" t="s">
        <v>16</v>
      </c>
      <c r="D3597" s="108">
        <v>722012000011</v>
      </c>
      <c r="E3597" s="4">
        <v>0.6</v>
      </c>
    </row>
    <row r="3598" spans="1:5" x14ac:dyDescent="0.25">
      <c r="A3598" s="8">
        <v>36.979999999999997</v>
      </c>
      <c r="B3598" s="40" t="s">
        <v>16</v>
      </c>
      <c r="D3598" s="106">
        <v>722011000011</v>
      </c>
      <c r="E3598" s="4">
        <v>0.6</v>
      </c>
    </row>
    <row r="3599" spans="1:5" x14ac:dyDescent="0.25">
      <c r="A3599" s="8">
        <v>36.99</v>
      </c>
      <c r="B3599" s="40" t="s">
        <v>16</v>
      </c>
      <c r="D3599" s="108">
        <v>721923000011</v>
      </c>
      <c r="E3599" s="4">
        <v>0.6</v>
      </c>
    </row>
    <row r="3600" spans="1:5" x14ac:dyDescent="0.25">
      <c r="A3600" s="8">
        <v>37</v>
      </c>
      <c r="B3600" s="40" t="s">
        <v>16</v>
      </c>
      <c r="D3600" s="106">
        <v>721922900011</v>
      </c>
      <c r="E3600" s="4">
        <v>0.6</v>
      </c>
    </row>
    <row r="3601" spans="1:5" x14ac:dyDescent="0.25">
      <c r="A3601" s="8">
        <v>37.01</v>
      </c>
      <c r="B3601" s="40" t="s">
        <v>16</v>
      </c>
      <c r="D3601" s="108">
        <v>721922100011</v>
      </c>
      <c r="E3601" s="4">
        <v>0.6</v>
      </c>
    </row>
    <row r="3602" spans="1:5" x14ac:dyDescent="0.25">
      <c r="A3602" s="8">
        <v>37.020000000000003</v>
      </c>
      <c r="B3602" s="40" t="s">
        <v>16</v>
      </c>
      <c r="D3602" s="106">
        <v>721924000011</v>
      </c>
      <c r="E3602" s="4">
        <v>0.6</v>
      </c>
    </row>
    <row r="3603" spans="1:5" x14ac:dyDescent="0.25">
      <c r="A3603" s="8">
        <v>37.03</v>
      </c>
      <c r="B3603" s="40" t="s">
        <v>16</v>
      </c>
      <c r="D3603" s="108">
        <v>721921900011</v>
      </c>
      <c r="E3603" s="4">
        <v>0.6</v>
      </c>
    </row>
    <row r="3604" spans="1:5" x14ac:dyDescent="0.25">
      <c r="A3604" s="8">
        <v>37.04</v>
      </c>
      <c r="B3604" s="40" t="s">
        <v>16</v>
      </c>
      <c r="D3604" s="106">
        <v>722012000012</v>
      </c>
      <c r="E3604" s="4">
        <v>0.6</v>
      </c>
    </row>
    <row r="3605" spans="1:5" x14ac:dyDescent="0.25">
      <c r="A3605" s="8">
        <v>37.049999999999997</v>
      </c>
      <c r="B3605" s="40" t="s">
        <v>16</v>
      </c>
      <c r="D3605" s="108">
        <v>722011000012</v>
      </c>
      <c r="E3605" s="4">
        <v>0.6</v>
      </c>
    </row>
    <row r="3606" spans="1:5" x14ac:dyDescent="0.25">
      <c r="A3606" s="8">
        <v>37.06</v>
      </c>
      <c r="B3606" s="40" t="s">
        <v>16</v>
      </c>
      <c r="D3606" s="106">
        <v>722300110000</v>
      </c>
      <c r="E3606" s="4">
        <v>0.6</v>
      </c>
    </row>
    <row r="3607" spans="1:5" x14ac:dyDescent="0.25">
      <c r="A3607" s="8">
        <v>37.07</v>
      </c>
      <c r="B3607" s="40" t="s">
        <v>16</v>
      </c>
      <c r="D3607" s="108">
        <v>722300910000</v>
      </c>
      <c r="E3607" s="4">
        <v>0.6</v>
      </c>
    </row>
    <row r="3608" spans="1:5" x14ac:dyDescent="0.25">
      <c r="A3608" s="8">
        <v>37.08</v>
      </c>
      <c r="B3608" s="40" t="s">
        <v>16</v>
      </c>
      <c r="D3608" s="106">
        <v>721891800012</v>
      </c>
      <c r="E3608" s="4">
        <v>0.6</v>
      </c>
    </row>
    <row r="3609" spans="1:5" x14ac:dyDescent="0.25">
      <c r="A3609" s="8">
        <v>37.090000000000003</v>
      </c>
      <c r="B3609" s="40" t="s">
        <v>16</v>
      </c>
      <c r="D3609" s="108">
        <v>721891100012</v>
      </c>
      <c r="E3609" s="4">
        <v>0.6</v>
      </c>
    </row>
    <row r="3610" spans="1:5" x14ac:dyDescent="0.25">
      <c r="A3610" s="8">
        <v>37.1</v>
      </c>
      <c r="B3610" s="40" t="s">
        <v>16</v>
      </c>
      <c r="D3610" s="106">
        <v>721899190000</v>
      </c>
      <c r="E3610" s="4">
        <v>0.6</v>
      </c>
    </row>
    <row r="3611" spans="1:5" x14ac:dyDescent="0.25">
      <c r="A3611" s="8">
        <v>37.11</v>
      </c>
      <c r="B3611" s="40" t="s">
        <v>16</v>
      </c>
      <c r="D3611" s="108">
        <v>722012000013</v>
      </c>
      <c r="E3611" s="4">
        <v>0.6</v>
      </c>
    </row>
    <row r="3612" spans="1:5" x14ac:dyDescent="0.25">
      <c r="A3612" s="8">
        <v>37.119999999999997</v>
      </c>
      <c r="B3612" s="40" t="s">
        <v>16</v>
      </c>
      <c r="D3612" s="106">
        <v>722011000013</v>
      </c>
      <c r="E3612" s="4">
        <v>0.6</v>
      </c>
    </row>
    <row r="3613" spans="1:5" x14ac:dyDescent="0.25">
      <c r="A3613" s="8">
        <v>37.130000000000003</v>
      </c>
      <c r="B3613" s="40" t="s">
        <v>16</v>
      </c>
      <c r="D3613" s="108">
        <v>110813001000</v>
      </c>
      <c r="E3613" s="4">
        <v>0.6</v>
      </c>
    </row>
    <row r="3614" spans="1:5" x14ac:dyDescent="0.25">
      <c r="A3614" s="8">
        <v>37.14</v>
      </c>
      <c r="B3614" s="40" t="s">
        <v>16</v>
      </c>
      <c r="D3614" s="106">
        <v>110813009000</v>
      </c>
      <c r="E3614" s="4">
        <v>0.6</v>
      </c>
    </row>
    <row r="3615" spans="1:5" x14ac:dyDescent="0.25">
      <c r="A3615" s="8">
        <v>37.15</v>
      </c>
      <c r="B3615" s="40" t="s">
        <v>16</v>
      </c>
      <c r="D3615" s="108">
        <v>290391000013</v>
      </c>
      <c r="E3615" s="4">
        <v>0.6</v>
      </c>
    </row>
    <row r="3616" spans="1:5" x14ac:dyDescent="0.25">
      <c r="A3616" s="8">
        <v>37.159999999999997</v>
      </c>
      <c r="B3616" s="40" t="s">
        <v>16</v>
      </c>
      <c r="D3616" s="106">
        <v>130220109012</v>
      </c>
      <c r="E3616" s="4">
        <v>0.6</v>
      </c>
    </row>
    <row r="3617" spans="1:5" x14ac:dyDescent="0.25">
      <c r="A3617" s="8">
        <v>37.17</v>
      </c>
      <c r="B3617" s="40" t="s">
        <v>16</v>
      </c>
      <c r="D3617" s="108">
        <v>130220909012</v>
      </c>
      <c r="E3617" s="4">
        <v>0.6</v>
      </c>
    </row>
    <row r="3618" spans="1:5" x14ac:dyDescent="0.25">
      <c r="A3618" s="8">
        <v>37.18</v>
      </c>
      <c r="B3618" s="40" t="s">
        <v>16</v>
      </c>
      <c r="D3618" s="106">
        <v>130220101000</v>
      </c>
      <c r="E3618" s="4">
        <v>0.6</v>
      </c>
    </row>
    <row r="3619" spans="1:5" x14ac:dyDescent="0.25">
      <c r="A3619" s="8">
        <v>37.19</v>
      </c>
      <c r="B3619" s="40" t="s">
        <v>16</v>
      </c>
      <c r="D3619" s="108">
        <v>130220901000</v>
      </c>
      <c r="E3619" s="4">
        <v>0.6</v>
      </c>
    </row>
    <row r="3620" spans="1:5" x14ac:dyDescent="0.25">
      <c r="A3620" s="8">
        <v>37.200000000000003</v>
      </c>
      <c r="B3620" s="40" t="s">
        <v>16</v>
      </c>
      <c r="D3620" s="106">
        <v>130220109011</v>
      </c>
      <c r="E3620" s="4">
        <v>0.6</v>
      </c>
    </row>
    <row r="3621" spans="1:5" x14ac:dyDescent="0.25">
      <c r="A3621" s="8">
        <v>37.21</v>
      </c>
      <c r="B3621" s="40" t="s">
        <v>16</v>
      </c>
      <c r="D3621" s="108">
        <v>130220909011</v>
      </c>
      <c r="E3621" s="4">
        <v>0.6</v>
      </c>
    </row>
    <row r="3622" spans="1:5" x14ac:dyDescent="0.25">
      <c r="A3622" s="8">
        <v>37.22</v>
      </c>
      <c r="B3622" s="40" t="s">
        <v>16</v>
      </c>
      <c r="D3622" s="106">
        <v>300310000000</v>
      </c>
      <c r="E3622" s="4">
        <v>0.6</v>
      </c>
    </row>
    <row r="3623" spans="1:5" x14ac:dyDescent="0.25">
      <c r="A3623" s="8">
        <v>37.229999999999997</v>
      </c>
      <c r="B3623" s="40" t="s">
        <v>16</v>
      </c>
      <c r="D3623" s="108">
        <v>820320000011</v>
      </c>
      <c r="E3623" s="4">
        <v>0.6</v>
      </c>
    </row>
    <row r="3624" spans="1:5" x14ac:dyDescent="0.25">
      <c r="A3624" s="8">
        <v>37.24</v>
      </c>
      <c r="B3624" s="40" t="s">
        <v>16</v>
      </c>
      <c r="D3624" s="106">
        <v>290542000000</v>
      </c>
      <c r="E3624" s="4">
        <v>0.6</v>
      </c>
    </row>
    <row r="3625" spans="1:5" x14ac:dyDescent="0.25">
      <c r="A3625" s="8">
        <v>37.25</v>
      </c>
      <c r="B3625" s="40" t="s">
        <v>16</v>
      </c>
      <c r="D3625" s="108">
        <v>290344000011</v>
      </c>
      <c r="E3625" s="4">
        <v>0.6</v>
      </c>
    </row>
    <row r="3626" spans="1:5" x14ac:dyDescent="0.25">
      <c r="A3626" s="8">
        <v>37.26</v>
      </c>
      <c r="B3626" s="40" t="s">
        <v>16</v>
      </c>
      <c r="D3626" s="106">
        <v>290499000021</v>
      </c>
      <c r="E3626" s="4">
        <v>0.6</v>
      </c>
    </row>
    <row r="3627" spans="1:5" x14ac:dyDescent="0.25">
      <c r="A3627" s="8">
        <v>37.270000000000003</v>
      </c>
      <c r="B3627" s="40" t="s">
        <v>16</v>
      </c>
      <c r="D3627" s="108">
        <v>290110009013</v>
      </c>
      <c r="E3627" s="4">
        <v>0.6</v>
      </c>
    </row>
    <row r="3628" spans="1:5" x14ac:dyDescent="0.25">
      <c r="A3628" s="8">
        <v>37.28</v>
      </c>
      <c r="B3628" s="40" t="s">
        <v>16</v>
      </c>
      <c r="D3628" s="106">
        <v>290519009016</v>
      </c>
      <c r="E3628" s="4">
        <v>0.6</v>
      </c>
    </row>
    <row r="3629" spans="1:5" x14ac:dyDescent="0.25">
      <c r="A3629" s="8">
        <v>37.29</v>
      </c>
      <c r="B3629" s="40" t="s">
        <v>16</v>
      </c>
      <c r="D3629" s="108">
        <v>291539003012</v>
      </c>
      <c r="E3629" s="4">
        <v>0.6</v>
      </c>
    </row>
    <row r="3630" spans="1:5" x14ac:dyDescent="0.25">
      <c r="A3630" s="8">
        <v>37.299999999999997</v>
      </c>
      <c r="B3630" s="40" t="s">
        <v>16</v>
      </c>
      <c r="D3630" s="106">
        <v>293353900012</v>
      </c>
      <c r="E3630" s="4">
        <v>0.6</v>
      </c>
    </row>
    <row r="3631" spans="1:5" x14ac:dyDescent="0.25">
      <c r="A3631" s="8">
        <v>37.31</v>
      </c>
      <c r="B3631" s="40" t="s">
        <v>16</v>
      </c>
      <c r="D3631" s="108">
        <v>290349300017</v>
      </c>
      <c r="E3631" s="4">
        <v>0.6</v>
      </c>
    </row>
    <row r="3632" spans="1:5" x14ac:dyDescent="0.25">
      <c r="A3632" s="8">
        <v>37.32</v>
      </c>
      <c r="B3632" s="40" t="s">
        <v>16</v>
      </c>
      <c r="D3632" s="106">
        <v>290436000000</v>
      </c>
      <c r="E3632" s="4">
        <v>0.6</v>
      </c>
    </row>
    <row r="3633" spans="1:5" x14ac:dyDescent="0.25">
      <c r="A3633" s="8">
        <v>37.33</v>
      </c>
      <c r="B3633" s="40" t="s">
        <v>16</v>
      </c>
      <c r="D3633" s="108">
        <v>290349300012</v>
      </c>
      <c r="E3633" s="4">
        <v>0.6</v>
      </c>
    </row>
    <row r="3634" spans="1:5" x14ac:dyDescent="0.25">
      <c r="A3634" s="8">
        <v>37.340000000000003</v>
      </c>
      <c r="B3634" s="40" t="s">
        <v>16</v>
      </c>
      <c r="D3634" s="106">
        <v>284700001000</v>
      </c>
      <c r="E3634" s="4">
        <v>0.6</v>
      </c>
    </row>
    <row r="3635" spans="1:5" x14ac:dyDescent="0.25">
      <c r="A3635" s="8">
        <v>37.35</v>
      </c>
      <c r="B3635" s="40" t="s">
        <v>16</v>
      </c>
      <c r="D3635" s="108">
        <v>281119809011</v>
      </c>
      <c r="E3635" s="4">
        <v>0.6</v>
      </c>
    </row>
    <row r="3636" spans="1:5" x14ac:dyDescent="0.25">
      <c r="A3636" s="8">
        <v>37.36</v>
      </c>
      <c r="B3636" s="40" t="s">
        <v>16</v>
      </c>
      <c r="D3636" s="106">
        <v>291620000013</v>
      </c>
      <c r="E3636" s="4">
        <v>0.6</v>
      </c>
    </row>
    <row r="3637" spans="1:5" x14ac:dyDescent="0.25">
      <c r="A3637" s="8">
        <v>37.369999999999997</v>
      </c>
      <c r="B3637" s="40" t="s">
        <v>16</v>
      </c>
      <c r="D3637" s="108">
        <v>284150009031</v>
      </c>
      <c r="E3637" s="4">
        <v>0.6</v>
      </c>
    </row>
    <row r="3638" spans="1:5" x14ac:dyDescent="0.25">
      <c r="A3638" s="8">
        <v>37.380000000000003</v>
      </c>
      <c r="B3638" s="40" t="s">
        <v>16</v>
      </c>
      <c r="D3638" s="106">
        <v>293333000024</v>
      </c>
      <c r="E3638" s="4">
        <v>0.6</v>
      </c>
    </row>
    <row r="3639" spans="1:5" x14ac:dyDescent="0.25">
      <c r="A3639" s="8">
        <v>37.39</v>
      </c>
      <c r="B3639" s="40" t="s">
        <v>16</v>
      </c>
      <c r="D3639" s="108">
        <v>293339990024</v>
      </c>
      <c r="E3639" s="4">
        <v>0.6</v>
      </c>
    </row>
    <row r="3640" spans="1:5" x14ac:dyDescent="0.25">
      <c r="A3640" s="8">
        <v>37.4</v>
      </c>
      <c r="B3640" s="40" t="s">
        <v>16</v>
      </c>
      <c r="D3640" s="106">
        <v>293339990025</v>
      </c>
      <c r="E3640" s="4">
        <v>0.6</v>
      </c>
    </row>
    <row r="3641" spans="1:5" x14ac:dyDescent="0.25">
      <c r="A3641" s="8">
        <v>37.409999999999997</v>
      </c>
      <c r="B3641" s="40" t="s">
        <v>16</v>
      </c>
      <c r="D3641" s="108">
        <v>292421000021</v>
      </c>
      <c r="E3641" s="4">
        <v>0.6</v>
      </c>
    </row>
    <row r="3642" spans="1:5" x14ac:dyDescent="0.25">
      <c r="A3642" s="8">
        <v>37.42</v>
      </c>
      <c r="B3642" s="40" t="s">
        <v>16</v>
      </c>
      <c r="D3642" s="106">
        <v>280300001000</v>
      </c>
      <c r="E3642" s="4">
        <v>0.6</v>
      </c>
    </row>
    <row r="3643" spans="1:5" x14ac:dyDescent="0.25">
      <c r="A3643" s="8">
        <v>37.43</v>
      </c>
      <c r="B3643" s="40" t="s">
        <v>16</v>
      </c>
      <c r="D3643" s="108">
        <v>271312000000</v>
      </c>
      <c r="E3643" s="4">
        <v>0.6</v>
      </c>
    </row>
    <row r="3644" spans="1:5" x14ac:dyDescent="0.25">
      <c r="A3644" s="8">
        <v>37.44</v>
      </c>
      <c r="B3644" s="40" t="s">
        <v>16</v>
      </c>
      <c r="D3644" s="106">
        <v>382499100000</v>
      </c>
      <c r="E3644" s="4">
        <v>0.6</v>
      </c>
    </row>
    <row r="3645" spans="1:5" x14ac:dyDescent="0.25">
      <c r="A3645" s="8">
        <v>37.450000000000003</v>
      </c>
      <c r="B3645" s="40" t="s">
        <v>16</v>
      </c>
      <c r="D3645" s="108">
        <v>340311000000</v>
      </c>
      <c r="E3645" s="4">
        <v>0.6</v>
      </c>
    </row>
    <row r="3646" spans="1:5" x14ac:dyDescent="0.25">
      <c r="A3646" s="8">
        <v>37.46</v>
      </c>
      <c r="B3646" s="40" t="s">
        <v>16</v>
      </c>
      <c r="D3646" s="106">
        <v>340319200000</v>
      </c>
      <c r="E3646" s="4">
        <v>0.6</v>
      </c>
    </row>
    <row r="3647" spans="1:5" x14ac:dyDescent="0.25">
      <c r="A3647" s="8">
        <v>37.47</v>
      </c>
      <c r="B3647" s="40" t="s">
        <v>16</v>
      </c>
      <c r="D3647" s="108">
        <v>902789300000</v>
      </c>
      <c r="E3647" s="4">
        <v>0.6</v>
      </c>
    </row>
    <row r="3648" spans="1:5" x14ac:dyDescent="0.25">
      <c r="A3648" s="8">
        <v>37.479999999999997</v>
      </c>
      <c r="B3648" s="40" t="s">
        <v>16</v>
      </c>
      <c r="D3648" s="106">
        <v>293339990026</v>
      </c>
      <c r="E3648" s="4">
        <v>0.6</v>
      </c>
    </row>
    <row r="3649" spans="1:5" x14ac:dyDescent="0.25">
      <c r="A3649" s="8">
        <v>37.49</v>
      </c>
      <c r="B3649" s="40" t="s">
        <v>16</v>
      </c>
      <c r="D3649" s="108">
        <v>293333000026</v>
      </c>
      <c r="E3649" s="4">
        <v>0.6</v>
      </c>
    </row>
    <row r="3650" spans="1:5" x14ac:dyDescent="0.25">
      <c r="A3650" s="8">
        <v>37.5</v>
      </c>
      <c r="B3650" s="40" t="s">
        <v>16</v>
      </c>
      <c r="D3650" s="106">
        <v>852210000000</v>
      </c>
      <c r="E3650" s="4">
        <v>0.6</v>
      </c>
    </row>
    <row r="3651" spans="1:5" x14ac:dyDescent="0.25">
      <c r="A3651" s="8">
        <v>37.51</v>
      </c>
      <c r="B3651" s="40" t="s">
        <v>16</v>
      </c>
      <c r="D3651" s="108">
        <v>710410000000</v>
      </c>
      <c r="E3651" s="4">
        <v>0.6</v>
      </c>
    </row>
    <row r="3652" spans="1:5" x14ac:dyDescent="0.25">
      <c r="A3652" s="8">
        <v>37.520000000000003</v>
      </c>
      <c r="B3652" s="40" t="s">
        <v>16</v>
      </c>
      <c r="D3652" s="106">
        <v>293979909014</v>
      </c>
      <c r="E3652" s="4">
        <v>0.6</v>
      </c>
    </row>
    <row r="3653" spans="1:5" x14ac:dyDescent="0.25">
      <c r="A3653" s="8">
        <v>37.53</v>
      </c>
      <c r="B3653" s="40" t="s">
        <v>16</v>
      </c>
      <c r="D3653" s="108">
        <v>290219000011</v>
      </c>
      <c r="E3653" s="4">
        <v>0.6</v>
      </c>
    </row>
    <row r="3654" spans="1:5" x14ac:dyDescent="0.25">
      <c r="A3654" s="8">
        <v>37.54</v>
      </c>
      <c r="B3654" s="40" t="s">
        <v>16</v>
      </c>
      <c r="D3654" s="106">
        <v>294110000032</v>
      </c>
      <c r="E3654" s="4">
        <v>0.6</v>
      </c>
    </row>
    <row r="3655" spans="1:5" x14ac:dyDescent="0.25">
      <c r="A3655" s="8">
        <v>37.549999999999997</v>
      </c>
      <c r="B3655" s="40" t="s">
        <v>16</v>
      </c>
      <c r="D3655" s="108">
        <v>293359950011</v>
      </c>
      <c r="E3655" s="4">
        <v>0.6</v>
      </c>
    </row>
    <row r="3656" spans="1:5" x14ac:dyDescent="0.25">
      <c r="A3656" s="8">
        <v>37.56</v>
      </c>
      <c r="B3656" s="40" t="s">
        <v>16</v>
      </c>
      <c r="D3656" s="106">
        <v>293359950012</v>
      </c>
      <c r="E3656" s="4">
        <v>0.6</v>
      </c>
    </row>
    <row r="3657" spans="1:5" x14ac:dyDescent="0.25">
      <c r="A3657" s="8">
        <v>37.57</v>
      </c>
      <c r="B3657" s="40" t="s">
        <v>16</v>
      </c>
      <c r="D3657" s="108">
        <v>293359950013</v>
      </c>
      <c r="E3657" s="4">
        <v>0.6</v>
      </c>
    </row>
    <row r="3658" spans="1:5" x14ac:dyDescent="0.25">
      <c r="A3658" s="8">
        <v>37.58</v>
      </c>
      <c r="B3658" s="40" t="s">
        <v>16</v>
      </c>
      <c r="D3658" s="106">
        <v>293359950028</v>
      </c>
      <c r="E3658" s="4">
        <v>0.6</v>
      </c>
    </row>
    <row r="3659" spans="1:5" x14ac:dyDescent="0.25">
      <c r="A3659" s="8">
        <v>37.590000000000003</v>
      </c>
      <c r="B3659" s="40" t="s">
        <v>16</v>
      </c>
      <c r="D3659" s="108">
        <v>293332000019</v>
      </c>
      <c r="E3659" s="4">
        <v>0.6</v>
      </c>
    </row>
    <row r="3660" spans="1:5" x14ac:dyDescent="0.25">
      <c r="A3660" s="8">
        <v>37.6</v>
      </c>
      <c r="B3660" s="40" t="s">
        <v>16</v>
      </c>
      <c r="D3660" s="106">
        <v>293332000021</v>
      </c>
      <c r="E3660" s="4">
        <v>0.6</v>
      </c>
    </row>
    <row r="3661" spans="1:5" x14ac:dyDescent="0.25">
      <c r="A3661" s="8">
        <v>37.61</v>
      </c>
      <c r="B3661" s="40" t="s">
        <v>16</v>
      </c>
      <c r="D3661" s="108">
        <v>293979909011</v>
      </c>
      <c r="E3661" s="4">
        <v>0.6</v>
      </c>
    </row>
    <row r="3662" spans="1:5" x14ac:dyDescent="0.25">
      <c r="A3662" s="8">
        <v>37.619999999999997</v>
      </c>
      <c r="B3662" s="40" t="s">
        <v>16</v>
      </c>
      <c r="D3662" s="106">
        <v>293293000000</v>
      </c>
      <c r="E3662" s="4">
        <v>0.6</v>
      </c>
    </row>
    <row r="3663" spans="1:5" x14ac:dyDescent="0.25">
      <c r="A3663" s="8">
        <v>37.630000000000003</v>
      </c>
      <c r="B3663" s="40" t="s">
        <v>16</v>
      </c>
      <c r="D3663" s="108">
        <v>293299004000</v>
      </c>
      <c r="E3663" s="4">
        <v>0.6</v>
      </c>
    </row>
    <row r="3664" spans="1:5" x14ac:dyDescent="0.25">
      <c r="A3664" s="8">
        <v>37.64</v>
      </c>
      <c r="B3664" s="40" t="s">
        <v>16</v>
      </c>
      <c r="D3664" s="106">
        <v>293299003000</v>
      </c>
      <c r="E3664" s="4">
        <v>0.6</v>
      </c>
    </row>
    <row r="3665" spans="1:5" x14ac:dyDescent="0.25">
      <c r="A3665" s="8">
        <v>37.65</v>
      </c>
      <c r="B3665" s="40" t="s">
        <v>16</v>
      </c>
      <c r="D3665" s="108">
        <v>130219709100</v>
      </c>
      <c r="E3665" s="4">
        <v>0.6</v>
      </c>
    </row>
    <row r="3666" spans="1:5" x14ac:dyDescent="0.25">
      <c r="A3666" s="8">
        <v>37.659999999999997</v>
      </c>
      <c r="B3666" s="40" t="s">
        <v>16</v>
      </c>
      <c r="D3666" s="106">
        <v>293331009011</v>
      </c>
      <c r="E3666" s="4">
        <v>0.6</v>
      </c>
    </row>
    <row r="3667" spans="1:5" x14ac:dyDescent="0.25">
      <c r="A3667" s="8">
        <v>37.67</v>
      </c>
      <c r="B3667" s="40" t="s">
        <v>16</v>
      </c>
      <c r="D3667" s="108">
        <v>293331009012</v>
      </c>
      <c r="E3667" s="4">
        <v>0.6</v>
      </c>
    </row>
    <row r="3668" spans="1:5" x14ac:dyDescent="0.25">
      <c r="A3668" s="8">
        <v>37.68</v>
      </c>
      <c r="B3668" s="40" t="s">
        <v>16</v>
      </c>
      <c r="D3668" s="106">
        <v>293331001000</v>
      </c>
      <c r="E3668" s="4">
        <v>0.6</v>
      </c>
    </row>
    <row r="3669" spans="1:5" x14ac:dyDescent="0.25">
      <c r="A3669" s="8">
        <v>37.69</v>
      </c>
      <c r="B3669" s="40" t="s">
        <v>16</v>
      </c>
      <c r="D3669" s="108">
        <v>293331009019</v>
      </c>
      <c r="E3669" s="4">
        <v>0.6</v>
      </c>
    </row>
    <row r="3670" spans="1:5" x14ac:dyDescent="0.25">
      <c r="A3670" s="8">
        <v>37.700000000000003</v>
      </c>
      <c r="B3670" s="40" t="s">
        <v>16</v>
      </c>
      <c r="D3670" s="106">
        <v>110819101000</v>
      </c>
      <c r="E3670" s="4">
        <v>0.6</v>
      </c>
    </row>
    <row r="3671" spans="1:5" x14ac:dyDescent="0.25">
      <c r="A3671" s="8">
        <v>37.71</v>
      </c>
      <c r="B3671" s="40" t="s">
        <v>16</v>
      </c>
      <c r="D3671" s="108">
        <v>110819109000</v>
      </c>
      <c r="E3671" s="4">
        <v>0.6</v>
      </c>
    </row>
    <row r="3672" spans="1:5" x14ac:dyDescent="0.25">
      <c r="A3672" s="8">
        <v>37.72</v>
      </c>
      <c r="B3672" s="40" t="s">
        <v>16</v>
      </c>
      <c r="D3672" s="106">
        <v>280920000014</v>
      </c>
      <c r="E3672" s="4">
        <v>0.6</v>
      </c>
    </row>
    <row r="3673" spans="1:5" x14ac:dyDescent="0.25">
      <c r="A3673" s="8">
        <v>37.729999999999997</v>
      </c>
      <c r="B3673" s="40" t="s">
        <v>16</v>
      </c>
      <c r="D3673" s="108">
        <v>290729008011</v>
      </c>
      <c r="E3673" s="4">
        <v>0.6</v>
      </c>
    </row>
    <row r="3674" spans="1:5" x14ac:dyDescent="0.25">
      <c r="A3674" s="8">
        <v>37.74</v>
      </c>
      <c r="B3674" s="40" t="s">
        <v>16</v>
      </c>
      <c r="D3674" s="106">
        <v>290729001011</v>
      </c>
      <c r="E3674" s="4">
        <v>0.6</v>
      </c>
    </row>
    <row r="3675" spans="1:5" x14ac:dyDescent="0.25">
      <c r="A3675" s="8">
        <v>37.75</v>
      </c>
      <c r="B3675" s="40" t="s">
        <v>16</v>
      </c>
      <c r="D3675" s="108">
        <v>291419900017</v>
      </c>
      <c r="E3675" s="4">
        <v>0.6</v>
      </c>
    </row>
    <row r="3676" spans="1:5" x14ac:dyDescent="0.25">
      <c r="A3676" s="8">
        <v>37.76</v>
      </c>
      <c r="B3676" s="40" t="s">
        <v>16</v>
      </c>
      <c r="D3676" s="106">
        <v>840991000012</v>
      </c>
      <c r="E3676" s="4">
        <v>0.6</v>
      </c>
    </row>
    <row r="3677" spans="1:5" x14ac:dyDescent="0.25">
      <c r="A3677" s="8">
        <v>37.770000000000003</v>
      </c>
      <c r="B3677" s="40" t="s">
        <v>16</v>
      </c>
      <c r="D3677" s="108">
        <v>840999000012</v>
      </c>
      <c r="E3677" s="4">
        <v>0.6</v>
      </c>
    </row>
    <row r="3678" spans="1:5" x14ac:dyDescent="0.25">
      <c r="A3678" s="8">
        <v>37.78</v>
      </c>
      <c r="B3678" s="40" t="s">
        <v>16</v>
      </c>
      <c r="D3678" s="106">
        <v>841480229019</v>
      </c>
      <c r="E3678" s="4">
        <v>0.6</v>
      </c>
    </row>
    <row r="3679" spans="1:5" x14ac:dyDescent="0.25">
      <c r="A3679" s="8">
        <v>37.79</v>
      </c>
      <c r="B3679" s="40" t="s">
        <v>16</v>
      </c>
      <c r="D3679" s="108">
        <v>841480221000</v>
      </c>
      <c r="E3679" s="4">
        <v>0.6</v>
      </c>
    </row>
    <row r="3680" spans="1:5" x14ac:dyDescent="0.25">
      <c r="A3680" s="8">
        <v>37.799999999999997</v>
      </c>
      <c r="B3680" s="40" t="s">
        <v>16</v>
      </c>
      <c r="D3680" s="106">
        <v>841480511000</v>
      </c>
      <c r="E3680" s="4">
        <v>0.6</v>
      </c>
    </row>
    <row r="3681" spans="1:5" x14ac:dyDescent="0.25">
      <c r="A3681" s="8">
        <v>37.81</v>
      </c>
      <c r="B3681" s="40" t="s">
        <v>16</v>
      </c>
      <c r="D3681" s="108">
        <v>841480519000</v>
      </c>
      <c r="E3681" s="4">
        <v>0.6</v>
      </c>
    </row>
    <row r="3682" spans="1:5" x14ac:dyDescent="0.25">
      <c r="A3682" s="8">
        <v>37.82</v>
      </c>
      <c r="B3682" s="40" t="s">
        <v>16</v>
      </c>
      <c r="D3682" s="106">
        <v>850710200012</v>
      </c>
      <c r="E3682" s="4">
        <v>0.6</v>
      </c>
    </row>
    <row r="3683" spans="1:5" x14ac:dyDescent="0.25">
      <c r="A3683" s="8">
        <v>37.83</v>
      </c>
      <c r="B3683" s="40" t="s">
        <v>16</v>
      </c>
      <c r="D3683" s="108">
        <v>681591000011</v>
      </c>
      <c r="E3683" s="4">
        <v>0.6</v>
      </c>
    </row>
    <row r="3684" spans="1:5" x14ac:dyDescent="0.25">
      <c r="A3684" s="8">
        <v>37.840000000000003</v>
      </c>
      <c r="B3684" s="40" t="s">
        <v>16</v>
      </c>
      <c r="D3684" s="106">
        <v>290819009013</v>
      </c>
      <c r="E3684" s="4">
        <v>0.6</v>
      </c>
    </row>
    <row r="3685" spans="1:5" x14ac:dyDescent="0.25">
      <c r="A3685" s="8">
        <v>37.85</v>
      </c>
      <c r="B3685" s="40" t="s">
        <v>16</v>
      </c>
      <c r="D3685" s="108">
        <v>290819001012</v>
      </c>
      <c r="E3685" s="4">
        <v>0.6</v>
      </c>
    </row>
    <row r="3686" spans="1:5" x14ac:dyDescent="0.25">
      <c r="A3686" s="8">
        <v>37.86</v>
      </c>
      <c r="B3686" s="40" t="s">
        <v>16</v>
      </c>
      <c r="D3686" s="106">
        <v>291539009111</v>
      </c>
      <c r="E3686" s="4">
        <v>0.6</v>
      </c>
    </row>
    <row r="3687" spans="1:5" x14ac:dyDescent="0.25">
      <c r="A3687" s="8">
        <v>37.869999999999997</v>
      </c>
      <c r="B3687" s="40" t="s">
        <v>16</v>
      </c>
      <c r="D3687" s="108">
        <v>391190920000</v>
      </c>
      <c r="E3687" s="4">
        <v>0.6</v>
      </c>
    </row>
    <row r="3688" spans="1:5" x14ac:dyDescent="0.25">
      <c r="A3688" s="8">
        <v>37.880000000000003</v>
      </c>
      <c r="B3688" s="40" t="s">
        <v>16</v>
      </c>
      <c r="D3688" s="106">
        <v>391220190019</v>
      </c>
      <c r="E3688" s="4">
        <v>0.6</v>
      </c>
    </row>
    <row r="3689" spans="1:5" x14ac:dyDescent="0.25">
      <c r="A3689" s="8">
        <v>37.89</v>
      </c>
      <c r="B3689" s="40" t="s">
        <v>16</v>
      </c>
      <c r="D3689" s="108">
        <v>390421000000</v>
      </c>
      <c r="E3689" s="4">
        <v>0.6</v>
      </c>
    </row>
    <row r="3690" spans="1:5" x14ac:dyDescent="0.25">
      <c r="A3690" s="8">
        <v>37.9</v>
      </c>
      <c r="B3690" s="40" t="s">
        <v>16</v>
      </c>
      <c r="D3690" s="106">
        <v>390422000000</v>
      </c>
      <c r="E3690" s="4">
        <v>0.6</v>
      </c>
    </row>
    <row r="3691" spans="1:5" x14ac:dyDescent="0.25">
      <c r="A3691" s="8">
        <v>37.909999999999997</v>
      </c>
      <c r="B3691" s="40" t="s">
        <v>16</v>
      </c>
      <c r="D3691" s="108">
        <v>400299100000</v>
      </c>
      <c r="E3691" s="4">
        <v>0.6</v>
      </c>
    </row>
    <row r="3692" spans="1:5" x14ac:dyDescent="0.25">
      <c r="A3692" s="8">
        <v>37.92</v>
      </c>
      <c r="B3692" s="40" t="s">
        <v>16</v>
      </c>
      <c r="D3692" s="106">
        <v>481151001000</v>
      </c>
      <c r="E3692" s="4">
        <v>0.6</v>
      </c>
    </row>
    <row r="3693" spans="1:5" x14ac:dyDescent="0.25">
      <c r="A3693" s="8">
        <v>37.93</v>
      </c>
      <c r="B3693" s="40" t="s">
        <v>16</v>
      </c>
      <c r="D3693" s="108">
        <v>391739008000</v>
      </c>
      <c r="E3693" s="4">
        <v>0.6</v>
      </c>
    </row>
    <row r="3694" spans="1:5" x14ac:dyDescent="0.25">
      <c r="A3694" s="8">
        <v>37.94</v>
      </c>
      <c r="B3694" s="40" t="s">
        <v>16</v>
      </c>
      <c r="D3694" s="106">
        <v>391732008000</v>
      </c>
      <c r="E3694" s="4">
        <v>0.6</v>
      </c>
    </row>
    <row r="3695" spans="1:5" x14ac:dyDescent="0.25">
      <c r="A3695" s="8">
        <v>37.950000000000003</v>
      </c>
      <c r="B3695" s="40" t="s">
        <v>16</v>
      </c>
      <c r="D3695" s="108">
        <v>392690979018</v>
      </c>
      <c r="E3695" s="4">
        <v>0.6</v>
      </c>
    </row>
    <row r="3696" spans="1:5" x14ac:dyDescent="0.25">
      <c r="A3696" s="8">
        <v>37.96</v>
      </c>
      <c r="B3696" s="40" t="s">
        <v>16</v>
      </c>
      <c r="D3696" s="106">
        <v>392590200000</v>
      </c>
      <c r="E3696" s="4">
        <v>0.6</v>
      </c>
    </row>
    <row r="3697" spans="1:5" x14ac:dyDescent="0.25">
      <c r="A3697" s="8">
        <v>37.97</v>
      </c>
      <c r="B3697" s="40" t="s">
        <v>16</v>
      </c>
      <c r="D3697" s="108">
        <v>711100000011</v>
      </c>
      <c r="E3697" s="4">
        <v>0.6</v>
      </c>
    </row>
    <row r="3698" spans="1:5" x14ac:dyDescent="0.25">
      <c r="A3698" s="8">
        <v>37.979999999999997</v>
      </c>
      <c r="B3698" s="40" t="s">
        <v>16</v>
      </c>
      <c r="D3698" s="106">
        <v>711100000012</v>
      </c>
      <c r="E3698" s="4">
        <v>0.6</v>
      </c>
    </row>
    <row r="3699" spans="1:5" x14ac:dyDescent="0.25">
      <c r="A3699" s="8">
        <v>37.99</v>
      </c>
      <c r="B3699" s="40" t="s">
        <v>16</v>
      </c>
      <c r="D3699" s="108">
        <v>711011000000</v>
      </c>
      <c r="E3699" s="4">
        <v>0.6</v>
      </c>
    </row>
    <row r="3700" spans="1:5" x14ac:dyDescent="0.25">
      <c r="A3700" s="8">
        <v>38</v>
      </c>
      <c r="B3700" s="40" t="s">
        <v>16</v>
      </c>
      <c r="D3700" s="106">
        <v>711510000000</v>
      </c>
      <c r="E3700" s="4">
        <v>0.6</v>
      </c>
    </row>
    <row r="3701" spans="1:5" x14ac:dyDescent="0.25">
      <c r="A3701" s="8">
        <v>38.01</v>
      </c>
      <c r="B3701" s="40" t="s">
        <v>16</v>
      </c>
      <c r="D3701" s="108">
        <v>848180400000</v>
      </c>
      <c r="E3701" s="4">
        <v>0.6</v>
      </c>
    </row>
    <row r="3702" spans="1:5" x14ac:dyDescent="0.25">
      <c r="A3702" s="8">
        <v>38.020000000000003</v>
      </c>
      <c r="B3702" s="40" t="s">
        <v>16</v>
      </c>
      <c r="D3702" s="106">
        <v>391190130000</v>
      </c>
      <c r="E3702" s="4">
        <v>0.6</v>
      </c>
    </row>
    <row r="3703" spans="1:5" x14ac:dyDescent="0.25">
      <c r="A3703" s="8">
        <v>38.03</v>
      </c>
      <c r="B3703" s="40" t="s">
        <v>16</v>
      </c>
      <c r="D3703" s="108">
        <v>390599100000</v>
      </c>
      <c r="E3703" s="4">
        <v>0.6</v>
      </c>
    </row>
    <row r="3704" spans="1:5" x14ac:dyDescent="0.25">
      <c r="A3704" s="8">
        <v>38.04</v>
      </c>
      <c r="B3704" s="40" t="s">
        <v>16</v>
      </c>
      <c r="D3704" s="106">
        <v>390690100000</v>
      </c>
      <c r="E3704" s="4">
        <v>0.6</v>
      </c>
    </row>
    <row r="3705" spans="1:5" x14ac:dyDescent="0.25">
      <c r="A3705" s="8">
        <v>38.049999999999997</v>
      </c>
      <c r="B3705" s="40" t="s">
        <v>16</v>
      </c>
      <c r="D3705" s="108">
        <v>391120000000</v>
      </c>
      <c r="E3705" s="4">
        <v>0.6</v>
      </c>
    </row>
    <row r="3706" spans="1:5" x14ac:dyDescent="0.25">
      <c r="A3706" s="8">
        <v>38.06</v>
      </c>
      <c r="B3706" s="40" t="s">
        <v>16</v>
      </c>
      <c r="D3706" s="106">
        <v>391190110000</v>
      </c>
      <c r="E3706" s="4">
        <v>0.6</v>
      </c>
    </row>
    <row r="3707" spans="1:5" x14ac:dyDescent="0.25">
      <c r="A3707" s="8">
        <v>38.07</v>
      </c>
      <c r="B3707" s="40" t="s">
        <v>16</v>
      </c>
      <c r="D3707" s="108">
        <v>390530000000</v>
      </c>
      <c r="E3707" s="4">
        <v>0.6</v>
      </c>
    </row>
    <row r="3708" spans="1:5" x14ac:dyDescent="0.25">
      <c r="A3708" s="8">
        <v>38.08</v>
      </c>
      <c r="B3708" s="40" t="s">
        <v>16</v>
      </c>
      <c r="D3708" s="106">
        <v>390410000019</v>
      </c>
      <c r="E3708" s="4">
        <v>0.6</v>
      </c>
    </row>
    <row r="3709" spans="1:5" x14ac:dyDescent="0.25">
      <c r="A3709" s="8">
        <v>38.090000000000003</v>
      </c>
      <c r="B3709" s="40" t="s">
        <v>16</v>
      </c>
      <c r="D3709" s="108">
        <v>390512000000</v>
      </c>
      <c r="E3709" s="4">
        <v>0.6</v>
      </c>
    </row>
    <row r="3710" spans="1:5" x14ac:dyDescent="0.25">
      <c r="A3710" s="8">
        <v>38.1</v>
      </c>
      <c r="B3710" s="40" t="s">
        <v>16</v>
      </c>
      <c r="D3710" s="106">
        <v>390519000000</v>
      </c>
      <c r="E3710" s="4">
        <v>0.6</v>
      </c>
    </row>
    <row r="3711" spans="1:5" x14ac:dyDescent="0.25">
      <c r="A3711" s="8">
        <v>38.11</v>
      </c>
      <c r="B3711" s="40" t="s">
        <v>16</v>
      </c>
      <c r="D3711" s="108">
        <v>392099210000</v>
      </c>
      <c r="E3711" s="4">
        <v>0.6</v>
      </c>
    </row>
    <row r="3712" spans="1:5" x14ac:dyDescent="0.25">
      <c r="A3712" s="8">
        <v>38.119999999999997</v>
      </c>
      <c r="B3712" s="40" t="s">
        <v>16</v>
      </c>
      <c r="D3712" s="106">
        <v>560490101100</v>
      </c>
      <c r="E3712" s="4">
        <v>0.6</v>
      </c>
    </row>
    <row r="3713" spans="1:5" x14ac:dyDescent="0.25">
      <c r="A3713" s="8">
        <v>38.130000000000003</v>
      </c>
      <c r="B3713" s="40" t="s">
        <v>16</v>
      </c>
      <c r="D3713" s="108">
        <v>560490101200</v>
      </c>
      <c r="E3713" s="4">
        <v>0.6</v>
      </c>
    </row>
    <row r="3714" spans="1:5" x14ac:dyDescent="0.25">
      <c r="A3714" s="8">
        <v>38.14</v>
      </c>
      <c r="B3714" s="40" t="s">
        <v>16</v>
      </c>
      <c r="D3714" s="106">
        <v>290399800019</v>
      </c>
      <c r="E3714" s="4">
        <v>0.6</v>
      </c>
    </row>
    <row r="3715" spans="1:5" x14ac:dyDescent="0.25">
      <c r="A3715" s="8">
        <v>38.15</v>
      </c>
      <c r="B3715" s="40" t="s">
        <v>16</v>
      </c>
      <c r="D3715" s="108">
        <v>290399800015</v>
      </c>
      <c r="E3715" s="4">
        <v>0.6</v>
      </c>
    </row>
    <row r="3716" spans="1:5" x14ac:dyDescent="0.25">
      <c r="A3716" s="8">
        <v>38.159999999999997</v>
      </c>
      <c r="B3716" s="40" t="s">
        <v>16</v>
      </c>
      <c r="D3716" s="106">
        <v>392190100000</v>
      </c>
      <c r="E3716" s="4">
        <v>0.6</v>
      </c>
    </row>
    <row r="3717" spans="1:5" x14ac:dyDescent="0.25">
      <c r="A3717" s="8">
        <v>38.17</v>
      </c>
      <c r="B3717" s="40" t="s">
        <v>16</v>
      </c>
      <c r="D3717" s="108">
        <v>550510300019</v>
      </c>
      <c r="E3717" s="4">
        <v>0.6</v>
      </c>
    </row>
    <row r="3718" spans="1:5" x14ac:dyDescent="0.25">
      <c r="A3718" s="8">
        <v>38.18</v>
      </c>
      <c r="B3718" s="40" t="s">
        <v>16</v>
      </c>
      <c r="D3718" s="106">
        <v>560741000000</v>
      </c>
      <c r="E3718" s="4">
        <v>0.6</v>
      </c>
    </row>
    <row r="3719" spans="1:5" x14ac:dyDescent="0.25">
      <c r="A3719" s="8">
        <v>38.19</v>
      </c>
      <c r="B3719" s="40" t="s">
        <v>16</v>
      </c>
      <c r="D3719" s="108">
        <v>280920000015</v>
      </c>
      <c r="E3719" s="4">
        <v>0.6</v>
      </c>
    </row>
    <row r="3720" spans="1:5" x14ac:dyDescent="0.25">
      <c r="A3720" s="8">
        <v>38.200000000000003</v>
      </c>
      <c r="B3720" s="40" t="s">
        <v>16</v>
      </c>
      <c r="D3720" s="106">
        <v>390220000000</v>
      </c>
      <c r="E3720" s="4">
        <v>0.6</v>
      </c>
    </row>
    <row r="3721" spans="1:5" x14ac:dyDescent="0.25">
      <c r="A3721" s="8">
        <v>38.21</v>
      </c>
      <c r="B3721" s="40" t="s">
        <v>16</v>
      </c>
      <c r="D3721" s="108">
        <v>391400000000</v>
      </c>
      <c r="E3721" s="4">
        <v>0.6</v>
      </c>
    </row>
    <row r="3722" spans="1:5" x14ac:dyDescent="0.25">
      <c r="A3722" s="8">
        <v>38.22</v>
      </c>
      <c r="B3722" s="40" t="s">
        <v>16</v>
      </c>
      <c r="D3722" s="106">
        <v>294190000014</v>
      </c>
      <c r="E3722" s="4">
        <v>0.6</v>
      </c>
    </row>
    <row r="3723" spans="1:5" x14ac:dyDescent="0.25">
      <c r="A3723" s="8">
        <v>38.229999999999997</v>
      </c>
      <c r="B3723" s="40" t="s">
        <v>16</v>
      </c>
      <c r="D3723" s="108">
        <v>293719000019</v>
      </c>
      <c r="E3723" s="4">
        <v>0.6</v>
      </c>
    </row>
    <row r="3724" spans="1:5" x14ac:dyDescent="0.25">
      <c r="A3724" s="8">
        <v>38.24</v>
      </c>
      <c r="B3724" s="40" t="s">
        <v>16</v>
      </c>
      <c r="D3724" s="106">
        <v>550510700019</v>
      </c>
      <c r="E3724" s="4">
        <v>0.6</v>
      </c>
    </row>
    <row r="3725" spans="1:5" x14ac:dyDescent="0.25">
      <c r="A3725" s="8">
        <v>38.25</v>
      </c>
      <c r="B3725" s="40" t="s">
        <v>16</v>
      </c>
      <c r="D3725" s="108">
        <v>540412000019</v>
      </c>
      <c r="E3725" s="4">
        <v>0.6</v>
      </c>
    </row>
    <row r="3726" spans="1:5" x14ac:dyDescent="0.25">
      <c r="A3726" s="8">
        <v>38.26</v>
      </c>
      <c r="B3726" s="40" t="s">
        <v>16</v>
      </c>
      <c r="D3726" s="106">
        <v>540412000011</v>
      </c>
      <c r="E3726" s="4">
        <v>0.6</v>
      </c>
    </row>
    <row r="3727" spans="1:5" x14ac:dyDescent="0.25">
      <c r="A3727" s="8">
        <v>38.270000000000003</v>
      </c>
      <c r="B3727" s="40" t="s">
        <v>16</v>
      </c>
      <c r="D3727" s="108">
        <v>390290100000</v>
      </c>
      <c r="E3727" s="4">
        <v>0.6</v>
      </c>
    </row>
    <row r="3728" spans="1:5" x14ac:dyDescent="0.25">
      <c r="A3728" s="8">
        <v>38.28</v>
      </c>
      <c r="B3728" s="40" t="s">
        <v>16</v>
      </c>
      <c r="D3728" s="106">
        <v>390469100000</v>
      </c>
      <c r="E3728" s="4">
        <v>0.6</v>
      </c>
    </row>
    <row r="3729" spans="1:5" x14ac:dyDescent="0.25">
      <c r="A3729" s="8">
        <v>38.29</v>
      </c>
      <c r="B3729" s="40" t="s">
        <v>16</v>
      </c>
      <c r="D3729" s="108">
        <v>390290200000</v>
      </c>
      <c r="E3729" s="4">
        <v>0.6</v>
      </c>
    </row>
    <row r="3730" spans="1:5" x14ac:dyDescent="0.25">
      <c r="A3730" s="8">
        <v>38.299999999999997</v>
      </c>
      <c r="B3730" s="40" t="s">
        <v>16</v>
      </c>
      <c r="D3730" s="106">
        <v>540220001000</v>
      </c>
      <c r="E3730" s="4">
        <v>0.6</v>
      </c>
    </row>
    <row r="3731" spans="1:5" x14ac:dyDescent="0.25">
      <c r="A3731" s="8">
        <v>38.31</v>
      </c>
      <c r="B3731" s="40" t="s">
        <v>16</v>
      </c>
      <c r="D3731" s="108">
        <v>540220002911</v>
      </c>
      <c r="E3731" s="4">
        <v>0.6</v>
      </c>
    </row>
    <row r="3732" spans="1:5" x14ac:dyDescent="0.25">
      <c r="A3732" s="8">
        <v>38.32</v>
      </c>
      <c r="B3732" s="40" t="s">
        <v>16</v>
      </c>
      <c r="D3732" s="106">
        <v>381700800011</v>
      </c>
      <c r="E3732" s="4">
        <v>0.6</v>
      </c>
    </row>
    <row r="3733" spans="1:5" x14ac:dyDescent="0.25">
      <c r="A3733" s="8">
        <v>38.33</v>
      </c>
      <c r="B3733" s="40" t="s">
        <v>16</v>
      </c>
      <c r="D3733" s="108">
        <v>845390000000</v>
      </c>
      <c r="E3733" s="4">
        <v>0.6</v>
      </c>
    </row>
    <row r="3734" spans="1:5" x14ac:dyDescent="0.25">
      <c r="A3734" s="8">
        <v>38.340000000000003</v>
      </c>
      <c r="B3734" s="40" t="s">
        <v>16</v>
      </c>
      <c r="D3734" s="106">
        <v>310490009000</v>
      </c>
      <c r="E3734" s="4">
        <v>0.6</v>
      </c>
    </row>
    <row r="3735" spans="1:5" x14ac:dyDescent="0.25">
      <c r="A3735" s="8">
        <v>38.35</v>
      </c>
      <c r="B3735" s="40" t="s">
        <v>16</v>
      </c>
      <c r="D3735" s="108">
        <v>280519900011</v>
      </c>
      <c r="E3735" s="4">
        <v>0.6</v>
      </c>
    </row>
    <row r="3736" spans="1:5" x14ac:dyDescent="0.25">
      <c r="A3736" s="8">
        <v>38.36</v>
      </c>
      <c r="B3736" s="40" t="s">
        <v>16</v>
      </c>
      <c r="D3736" s="106">
        <v>292249859022</v>
      </c>
      <c r="E3736" s="4">
        <v>0.6</v>
      </c>
    </row>
    <row r="3737" spans="1:5" x14ac:dyDescent="0.25">
      <c r="A3737" s="8">
        <v>38.369999999999997</v>
      </c>
      <c r="B3737" s="40" t="s">
        <v>16</v>
      </c>
      <c r="D3737" s="108">
        <v>283640000012</v>
      </c>
      <c r="E3737" s="4">
        <v>0.6</v>
      </c>
    </row>
    <row r="3738" spans="1:5" x14ac:dyDescent="0.25">
      <c r="A3738" s="8">
        <v>38.380000000000003</v>
      </c>
      <c r="B3738" s="40" t="s">
        <v>16</v>
      </c>
      <c r="D3738" s="106">
        <v>291813001012</v>
      </c>
      <c r="E3738" s="4">
        <v>0.6</v>
      </c>
    </row>
    <row r="3739" spans="1:5" x14ac:dyDescent="0.25">
      <c r="A3739" s="8">
        <v>38.39</v>
      </c>
      <c r="B3739" s="40" t="s">
        <v>16</v>
      </c>
      <c r="D3739" s="108">
        <v>282751000012</v>
      </c>
      <c r="E3739" s="4">
        <v>0.6</v>
      </c>
    </row>
    <row r="3740" spans="1:5" x14ac:dyDescent="0.25">
      <c r="A3740" s="8">
        <v>38.4</v>
      </c>
      <c r="B3740" s="40" t="s">
        <v>16</v>
      </c>
      <c r="D3740" s="106">
        <v>284150001000</v>
      </c>
      <c r="E3740" s="4">
        <v>0.6</v>
      </c>
    </row>
    <row r="3741" spans="1:5" x14ac:dyDescent="0.25">
      <c r="A3741" s="8">
        <v>38.409999999999997</v>
      </c>
      <c r="B3741" s="40" t="s">
        <v>16</v>
      </c>
      <c r="D3741" s="108">
        <v>282690801000</v>
      </c>
      <c r="E3741" s="4">
        <v>0.6</v>
      </c>
    </row>
    <row r="3742" spans="1:5" x14ac:dyDescent="0.25">
      <c r="A3742" s="8">
        <v>38.42</v>
      </c>
      <c r="B3742" s="40" t="s">
        <v>16</v>
      </c>
      <c r="D3742" s="106">
        <v>282690806000</v>
      </c>
      <c r="E3742" s="4">
        <v>0.6</v>
      </c>
    </row>
    <row r="3743" spans="1:5" x14ac:dyDescent="0.25">
      <c r="A3743" s="8">
        <v>38.43</v>
      </c>
      <c r="B3743" s="40" t="s">
        <v>16</v>
      </c>
      <c r="D3743" s="108">
        <v>282619901000</v>
      </c>
      <c r="E3743" s="4">
        <v>0.6</v>
      </c>
    </row>
    <row r="3744" spans="1:5" x14ac:dyDescent="0.25">
      <c r="A3744" s="8">
        <v>38.44</v>
      </c>
      <c r="B3744" s="40" t="s">
        <v>16</v>
      </c>
      <c r="D3744" s="106">
        <v>283524000000</v>
      </c>
      <c r="E3744" s="4">
        <v>0.6</v>
      </c>
    </row>
    <row r="3745" spans="1:5" x14ac:dyDescent="0.25">
      <c r="A3745" s="8">
        <v>38.450000000000003</v>
      </c>
      <c r="B3745" s="40" t="s">
        <v>16</v>
      </c>
      <c r="D3745" s="108">
        <v>283510002000</v>
      </c>
      <c r="E3745" s="4">
        <v>0.6</v>
      </c>
    </row>
    <row r="3746" spans="1:5" x14ac:dyDescent="0.25">
      <c r="A3746" s="8">
        <v>38.46</v>
      </c>
      <c r="B3746" s="40" t="s">
        <v>16</v>
      </c>
      <c r="D3746" s="106">
        <v>291816000014</v>
      </c>
      <c r="E3746" s="4">
        <v>0.6</v>
      </c>
    </row>
    <row r="3747" spans="1:5" x14ac:dyDescent="0.25">
      <c r="A3747" s="8">
        <v>38.47</v>
      </c>
      <c r="B3747" s="40" t="s">
        <v>16</v>
      </c>
      <c r="D3747" s="108">
        <v>281520000000</v>
      </c>
      <c r="E3747" s="4">
        <v>0.6</v>
      </c>
    </row>
    <row r="3748" spans="1:5" x14ac:dyDescent="0.25">
      <c r="A3748" s="8">
        <v>38.479999999999997</v>
      </c>
      <c r="B3748" s="40" t="s">
        <v>16</v>
      </c>
      <c r="D3748" s="106">
        <v>282760003000</v>
      </c>
      <c r="E3748" s="4">
        <v>0.6</v>
      </c>
    </row>
    <row r="3749" spans="1:5" x14ac:dyDescent="0.25">
      <c r="A3749" s="8">
        <v>38.49</v>
      </c>
      <c r="B3749" s="40" t="s">
        <v>16</v>
      </c>
      <c r="D3749" s="108">
        <v>283640000011</v>
      </c>
      <c r="E3749" s="4">
        <v>0.6</v>
      </c>
    </row>
    <row r="3750" spans="1:5" x14ac:dyDescent="0.25">
      <c r="A3750" s="8">
        <v>38.5</v>
      </c>
      <c r="B3750" s="40" t="s">
        <v>16</v>
      </c>
      <c r="D3750" s="106">
        <v>282919000012</v>
      </c>
      <c r="E3750" s="4">
        <v>0.6</v>
      </c>
    </row>
    <row r="3751" spans="1:5" x14ac:dyDescent="0.25">
      <c r="A3751" s="8">
        <v>38.51</v>
      </c>
      <c r="B3751" s="40" t="s">
        <v>16</v>
      </c>
      <c r="D3751" s="108">
        <v>310420100000</v>
      </c>
      <c r="E3751" s="4">
        <v>0.6</v>
      </c>
    </row>
    <row r="3752" spans="1:5" x14ac:dyDescent="0.25">
      <c r="A3752" s="8">
        <v>38.520000000000003</v>
      </c>
      <c r="B3752" s="40" t="s">
        <v>16</v>
      </c>
      <c r="D3752" s="106">
        <v>310420900000</v>
      </c>
      <c r="E3752" s="4">
        <v>0.6</v>
      </c>
    </row>
    <row r="3753" spans="1:5" x14ac:dyDescent="0.25">
      <c r="A3753" s="8">
        <v>38.53</v>
      </c>
      <c r="B3753" s="40" t="s">
        <v>16</v>
      </c>
      <c r="D3753" s="108">
        <v>284150009012</v>
      </c>
      <c r="E3753" s="4">
        <v>0.6</v>
      </c>
    </row>
    <row r="3754" spans="1:5" x14ac:dyDescent="0.25">
      <c r="A3754" s="8">
        <v>38.54</v>
      </c>
      <c r="B3754" s="40" t="s">
        <v>16</v>
      </c>
      <c r="D3754" s="106">
        <v>291615009016</v>
      </c>
      <c r="E3754" s="4">
        <v>0.6</v>
      </c>
    </row>
    <row r="3755" spans="1:5" x14ac:dyDescent="0.25">
      <c r="A3755" s="8">
        <v>38.549999999999997</v>
      </c>
      <c r="B3755" s="40" t="s">
        <v>16</v>
      </c>
      <c r="D3755" s="108">
        <v>283410002011</v>
      </c>
      <c r="E3755" s="4">
        <v>0.6</v>
      </c>
    </row>
    <row r="3756" spans="1:5" x14ac:dyDescent="0.25">
      <c r="A3756" s="8">
        <v>38.56</v>
      </c>
      <c r="B3756" s="40" t="s">
        <v>16</v>
      </c>
      <c r="D3756" s="106">
        <v>291711009012</v>
      </c>
      <c r="E3756" s="4">
        <v>0.6</v>
      </c>
    </row>
    <row r="3757" spans="1:5" x14ac:dyDescent="0.25">
      <c r="A3757" s="8">
        <v>38.57</v>
      </c>
      <c r="B3757" s="40" t="s">
        <v>16</v>
      </c>
      <c r="D3757" s="108">
        <v>291615009015</v>
      </c>
      <c r="E3757" s="4">
        <v>0.6</v>
      </c>
    </row>
    <row r="3758" spans="1:5" x14ac:dyDescent="0.25">
      <c r="A3758" s="8">
        <v>38.58</v>
      </c>
      <c r="B3758" s="40" t="s">
        <v>16</v>
      </c>
      <c r="D3758" s="106">
        <v>283699902000</v>
      </c>
      <c r="E3758" s="4">
        <v>0.6</v>
      </c>
    </row>
    <row r="3759" spans="1:5" x14ac:dyDescent="0.25">
      <c r="A3759" s="8">
        <v>38.590000000000003</v>
      </c>
      <c r="B3759" s="40" t="s">
        <v>16</v>
      </c>
      <c r="D3759" s="108">
        <v>284161000000</v>
      </c>
      <c r="E3759" s="4">
        <v>0.6</v>
      </c>
    </row>
    <row r="3760" spans="1:5" x14ac:dyDescent="0.25">
      <c r="A3760" s="8">
        <v>38.6</v>
      </c>
      <c r="B3760" s="40" t="s">
        <v>16</v>
      </c>
      <c r="D3760" s="106">
        <v>283340003000</v>
      </c>
      <c r="E3760" s="4">
        <v>0.6</v>
      </c>
    </row>
    <row r="3761" spans="1:5" x14ac:dyDescent="0.25">
      <c r="A3761" s="8">
        <v>38.61</v>
      </c>
      <c r="B3761" s="40" t="s">
        <v>16</v>
      </c>
      <c r="D3761" s="108">
        <v>283539002000</v>
      </c>
      <c r="E3761" s="4">
        <v>0.6</v>
      </c>
    </row>
    <row r="3762" spans="1:5" x14ac:dyDescent="0.25">
      <c r="A3762" s="8">
        <v>38.619999999999997</v>
      </c>
      <c r="B3762" s="40" t="s">
        <v>16</v>
      </c>
      <c r="D3762" s="106">
        <v>283090851013</v>
      </c>
      <c r="E3762" s="4">
        <v>0.6</v>
      </c>
    </row>
    <row r="3763" spans="1:5" x14ac:dyDescent="0.25">
      <c r="A3763" s="8">
        <v>38.630000000000003</v>
      </c>
      <c r="B3763" s="40" t="s">
        <v>16</v>
      </c>
      <c r="D3763" s="108">
        <v>291815009012</v>
      </c>
      <c r="E3763" s="4">
        <v>0.6</v>
      </c>
    </row>
    <row r="3764" spans="1:5" x14ac:dyDescent="0.25">
      <c r="A3764" s="8">
        <v>38.64</v>
      </c>
      <c r="B3764" s="40" t="s">
        <v>16</v>
      </c>
      <c r="D3764" s="106">
        <v>283719003000</v>
      </c>
      <c r="E3764" s="4">
        <v>0.6</v>
      </c>
    </row>
    <row r="3765" spans="1:5" x14ac:dyDescent="0.25">
      <c r="A3765" s="8">
        <v>38.65</v>
      </c>
      <c r="B3765" s="40" t="s">
        <v>16</v>
      </c>
      <c r="D3765" s="108">
        <v>291570503011</v>
      </c>
      <c r="E3765" s="4">
        <v>0.6</v>
      </c>
    </row>
    <row r="3766" spans="1:5" x14ac:dyDescent="0.25">
      <c r="A3766" s="8">
        <v>38.659999999999997</v>
      </c>
      <c r="B3766" s="40" t="s">
        <v>16</v>
      </c>
      <c r="D3766" s="106">
        <v>310430001000</v>
      </c>
      <c r="E3766" s="4">
        <v>0.6</v>
      </c>
    </row>
    <row r="3767" spans="1:5" x14ac:dyDescent="0.25">
      <c r="A3767" s="8">
        <v>38.67</v>
      </c>
      <c r="B3767" s="40" t="s">
        <v>16</v>
      </c>
      <c r="D3767" s="108">
        <v>310430009000</v>
      </c>
      <c r="E3767" s="4">
        <v>0.6</v>
      </c>
    </row>
    <row r="3768" spans="1:5" x14ac:dyDescent="0.25">
      <c r="A3768" s="8">
        <v>38.68</v>
      </c>
      <c r="B3768" s="40" t="s">
        <v>16</v>
      </c>
      <c r="D3768" s="106">
        <v>283220009011</v>
      </c>
      <c r="E3768" s="4">
        <v>0.6</v>
      </c>
    </row>
    <row r="3769" spans="1:5" x14ac:dyDescent="0.25">
      <c r="A3769" s="8">
        <v>38.69</v>
      </c>
      <c r="B3769" s="40" t="s">
        <v>16</v>
      </c>
      <c r="D3769" s="108">
        <v>283090851011</v>
      </c>
      <c r="E3769" s="4">
        <v>0.6</v>
      </c>
    </row>
    <row r="3770" spans="1:5" x14ac:dyDescent="0.25">
      <c r="A3770" s="8">
        <v>38.700000000000003</v>
      </c>
      <c r="B3770" s="40" t="s">
        <v>16</v>
      </c>
      <c r="D3770" s="106">
        <v>291813001011</v>
      </c>
      <c r="E3770" s="4">
        <v>0.6</v>
      </c>
    </row>
    <row r="3771" spans="1:5" x14ac:dyDescent="0.25">
      <c r="A3771" s="8">
        <v>38.71</v>
      </c>
      <c r="B3771" s="40" t="s">
        <v>16</v>
      </c>
      <c r="D3771" s="108">
        <v>282990400000</v>
      </c>
      <c r="E3771" s="4">
        <v>0.6</v>
      </c>
    </row>
    <row r="3772" spans="1:5" x14ac:dyDescent="0.25">
      <c r="A3772" s="8">
        <v>38.72</v>
      </c>
      <c r="B3772" s="40" t="s">
        <v>16</v>
      </c>
      <c r="D3772" s="106">
        <v>902789100000</v>
      </c>
      <c r="E3772" s="4">
        <v>0.6</v>
      </c>
    </row>
    <row r="3773" spans="1:5" x14ac:dyDescent="0.25">
      <c r="A3773" s="8">
        <v>38.729999999999997</v>
      </c>
      <c r="B3773" s="40" t="s">
        <v>16</v>
      </c>
      <c r="D3773" s="108">
        <v>292219000013</v>
      </c>
      <c r="E3773" s="4">
        <v>0.6</v>
      </c>
    </row>
    <row r="3774" spans="1:5" x14ac:dyDescent="0.25">
      <c r="A3774" s="8">
        <v>38.74</v>
      </c>
      <c r="B3774" s="40" t="s">
        <v>16</v>
      </c>
      <c r="D3774" s="106">
        <v>280530290000</v>
      </c>
      <c r="E3774" s="4">
        <v>0.6</v>
      </c>
    </row>
    <row r="3775" spans="1:5" x14ac:dyDescent="0.25">
      <c r="A3775" s="8">
        <v>38.75</v>
      </c>
      <c r="B3775" s="40" t="s">
        <v>16</v>
      </c>
      <c r="D3775" s="108">
        <v>284690500000</v>
      </c>
      <c r="E3775" s="4">
        <v>0.6</v>
      </c>
    </row>
    <row r="3776" spans="1:5" x14ac:dyDescent="0.25">
      <c r="A3776" s="8">
        <v>38.76</v>
      </c>
      <c r="B3776" s="40" t="s">
        <v>16</v>
      </c>
      <c r="D3776" s="106">
        <v>293721000014</v>
      </c>
      <c r="E3776" s="4">
        <v>0.6</v>
      </c>
    </row>
    <row r="3777" spans="1:5" x14ac:dyDescent="0.25">
      <c r="A3777" s="8">
        <v>38.770000000000003</v>
      </c>
      <c r="B3777" s="40" t="s">
        <v>16</v>
      </c>
      <c r="D3777" s="108">
        <v>293721000013</v>
      </c>
      <c r="E3777" s="4">
        <v>0.6</v>
      </c>
    </row>
    <row r="3778" spans="1:5" x14ac:dyDescent="0.25">
      <c r="A3778" s="8">
        <v>38.78</v>
      </c>
      <c r="B3778" s="40" t="s">
        <v>16</v>
      </c>
      <c r="D3778" s="106">
        <v>292249859035</v>
      </c>
      <c r="E3778" s="4">
        <v>0.6</v>
      </c>
    </row>
    <row r="3779" spans="1:5" x14ac:dyDescent="0.25">
      <c r="A3779" s="8">
        <v>38.79</v>
      </c>
      <c r="B3779" s="40" t="s">
        <v>16</v>
      </c>
      <c r="D3779" s="108">
        <v>400110002000</v>
      </c>
      <c r="E3779" s="4">
        <v>0.6</v>
      </c>
    </row>
    <row r="3780" spans="1:5" x14ac:dyDescent="0.25">
      <c r="A3780" s="8">
        <v>38.799999999999997</v>
      </c>
      <c r="B3780" s="40" t="s">
        <v>16</v>
      </c>
      <c r="D3780" s="106">
        <v>400110001000</v>
      </c>
      <c r="E3780" s="4">
        <v>0.6</v>
      </c>
    </row>
    <row r="3781" spans="1:5" x14ac:dyDescent="0.25">
      <c r="A3781" s="8">
        <v>38.81</v>
      </c>
      <c r="B3781" s="40" t="s">
        <v>16</v>
      </c>
      <c r="D3781" s="108">
        <v>293339100013</v>
      </c>
      <c r="E3781" s="4">
        <v>0.6</v>
      </c>
    </row>
    <row r="3782" spans="1:5" x14ac:dyDescent="0.25">
      <c r="A3782" s="8">
        <v>38.82</v>
      </c>
      <c r="B3782" s="40" t="s">
        <v>16</v>
      </c>
      <c r="D3782" s="106">
        <v>850690000000</v>
      </c>
      <c r="E3782" s="4">
        <v>0.6</v>
      </c>
    </row>
    <row r="3783" spans="1:5" x14ac:dyDescent="0.25">
      <c r="A3783" s="8">
        <v>38.83</v>
      </c>
      <c r="B3783" s="40" t="s">
        <v>16</v>
      </c>
      <c r="D3783" s="108">
        <v>292519950014</v>
      </c>
      <c r="E3783" s="4">
        <v>0.6</v>
      </c>
    </row>
    <row r="3784" spans="1:5" x14ac:dyDescent="0.25">
      <c r="A3784" s="8">
        <v>38.840000000000003</v>
      </c>
      <c r="B3784" s="40" t="s">
        <v>16</v>
      </c>
      <c r="D3784" s="106">
        <v>292429700033</v>
      </c>
      <c r="E3784" s="4">
        <v>0.6</v>
      </c>
    </row>
    <row r="3785" spans="1:5" x14ac:dyDescent="0.25">
      <c r="A3785" s="8">
        <v>38.85</v>
      </c>
      <c r="B3785" s="40" t="s">
        <v>16</v>
      </c>
      <c r="D3785" s="108">
        <v>903149100000</v>
      </c>
      <c r="E3785" s="4">
        <v>0.6</v>
      </c>
    </row>
    <row r="3786" spans="1:5" x14ac:dyDescent="0.25">
      <c r="A3786" s="8">
        <v>38.86</v>
      </c>
      <c r="B3786" s="40" t="s">
        <v>16</v>
      </c>
      <c r="D3786" s="106">
        <v>852862000000</v>
      </c>
      <c r="E3786" s="4">
        <v>0.6</v>
      </c>
    </row>
    <row r="3787" spans="1:5" x14ac:dyDescent="0.25">
      <c r="A3787" s="8">
        <v>38.869999999999997</v>
      </c>
      <c r="B3787" s="40" t="s">
        <v>16</v>
      </c>
      <c r="D3787" s="108">
        <v>293723000012</v>
      </c>
      <c r="E3787" s="4">
        <v>0.6</v>
      </c>
    </row>
    <row r="3788" spans="1:5" x14ac:dyDescent="0.25">
      <c r="A3788" s="8">
        <v>38.880000000000003</v>
      </c>
      <c r="B3788" s="40" t="s">
        <v>16</v>
      </c>
      <c r="D3788" s="106">
        <v>292249859011</v>
      </c>
      <c r="E3788" s="4">
        <v>0.6</v>
      </c>
    </row>
    <row r="3789" spans="1:5" x14ac:dyDescent="0.25">
      <c r="A3789" s="8">
        <v>38.89</v>
      </c>
      <c r="B3789" s="40" t="s">
        <v>16</v>
      </c>
      <c r="D3789" s="108">
        <v>292249859012</v>
      </c>
      <c r="E3789" s="4">
        <v>0.6</v>
      </c>
    </row>
    <row r="3790" spans="1:5" x14ac:dyDescent="0.25">
      <c r="A3790" s="8">
        <v>38.9</v>
      </c>
      <c r="B3790" s="40" t="s">
        <v>16</v>
      </c>
      <c r="D3790" s="106">
        <v>271129000011</v>
      </c>
      <c r="E3790" s="4">
        <v>0.6</v>
      </c>
    </row>
    <row r="3791" spans="1:5" x14ac:dyDescent="0.25">
      <c r="A3791" s="8">
        <v>38.909999999999997</v>
      </c>
      <c r="B3791" s="40" t="s">
        <v>16</v>
      </c>
      <c r="D3791" s="108">
        <v>271112190000</v>
      </c>
      <c r="E3791" s="4">
        <v>0.6</v>
      </c>
    </row>
    <row r="3792" spans="1:5" x14ac:dyDescent="0.25">
      <c r="A3792" s="8">
        <v>38.92</v>
      </c>
      <c r="B3792" s="40" t="s">
        <v>16</v>
      </c>
      <c r="D3792" s="106">
        <v>271112110000</v>
      </c>
      <c r="E3792" s="4">
        <v>0.6</v>
      </c>
    </row>
    <row r="3793" spans="1:5" x14ac:dyDescent="0.25">
      <c r="A3793" s="8">
        <v>38.93</v>
      </c>
      <c r="B3793" s="40" t="s">
        <v>16</v>
      </c>
      <c r="D3793" s="108">
        <v>271112970000</v>
      </c>
      <c r="E3793" s="4">
        <v>0.6</v>
      </c>
    </row>
    <row r="3794" spans="1:5" x14ac:dyDescent="0.25">
      <c r="A3794" s="8">
        <v>38.94</v>
      </c>
      <c r="B3794" s="40" t="s">
        <v>16</v>
      </c>
      <c r="D3794" s="106">
        <v>293369109012</v>
      </c>
      <c r="E3794" s="4">
        <v>0.6</v>
      </c>
    </row>
    <row r="3795" spans="1:5" x14ac:dyDescent="0.25">
      <c r="A3795" s="8">
        <v>38.950000000000003</v>
      </c>
      <c r="B3795" s="40" t="s">
        <v>16</v>
      </c>
      <c r="D3795" s="108">
        <v>290122000019</v>
      </c>
      <c r="E3795" s="4">
        <v>0.6</v>
      </c>
    </row>
    <row r="3796" spans="1:5" x14ac:dyDescent="0.25">
      <c r="A3796" s="8">
        <v>38.96</v>
      </c>
      <c r="B3796" s="40" t="s">
        <v>16</v>
      </c>
      <c r="D3796" s="106">
        <v>290122000011</v>
      </c>
      <c r="E3796" s="4">
        <v>0.6</v>
      </c>
    </row>
    <row r="3797" spans="1:5" x14ac:dyDescent="0.25">
      <c r="A3797" s="8">
        <v>38.97</v>
      </c>
      <c r="B3797" s="40" t="s">
        <v>16</v>
      </c>
      <c r="D3797" s="108">
        <v>293311100000</v>
      </c>
      <c r="E3797" s="4">
        <v>0.6</v>
      </c>
    </row>
    <row r="3798" spans="1:5" x14ac:dyDescent="0.25">
      <c r="A3798" s="8">
        <v>38.979999999999997</v>
      </c>
      <c r="B3798" s="40" t="s">
        <v>16</v>
      </c>
      <c r="D3798" s="106">
        <v>290512000011</v>
      </c>
      <c r="E3798" s="4">
        <v>0.6</v>
      </c>
    </row>
    <row r="3799" spans="1:5" x14ac:dyDescent="0.25">
      <c r="A3799" s="8">
        <v>38.99</v>
      </c>
      <c r="B3799" s="40" t="s">
        <v>16</v>
      </c>
      <c r="D3799" s="108">
        <v>291539001000</v>
      </c>
      <c r="E3799" s="4">
        <v>0.6</v>
      </c>
    </row>
    <row r="3800" spans="1:5" x14ac:dyDescent="0.25">
      <c r="A3800" s="8">
        <v>39</v>
      </c>
      <c r="B3800" s="40" t="s">
        <v>16</v>
      </c>
      <c r="D3800" s="106">
        <v>291829008122</v>
      </c>
      <c r="E3800" s="4">
        <v>0.6</v>
      </c>
    </row>
    <row r="3801" spans="1:5" x14ac:dyDescent="0.25">
      <c r="A3801" s="8">
        <v>39.01</v>
      </c>
      <c r="B3801" s="40" t="s">
        <v>16</v>
      </c>
      <c r="D3801" s="108">
        <v>291829003023</v>
      </c>
      <c r="E3801" s="4">
        <v>0.6</v>
      </c>
    </row>
    <row r="3802" spans="1:5" x14ac:dyDescent="0.25">
      <c r="A3802" s="8">
        <v>39.020000000000003</v>
      </c>
      <c r="B3802" s="40" t="s">
        <v>16</v>
      </c>
      <c r="D3802" s="106">
        <v>291590700043</v>
      </c>
      <c r="E3802" s="4">
        <v>0.6</v>
      </c>
    </row>
    <row r="3803" spans="1:5" x14ac:dyDescent="0.25">
      <c r="A3803" s="8">
        <v>39.03</v>
      </c>
      <c r="B3803" s="40" t="s">
        <v>16</v>
      </c>
      <c r="D3803" s="108">
        <v>271114000012</v>
      </c>
      <c r="E3803" s="4">
        <v>0.6</v>
      </c>
    </row>
    <row r="3804" spans="1:5" x14ac:dyDescent="0.25">
      <c r="A3804" s="8">
        <v>39.04</v>
      </c>
      <c r="B3804" s="40" t="s">
        <v>16</v>
      </c>
      <c r="D3804" s="106">
        <v>291550000011</v>
      </c>
      <c r="E3804" s="4">
        <v>0.6</v>
      </c>
    </row>
    <row r="3805" spans="1:5" x14ac:dyDescent="0.25">
      <c r="A3805" s="8">
        <v>39.049999999999997</v>
      </c>
      <c r="B3805" s="40" t="s">
        <v>16</v>
      </c>
      <c r="D3805" s="108">
        <v>291550000019</v>
      </c>
      <c r="E3805" s="4">
        <v>0.6</v>
      </c>
    </row>
    <row r="3806" spans="1:5" x14ac:dyDescent="0.25">
      <c r="A3806" s="8">
        <v>39.06</v>
      </c>
      <c r="B3806" s="40" t="s">
        <v>16</v>
      </c>
      <c r="D3806" s="106">
        <v>293750000000</v>
      </c>
      <c r="E3806" s="4">
        <v>0.6</v>
      </c>
    </row>
    <row r="3807" spans="1:5" x14ac:dyDescent="0.25">
      <c r="A3807" s="8">
        <v>39.07</v>
      </c>
      <c r="B3807" s="40" t="s">
        <v>16</v>
      </c>
      <c r="D3807" s="108">
        <v>291249009011</v>
      </c>
      <c r="E3807" s="4">
        <v>0.6</v>
      </c>
    </row>
    <row r="3808" spans="1:5" x14ac:dyDescent="0.25">
      <c r="A3808" s="8">
        <v>39.08</v>
      </c>
      <c r="B3808" s="40" t="s">
        <v>16</v>
      </c>
      <c r="D3808" s="106">
        <v>293942000011</v>
      </c>
      <c r="E3808" s="4">
        <v>0.6</v>
      </c>
    </row>
    <row r="3809" spans="1:5" x14ac:dyDescent="0.25">
      <c r="A3809" s="8">
        <v>39.090000000000003</v>
      </c>
      <c r="B3809" s="40" t="s">
        <v>16</v>
      </c>
      <c r="D3809" s="108">
        <v>293942000012</v>
      </c>
      <c r="E3809" s="4">
        <v>0.6</v>
      </c>
    </row>
    <row r="3810" spans="1:5" x14ac:dyDescent="0.25">
      <c r="A3810" s="8">
        <v>39.1</v>
      </c>
      <c r="B3810" s="40" t="s">
        <v>16</v>
      </c>
      <c r="D3810" s="106">
        <v>901910900012</v>
      </c>
      <c r="E3810" s="4">
        <v>0.6</v>
      </c>
    </row>
    <row r="3811" spans="1:5" x14ac:dyDescent="0.25">
      <c r="A3811" s="8">
        <v>39.11</v>
      </c>
      <c r="B3811" s="40" t="s">
        <v>16</v>
      </c>
      <c r="D3811" s="108">
        <v>293590900014</v>
      </c>
      <c r="E3811" s="4">
        <v>0.6</v>
      </c>
    </row>
    <row r="3812" spans="1:5" x14ac:dyDescent="0.25">
      <c r="A3812" s="8">
        <v>39.119999999999997</v>
      </c>
      <c r="B3812" s="40" t="s">
        <v>16</v>
      </c>
      <c r="D3812" s="106">
        <v>290410000021</v>
      </c>
      <c r="E3812" s="4">
        <v>0.6</v>
      </c>
    </row>
    <row r="3813" spans="1:5" x14ac:dyDescent="0.25">
      <c r="A3813" s="8">
        <v>39.130000000000003</v>
      </c>
      <c r="B3813" s="40" t="s">
        <v>16</v>
      </c>
      <c r="D3813" s="108">
        <v>290499000011</v>
      </c>
      <c r="E3813" s="4">
        <v>0.6</v>
      </c>
    </row>
    <row r="3814" spans="1:5" x14ac:dyDescent="0.25">
      <c r="A3814" s="8">
        <v>39.14</v>
      </c>
      <c r="B3814" s="40" t="s">
        <v>16</v>
      </c>
      <c r="D3814" s="106">
        <v>720690000011</v>
      </c>
      <c r="E3814" s="4">
        <v>0.6</v>
      </c>
    </row>
    <row r="3815" spans="1:5" x14ac:dyDescent="0.25">
      <c r="A3815" s="8">
        <v>39.15</v>
      </c>
      <c r="B3815" s="40" t="s">
        <v>16</v>
      </c>
      <c r="D3815" s="108">
        <v>710610000000</v>
      </c>
      <c r="E3815" s="4">
        <v>0.6</v>
      </c>
    </row>
    <row r="3816" spans="1:5" x14ac:dyDescent="0.25">
      <c r="A3816" s="8">
        <v>39.159999999999997</v>
      </c>
      <c r="B3816" s="40" t="s">
        <v>16</v>
      </c>
      <c r="D3816" s="106">
        <v>844790000019</v>
      </c>
      <c r="E3816" s="4">
        <v>0.6</v>
      </c>
    </row>
    <row r="3817" spans="1:5" x14ac:dyDescent="0.25">
      <c r="A3817" s="8">
        <v>39.17</v>
      </c>
      <c r="B3817" s="40" t="s">
        <v>16</v>
      </c>
      <c r="D3817" s="108">
        <v>842420000000</v>
      </c>
      <c r="E3817" s="4">
        <v>0.6</v>
      </c>
    </row>
    <row r="3818" spans="1:5" x14ac:dyDescent="0.25">
      <c r="A3818" s="8">
        <v>39.18</v>
      </c>
      <c r="B3818" s="40" t="s">
        <v>16</v>
      </c>
      <c r="D3818" s="106">
        <v>293359950032</v>
      </c>
      <c r="E3818" s="4">
        <v>0.6</v>
      </c>
    </row>
    <row r="3819" spans="1:5" x14ac:dyDescent="0.25">
      <c r="A3819" s="8">
        <v>39.19</v>
      </c>
      <c r="B3819" s="40" t="s">
        <v>16</v>
      </c>
      <c r="D3819" s="108">
        <v>290499000034</v>
      </c>
      <c r="E3819" s="4">
        <v>0.6</v>
      </c>
    </row>
    <row r="3820" spans="1:5" x14ac:dyDescent="0.25">
      <c r="A3820" s="8">
        <v>39.200000000000003</v>
      </c>
      <c r="B3820" s="40" t="s">
        <v>16</v>
      </c>
      <c r="D3820" s="106">
        <v>852910651000</v>
      </c>
      <c r="E3820" s="4">
        <v>0.6</v>
      </c>
    </row>
    <row r="3821" spans="1:5" x14ac:dyDescent="0.25">
      <c r="A3821" s="8">
        <v>39.21</v>
      </c>
      <c r="B3821" s="40" t="s">
        <v>16</v>
      </c>
      <c r="D3821" s="108">
        <v>852910659000</v>
      </c>
      <c r="E3821" s="4">
        <v>0.6</v>
      </c>
    </row>
    <row r="3822" spans="1:5" x14ac:dyDescent="0.25">
      <c r="A3822" s="8">
        <v>39.22</v>
      </c>
      <c r="B3822" s="40" t="s">
        <v>16</v>
      </c>
      <c r="D3822" s="106">
        <v>852560000029</v>
      </c>
      <c r="E3822" s="4">
        <v>0.6</v>
      </c>
    </row>
    <row r="3823" spans="1:5" x14ac:dyDescent="0.25">
      <c r="A3823" s="8">
        <v>39.229999999999997</v>
      </c>
      <c r="B3823" s="40" t="s">
        <v>16</v>
      </c>
      <c r="D3823" s="108">
        <v>284443200012</v>
      </c>
      <c r="E3823" s="4">
        <v>0.6</v>
      </c>
    </row>
    <row r="3824" spans="1:5" x14ac:dyDescent="0.25">
      <c r="A3824" s="8">
        <v>39.24</v>
      </c>
      <c r="B3824" s="40" t="s">
        <v>16</v>
      </c>
      <c r="D3824" s="106">
        <v>284443200011</v>
      </c>
      <c r="E3824" s="4">
        <v>0.6</v>
      </c>
    </row>
    <row r="3825" spans="1:5" x14ac:dyDescent="0.25">
      <c r="A3825" s="8">
        <v>39.25</v>
      </c>
      <c r="B3825" s="40" t="s">
        <v>16</v>
      </c>
      <c r="D3825" s="108">
        <v>284443200013</v>
      </c>
      <c r="E3825" s="4">
        <v>0.6</v>
      </c>
    </row>
    <row r="3826" spans="1:5" x14ac:dyDescent="0.25">
      <c r="A3826" s="8">
        <v>39.26</v>
      </c>
      <c r="B3826" s="40" t="s">
        <v>16</v>
      </c>
      <c r="D3826" s="106">
        <v>284443200014</v>
      </c>
      <c r="E3826" s="4">
        <v>0.6</v>
      </c>
    </row>
    <row r="3827" spans="1:5" x14ac:dyDescent="0.25">
      <c r="A3827" s="8">
        <v>39.270000000000003</v>
      </c>
      <c r="B3827" s="40" t="s">
        <v>16</v>
      </c>
      <c r="D3827" s="108">
        <v>780600100000</v>
      </c>
      <c r="E3827" s="4">
        <v>0.6</v>
      </c>
    </row>
    <row r="3828" spans="1:5" x14ac:dyDescent="0.25">
      <c r="A3828" s="8">
        <v>39.28</v>
      </c>
      <c r="B3828" s="40" t="s">
        <v>16</v>
      </c>
      <c r="D3828" s="106">
        <v>852550000013</v>
      </c>
      <c r="E3828" s="4">
        <v>0.6</v>
      </c>
    </row>
    <row r="3829" spans="1:5" x14ac:dyDescent="0.25">
      <c r="A3829" s="8">
        <v>39.29</v>
      </c>
      <c r="B3829" s="40" t="s">
        <v>16</v>
      </c>
      <c r="D3829" s="108">
        <v>902290800011</v>
      </c>
      <c r="E3829" s="4">
        <v>0.6</v>
      </c>
    </row>
    <row r="3830" spans="1:5" x14ac:dyDescent="0.25">
      <c r="A3830" s="8">
        <v>39.299999999999997</v>
      </c>
      <c r="B3830" s="40" t="s">
        <v>16</v>
      </c>
      <c r="D3830" s="106">
        <v>740200000019</v>
      </c>
      <c r="E3830" s="4">
        <v>0.6</v>
      </c>
    </row>
    <row r="3831" spans="1:5" x14ac:dyDescent="0.25">
      <c r="A3831" s="8">
        <v>39.31</v>
      </c>
      <c r="B3831" s="40" t="s">
        <v>16</v>
      </c>
      <c r="D3831" s="108">
        <v>740819900019</v>
      </c>
      <c r="E3831" s="4">
        <v>0.6</v>
      </c>
    </row>
    <row r="3832" spans="1:5" x14ac:dyDescent="0.25">
      <c r="A3832" s="8">
        <v>39.32</v>
      </c>
      <c r="B3832" s="40" t="s">
        <v>16</v>
      </c>
      <c r="D3832" s="106">
        <v>740811000019</v>
      </c>
      <c r="E3832" s="4">
        <v>0.6</v>
      </c>
    </row>
    <row r="3833" spans="1:5" x14ac:dyDescent="0.25">
      <c r="A3833" s="8">
        <v>39.33</v>
      </c>
      <c r="B3833" s="40" t="s">
        <v>16</v>
      </c>
      <c r="D3833" s="108">
        <v>740819900011</v>
      </c>
      <c r="E3833" s="4">
        <v>0.6</v>
      </c>
    </row>
    <row r="3834" spans="1:5" x14ac:dyDescent="0.25">
      <c r="A3834" s="8">
        <v>39.340000000000003</v>
      </c>
      <c r="B3834" s="40" t="s">
        <v>16</v>
      </c>
      <c r="D3834" s="106">
        <v>741021000000</v>
      </c>
      <c r="E3834" s="4">
        <v>0.6</v>
      </c>
    </row>
    <row r="3835" spans="1:5" x14ac:dyDescent="0.25">
      <c r="A3835" s="8">
        <v>39.35</v>
      </c>
      <c r="B3835" s="40" t="s">
        <v>16</v>
      </c>
      <c r="D3835" s="108">
        <v>741011000019</v>
      </c>
      <c r="E3835" s="4">
        <v>0.6</v>
      </c>
    </row>
    <row r="3836" spans="1:5" x14ac:dyDescent="0.25">
      <c r="A3836" s="8">
        <v>39.36</v>
      </c>
      <c r="B3836" s="40" t="s">
        <v>16</v>
      </c>
      <c r="D3836" s="106">
        <v>741011000011</v>
      </c>
      <c r="E3836" s="4">
        <v>0.6</v>
      </c>
    </row>
    <row r="3837" spans="1:5" x14ac:dyDescent="0.25">
      <c r="A3837" s="8">
        <v>39.369999999999997</v>
      </c>
      <c r="B3837" s="40" t="s">
        <v>16</v>
      </c>
      <c r="D3837" s="108">
        <v>740311009000</v>
      </c>
      <c r="E3837" s="4">
        <v>0.6</v>
      </c>
    </row>
    <row r="3838" spans="1:5" x14ac:dyDescent="0.25">
      <c r="A3838" s="8">
        <v>39.380000000000003</v>
      </c>
      <c r="B3838" s="40" t="s">
        <v>16</v>
      </c>
      <c r="D3838" s="106">
        <v>740313000000</v>
      </c>
      <c r="E3838" s="4">
        <v>0.6</v>
      </c>
    </row>
    <row r="3839" spans="1:5" x14ac:dyDescent="0.25">
      <c r="A3839" s="8">
        <v>39.39</v>
      </c>
      <c r="B3839" s="40" t="s">
        <v>16</v>
      </c>
      <c r="D3839" s="108">
        <v>740312000000</v>
      </c>
      <c r="E3839" s="4">
        <v>0.6</v>
      </c>
    </row>
    <row r="3840" spans="1:5" x14ac:dyDescent="0.25">
      <c r="A3840" s="8">
        <v>39.4</v>
      </c>
      <c r="B3840" s="40" t="s">
        <v>16</v>
      </c>
      <c r="D3840" s="106">
        <v>740319001000</v>
      </c>
      <c r="E3840" s="4">
        <v>0.6</v>
      </c>
    </row>
    <row r="3841" spans="1:5" x14ac:dyDescent="0.25">
      <c r="A3841" s="8">
        <v>39.409999999999997</v>
      </c>
      <c r="B3841" s="40" t="s">
        <v>16</v>
      </c>
      <c r="D3841" s="108">
        <v>250300900013</v>
      </c>
      <c r="E3841" s="4">
        <v>0.6</v>
      </c>
    </row>
    <row r="3842" spans="1:5" x14ac:dyDescent="0.25">
      <c r="A3842" s="8">
        <v>39.42</v>
      </c>
      <c r="B3842" s="40" t="s">
        <v>16</v>
      </c>
      <c r="D3842" s="106">
        <v>530890190000</v>
      </c>
      <c r="E3842" s="4">
        <v>0.6</v>
      </c>
    </row>
    <row r="3843" spans="1:5" x14ac:dyDescent="0.25">
      <c r="A3843" s="8">
        <v>39.43</v>
      </c>
      <c r="B3843" s="40" t="s">
        <v>16</v>
      </c>
      <c r="D3843" s="108">
        <v>530890120000</v>
      </c>
      <c r="E3843" s="4">
        <v>0.6</v>
      </c>
    </row>
    <row r="3844" spans="1:5" x14ac:dyDescent="0.25">
      <c r="A3844" s="8">
        <v>39.44</v>
      </c>
      <c r="B3844" s="40" t="s">
        <v>16</v>
      </c>
      <c r="D3844" s="106">
        <v>531100100000</v>
      </c>
      <c r="E3844" s="4">
        <v>0.6</v>
      </c>
    </row>
    <row r="3845" spans="1:5" x14ac:dyDescent="0.25">
      <c r="A3845" s="8">
        <v>39.450000000000003</v>
      </c>
      <c r="B3845" s="40" t="s">
        <v>16</v>
      </c>
      <c r="D3845" s="108">
        <v>294000000011</v>
      </c>
      <c r="E3845" s="4">
        <v>0.6</v>
      </c>
    </row>
    <row r="3846" spans="1:5" x14ac:dyDescent="0.25">
      <c r="A3846" s="8">
        <v>39.46</v>
      </c>
      <c r="B3846" s="40" t="s">
        <v>16</v>
      </c>
      <c r="D3846" s="106">
        <v>820760100000</v>
      </c>
      <c r="E3846" s="4">
        <v>0.6</v>
      </c>
    </row>
    <row r="3847" spans="1:5" x14ac:dyDescent="0.25">
      <c r="A3847" s="8">
        <v>39.47</v>
      </c>
      <c r="B3847" s="40" t="s">
        <v>16</v>
      </c>
      <c r="D3847" s="108">
        <v>381590900000</v>
      </c>
      <c r="E3847" s="4">
        <v>0.6</v>
      </c>
    </row>
    <row r="3848" spans="1:5" x14ac:dyDescent="0.25">
      <c r="A3848" s="8">
        <v>39.479999999999997</v>
      </c>
      <c r="B3848" s="40" t="s">
        <v>16</v>
      </c>
      <c r="D3848" s="106">
        <v>380690009011</v>
      </c>
      <c r="E3848" s="4">
        <v>0.6</v>
      </c>
    </row>
    <row r="3849" spans="1:5" x14ac:dyDescent="0.25">
      <c r="A3849" s="8">
        <v>39.49</v>
      </c>
      <c r="B3849" s="40" t="s">
        <v>16</v>
      </c>
      <c r="D3849" s="108">
        <v>850440831000</v>
      </c>
      <c r="E3849" s="4">
        <v>0.6</v>
      </c>
    </row>
    <row r="3850" spans="1:5" x14ac:dyDescent="0.25">
      <c r="A3850" s="8">
        <v>39.5</v>
      </c>
      <c r="B3850" s="40" t="s">
        <v>16</v>
      </c>
      <c r="D3850" s="106">
        <v>850440839019</v>
      </c>
      <c r="E3850" s="4">
        <v>0.6</v>
      </c>
    </row>
    <row r="3851" spans="1:5" x14ac:dyDescent="0.25">
      <c r="A3851" s="8">
        <v>39.51</v>
      </c>
      <c r="B3851" s="40" t="s">
        <v>16</v>
      </c>
      <c r="D3851" s="108">
        <v>400300000000</v>
      </c>
      <c r="E3851" s="4">
        <v>0.6</v>
      </c>
    </row>
    <row r="3852" spans="1:5" x14ac:dyDescent="0.25">
      <c r="A3852" s="8">
        <v>39.520000000000003</v>
      </c>
      <c r="B3852" s="40" t="s">
        <v>16</v>
      </c>
      <c r="D3852" s="106">
        <v>392114000000</v>
      </c>
      <c r="E3852" s="4">
        <v>0.6</v>
      </c>
    </row>
    <row r="3853" spans="1:5" x14ac:dyDescent="0.25">
      <c r="A3853" s="8">
        <v>39.53</v>
      </c>
      <c r="B3853" s="40" t="s">
        <v>16</v>
      </c>
      <c r="D3853" s="108">
        <v>392071000000</v>
      </c>
      <c r="E3853" s="4">
        <v>0.6</v>
      </c>
    </row>
    <row r="3854" spans="1:5" x14ac:dyDescent="0.25">
      <c r="A3854" s="8">
        <v>39.54</v>
      </c>
      <c r="B3854" s="40" t="s">
        <v>16</v>
      </c>
      <c r="D3854" s="106">
        <v>370256000000</v>
      </c>
      <c r="E3854" s="4">
        <v>0.6</v>
      </c>
    </row>
    <row r="3855" spans="1:5" x14ac:dyDescent="0.25">
      <c r="A3855" s="8">
        <v>39.549999999999997</v>
      </c>
      <c r="B3855" s="40" t="s">
        <v>16</v>
      </c>
      <c r="D3855" s="108">
        <v>370255000000</v>
      </c>
      <c r="E3855" s="4">
        <v>0.6</v>
      </c>
    </row>
    <row r="3856" spans="1:5" x14ac:dyDescent="0.25">
      <c r="A3856" s="8">
        <v>39.56</v>
      </c>
      <c r="B3856" s="40" t="s">
        <v>16</v>
      </c>
      <c r="D3856" s="106">
        <v>370191000000</v>
      </c>
      <c r="E3856" s="4">
        <v>0.6</v>
      </c>
    </row>
    <row r="3857" spans="1:5" x14ac:dyDescent="0.25">
      <c r="A3857" s="8">
        <v>39.57</v>
      </c>
      <c r="B3857" s="40" t="s">
        <v>16</v>
      </c>
      <c r="D3857" s="108">
        <v>370231970000</v>
      </c>
      <c r="E3857" s="4">
        <v>0.6</v>
      </c>
    </row>
    <row r="3858" spans="1:5" x14ac:dyDescent="0.25">
      <c r="A3858" s="8">
        <v>39.58</v>
      </c>
      <c r="B3858" s="40" t="s">
        <v>16</v>
      </c>
      <c r="D3858" s="106">
        <v>370231910000</v>
      </c>
      <c r="E3858" s="4">
        <v>0.6</v>
      </c>
    </row>
    <row r="3859" spans="1:5" x14ac:dyDescent="0.25">
      <c r="A3859" s="8">
        <v>39.590000000000003</v>
      </c>
      <c r="B3859" s="40" t="s">
        <v>16</v>
      </c>
      <c r="D3859" s="108">
        <v>280120001000</v>
      </c>
      <c r="E3859" s="4">
        <v>0.6</v>
      </c>
    </row>
    <row r="3860" spans="1:5" x14ac:dyDescent="0.25">
      <c r="A3860" s="8">
        <v>39.6</v>
      </c>
      <c r="B3860" s="40" t="s">
        <v>16</v>
      </c>
      <c r="D3860" s="106">
        <v>293979909018</v>
      </c>
      <c r="E3860" s="4">
        <v>0.6</v>
      </c>
    </row>
    <row r="3861" spans="1:5" x14ac:dyDescent="0.25">
      <c r="A3861" s="8">
        <v>39.61</v>
      </c>
      <c r="B3861" s="40" t="s">
        <v>16</v>
      </c>
      <c r="D3861" s="108">
        <v>330130000000</v>
      </c>
      <c r="E3861" s="4">
        <v>0.6</v>
      </c>
    </row>
    <row r="3862" spans="1:5" x14ac:dyDescent="0.25">
      <c r="A3862" s="8">
        <v>39.619999999999997</v>
      </c>
      <c r="B3862" s="40" t="s">
        <v>16</v>
      </c>
      <c r="D3862" s="106">
        <v>290721001000</v>
      </c>
      <c r="E3862" s="4">
        <v>0.6</v>
      </c>
    </row>
    <row r="3863" spans="1:5" x14ac:dyDescent="0.25">
      <c r="A3863" s="8">
        <v>39.630000000000003</v>
      </c>
      <c r="B3863" s="40" t="s">
        <v>16</v>
      </c>
      <c r="D3863" s="108">
        <v>290721002000</v>
      </c>
      <c r="E3863" s="4">
        <v>0.6</v>
      </c>
    </row>
    <row r="3864" spans="1:5" x14ac:dyDescent="0.25">
      <c r="A3864" s="8">
        <v>39.64</v>
      </c>
      <c r="B3864" s="40" t="s">
        <v>16</v>
      </c>
      <c r="D3864" s="106">
        <v>294190000041</v>
      </c>
      <c r="E3864" s="4">
        <v>0.6</v>
      </c>
    </row>
    <row r="3865" spans="1:5" x14ac:dyDescent="0.25">
      <c r="A3865" s="8">
        <v>39.65</v>
      </c>
      <c r="B3865" s="40" t="s">
        <v>16</v>
      </c>
      <c r="D3865" s="108">
        <v>294190000042</v>
      </c>
      <c r="E3865" s="4">
        <v>0.6</v>
      </c>
    </row>
    <row r="3866" spans="1:5" x14ac:dyDescent="0.25">
      <c r="A3866" s="8">
        <v>39.659999999999997</v>
      </c>
      <c r="B3866" s="40" t="s">
        <v>16</v>
      </c>
      <c r="D3866" s="106">
        <v>290522000015</v>
      </c>
      <c r="E3866" s="4">
        <v>0.6</v>
      </c>
    </row>
    <row r="3867" spans="1:5" x14ac:dyDescent="0.25">
      <c r="A3867" s="8">
        <v>39.67</v>
      </c>
      <c r="B3867" s="40" t="s">
        <v>16</v>
      </c>
      <c r="D3867" s="108">
        <v>711039000000</v>
      </c>
      <c r="E3867" s="4">
        <v>0.6</v>
      </c>
    </row>
    <row r="3868" spans="1:5" x14ac:dyDescent="0.25">
      <c r="A3868" s="8">
        <v>39.68</v>
      </c>
      <c r="B3868" s="40" t="s">
        <v>16</v>
      </c>
      <c r="D3868" s="106">
        <v>850240001000</v>
      </c>
      <c r="E3868" s="4">
        <v>0.6</v>
      </c>
    </row>
    <row r="3869" spans="1:5" x14ac:dyDescent="0.25">
      <c r="A3869" s="8">
        <v>39.69</v>
      </c>
      <c r="B3869" s="40" t="s">
        <v>16</v>
      </c>
      <c r="D3869" s="108">
        <v>850240009000</v>
      </c>
      <c r="E3869" s="4">
        <v>0.6</v>
      </c>
    </row>
    <row r="3870" spans="1:5" x14ac:dyDescent="0.25">
      <c r="A3870" s="8">
        <v>39.700000000000003</v>
      </c>
      <c r="B3870" s="40" t="s">
        <v>16</v>
      </c>
      <c r="D3870" s="106">
        <v>853641100000</v>
      </c>
      <c r="E3870" s="4">
        <v>0.6</v>
      </c>
    </row>
    <row r="3871" spans="1:5" x14ac:dyDescent="0.25">
      <c r="A3871" s="8">
        <v>39.71</v>
      </c>
      <c r="B3871" s="40" t="s">
        <v>16</v>
      </c>
      <c r="D3871" s="108">
        <v>370210000000</v>
      </c>
      <c r="E3871" s="4">
        <v>0.6</v>
      </c>
    </row>
    <row r="3872" spans="1:5" x14ac:dyDescent="0.25">
      <c r="A3872" s="8">
        <v>39.72</v>
      </c>
      <c r="B3872" s="40" t="s">
        <v>16</v>
      </c>
      <c r="D3872" s="106">
        <v>293810000011</v>
      </c>
      <c r="E3872" s="4">
        <v>0.6</v>
      </c>
    </row>
    <row r="3873" spans="1:5" x14ac:dyDescent="0.25">
      <c r="A3873" s="8">
        <v>39.729999999999997</v>
      </c>
      <c r="B3873" s="40" t="s">
        <v>16</v>
      </c>
      <c r="D3873" s="108">
        <v>293810000012</v>
      </c>
      <c r="E3873" s="4">
        <v>0.6</v>
      </c>
    </row>
    <row r="3874" spans="1:5" x14ac:dyDescent="0.25">
      <c r="A3874" s="8">
        <v>39.74</v>
      </c>
      <c r="B3874" s="40" t="s">
        <v>16</v>
      </c>
      <c r="D3874" s="106">
        <v>701590002000</v>
      </c>
      <c r="E3874" s="4">
        <v>0.6</v>
      </c>
    </row>
    <row r="3875" spans="1:5" x14ac:dyDescent="0.25">
      <c r="A3875" s="8">
        <v>39.75</v>
      </c>
      <c r="B3875" s="40" t="s">
        <v>16</v>
      </c>
      <c r="D3875" s="108">
        <v>701590009019</v>
      </c>
      <c r="E3875" s="4">
        <v>0.6</v>
      </c>
    </row>
    <row r="3876" spans="1:5" x14ac:dyDescent="0.25">
      <c r="A3876" s="8">
        <v>39.76</v>
      </c>
      <c r="B3876" s="40" t="s">
        <v>16</v>
      </c>
      <c r="D3876" s="106">
        <v>911490900000</v>
      </c>
      <c r="E3876" s="4">
        <v>0.6</v>
      </c>
    </row>
    <row r="3877" spans="1:5" x14ac:dyDescent="0.25">
      <c r="A3877" s="8">
        <v>39.770000000000003</v>
      </c>
      <c r="B3877" s="40" t="s">
        <v>16</v>
      </c>
      <c r="D3877" s="108">
        <v>911430000000</v>
      </c>
      <c r="E3877" s="4">
        <v>0.6</v>
      </c>
    </row>
    <row r="3878" spans="1:5" x14ac:dyDescent="0.25">
      <c r="A3878" s="8">
        <v>39.78</v>
      </c>
      <c r="B3878" s="40" t="s">
        <v>16</v>
      </c>
      <c r="D3878" s="106">
        <v>911440000000</v>
      </c>
      <c r="E3878" s="4">
        <v>0.6</v>
      </c>
    </row>
    <row r="3879" spans="1:5" x14ac:dyDescent="0.25">
      <c r="A3879" s="8">
        <v>39.79</v>
      </c>
      <c r="B3879" s="40" t="s">
        <v>16</v>
      </c>
      <c r="D3879" s="108">
        <v>911490100000</v>
      </c>
      <c r="E3879" s="4">
        <v>0.6</v>
      </c>
    </row>
    <row r="3880" spans="1:5" x14ac:dyDescent="0.25">
      <c r="A3880" s="8">
        <v>39.799999999999997</v>
      </c>
      <c r="B3880" s="40" t="s">
        <v>16</v>
      </c>
      <c r="D3880" s="106">
        <v>911180000000</v>
      </c>
      <c r="E3880" s="4">
        <v>0.6</v>
      </c>
    </row>
    <row r="3881" spans="1:5" x14ac:dyDescent="0.25">
      <c r="A3881" s="8">
        <v>39.81</v>
      </c>
      <c r="B3881" s="40" t="s">
        <v>16</v>
      </c>
      <c r="D3881" s="108">
        <v>911120000000</v>
      </c>
      <c r="E3881" s="4">
        <v>0.6</v>
      </c>
    </row>
    <row r="3882" spans="1:5" x14ac:dyDescent="0.25">
      <c r="A3882" s="8">
        <v>39.82</v>
      </c>
      <c r="B3882" s="40" t="s">
        <v>16</v>
      </c>
      <c r="D3882" s="106">
        <v>911110000000</v>
      </c>
      <c r="E3882" s="4">
        <v>0.6</v>
      </c>
    </row>
    <row r="3883" spans="1:5" x14ac:dyDescent="0.25">
      <c r="A3883" s="8">
        <v>39.83</v>
      </c>
      <c r="B3883" s="40" t="s">
        <v>16</v>
      </c>
      <c r="D3883" s="108">
        <v>911190000000</v>
      </c>
      <c r="E3883" s="4">
        <v>0.6</v>
      </c>
    </row>
    <row r="3884" spans="1:5" x14ac:dyDescent="0.25">
      <c r="A3884" s="8">
        <v>39.840000000000003</v>
      </c>
      <c r="B3884" s="40" t="s">
        <v>16</v>
      </c>
      <c r="D3884" s="106">
        <v>900890001000</v>
      </c>
      <c r="E3884" s="4">
        <v>0.6</v>
      </c>
    </row>
    <row r="3885" spans="1:5" x14ac:dyDescent="0.25">
      <c r="A3885" s="8">
        <v>39.85</v>
      </c>
      <c r="B3885" s="40" t="s">
        <v>16</v>
      </c>
      <c r="D3885" s="108">
        <v>853210000000</v>
      </c>
      <c r="E3885" s="4">
        <v>0.6</v>
      </c>
    </row>
    <row r="3886" spans="1:5" x14ac:dyDescent="0.25">
      <c r="A3886" s="8">
        <v>39.86</v>
      </c>
      <c r="B3886" s="40" t="s">
        <v>16</v>
      </c>
      <c r="D3886" s="106">
        <v>853290000000</v>
      </c>
      <c r="E3886" s="4">
        <v>0.6</v>
      </c>
    </row>
    <row r="3887" spans="1:5" x14ac:dyDescent="0.25">
      <c r="A3887" s="8">
        <v>39.869999999999997</v>
      </c>
      <c r="B3887" s="40" t="s">
        <v>16</v>
      </c>
      <c r="D3887" s="108">
        <v>853400110000</v>
      </c>
      <c r="E3887" s="4">
        <v>0.6</v>
      </c>
    </row>
    <row r="3888" spans="1:5" x14ac:dyDescent="0.25">
      <c r="A3888" s="8">
        <v>39.880000000000003</v>
      </c>
      <c r="B3888" s="40" t="s">
        <v>16</v>
      </c>
      <c r="D3888" s="106">
        <v>853400190000</v>
      </c>
      <c r="E3888" s="4">
        <v>0.6</v>
      </c>
    </row>
    <row r="3889" spans="1:5" x14ac:dyDescent="0.25">
      <c r="A3889" s="8">
        <v>39.89</v>
      </c>
      <c r="B3889" s="40" t="s">
        <v>16</v>
      </c>
      <c r="D3889" s="108">
        <v>950300290000</v>
      </c>
      <c r="E3889" s="4">
        <v>0.6</v>
      </c>
    </row>
    <row r="3890" spans="1:5" x14ac:dyDescent="0.25">
      <c r="A3890" s="8">
        <v>39.9</v>
      </c>
      <c r="B3890" s="40" t="s">
        <v>16</v>
      </c>
      <c r="D3890" s="106">
        <v>390390100000</v>
      </c>
      <c r="E3890" s="4">
        <v>0.6</v>
      </c>
    </row>
    <row r="3891" spans="1:5" x14ac:dyDescent="0.25">
      <c r="A3891" s="8">
        <v>39.909999999999997</v>
      </c>
      <c r="B3891" s="40" t="s">
        <v>16</v>
      </c>
      <c r="D3891" s="108">
        <v>851519100000</v>
      </c>
      <c r="E3891" s="4">
        <v>0.6</v>
      </c>
    </row>
    <row r="3892" spans="1:5" x14ac:dyDescent="0.25">
      <c r="A3892" s="8">
        <v>39.92</v>
      </c>
      <c r="B3892" s="40" t="s">
        <v>16</v>
      </c>
      <c r="D3892" s="106">
        <v>842010810000</v>
      </c>
      <c r="E3892" s="4">
        <v>0.6</v>
      </c>
    </row>
    <row r="3893" spans="1:5" x14ac:dyDescent="0.25">
      <c r="A3893" s="8">
        <v>39.93</v>
      </c>
      <c r="B3893" s="40" t="s">
        <v>16</v>
      </c>
      <c r="D3893" s="108">
        <v>852990930000</v>
      </c>
      <c r="E3893" s="4">
        <v>0.6</v>
      </c>
    </row>
    <row r="3894" spans="1:5" x14ac:dyDescent="0.25">
      <c r="A3894" s="8">
        <v>39.94</v>
      </c>
      <c r="B3894" s="40" t="s">
        <v>16</v>
      </c>
      <c r="D3894" s="106">
        <v>285390904000</v>
      </c>
      <c r="E3894" s="4">
        <v>0.6</v>
      </c>
    </row>
    <row r="3895" spans="1:5" x14ac:dyDescent="0.25">
      <c r="A3895" s="8">
        <v>39.950000000000003</v>
      </c>
      <c r="B3895" s="40" t="s">
        <v>16</v>
      </c>
      <c r="D3895" s="108">
        <v>285210002219</v>
      </c>
      <c r="E3895" s="4">
        <v>0.6</v>
      </c>
    </row>
    <row r="3896" spans="1:5" x14ac:dyDescent="0.25">
      <c r="A3896" s="8">
        <v>39.96</v>
      </c>
      <c r="B3896" s="40" t="s">
        <v>16</v>
      </c>
      <c r="D3896" s="106">
        <v>500720390000</v>
      </c>
      <c r="E3896" s="4">
        <v>0.6</v>
      </c>
    </row>
    <row r="3897" spans="1:5" x14ac:dyDescent="0.25">
      <c r="A3897" s="8">
        <v>39.97</v>
      </c>
      <c r="B3897" s="40" t="s">
        <v>16</v>
      </c>
      <c r="D3897" s="108">
        <v>290511001012</v>
      </c>
      <c r="E3897" s="4">
        <v>0.6</v>
      </c>
    </row>
    <row r="3898" spans="1:5" x14ac:dyDescent="0.25">
      <c r="A3898" s="8">
        <v>39.979999999999997</v>
      </c>
      <c r="B3898" s="40" t="s">
        <v>16</v>
      </c>
      <c r="D3898" s="106">
        <v>280800000011</v>
      </c>
      <c r="E3898" s="4">
        <v>0.6</v>
      </c>
    </row>
    <row r="3899" spans="1:5" x14ac:dyDescent="0.25">
      <c r="A3899" s="8">
        <v>39.99</v>
      </c>
      <c r="B3899" s="40" t="s">
        <v>16</v>
      </c>
      <c r="D3899" s="108">
        <v>285390905000</v>
      </c>
      <c r="E3899" s="4">
        <v>0.6</v>
      </c>
    </row>
    <row r="3900" spans="1:5" x14ac:dyDescent="0.25">
      <c r="A3900" s="8">
        <v>40</v>
      </c>
      <c r="B3900" s="40" t="s">
        <v>16</v>
      </c>
      <c r="D3900" s="106">
        <v>290511002012</v>
      </c>
      <c r="E3900" s="4">
        <v>0.6</v>
      </c>
    </row>
    <row r="3901" spans="1:5" x14ac:dyDescent="0.25">
      <c r="A3901" s="8">
        <v>40.01</v>
      </c>
      <c r="B3901" s="40" t="s">
        <v>16</v>
      </c>
      <c r="D3901" s="108">
        <v>280700000011</v>
      </c>
      <c r="E3901" s="4">
        <v>0.6</v>
      </c>
    </row>
    <row r="3902" spans="1:5" x14ac:dyDescent="0.25">
      <c r="A3902" s="8">
        <v>40.020000000000003</v>
      </c>
      <c r="B3902" s="40" t="s">
        <v>16</v>
      </c>
      <c r="D3902" s="106">
        <v>710391000012</v>
      </c>
      <c r="E3902" s="4">
        <v>0.6</v>
      </c>
    </row>
    <row r="3903" spans="1:5" x14ac:dyDescent="0.25">
      <c r="A3903" s="8">
        <v>40.03</v>
      </c>
      <c r="B3903" s="40" t="s">
        <v>16</v>
      </c>
      <c r="D3903" s="108">
        <v>710310000011</v>
      </c>
      <c r="E3903" s="4">
        <v>0.6</v>
      </c>
    </row>
    <row r="3904" spans="1:5" x14ac:dyDescent="0.25">
      <c r="A3904" s="8">
        <v>40.04</v>
      </c>
      <c r="B3904" s="40" t="s">
        <v>16</v>
      </c>
      <c r="D3904" s="106">
        <v>291229009011</v>
      </c>
      <c r="E3904" s="4">
        <v>0.6</v>
      </c>
    </row>
    <row r="3905" spans="1:5" x14ac:dyDescent="0.25">
      <c r="A3905" s="8">
        <v>40.049999999999997</v>
      </c>
      <c r="B3905" s="40" t="s">
        <v>16</v>
      </c>
      <c r="D3905" s="108">
        <v>292511001000</v>
      </c>
      <c r="E3905" s="4">
        <v>0.6</v>
      </c>
    </row>
    <row r="3906" spans="1:5" x14ac:dyDescent="0.25">
      <c r="A3906" s="8">
        <v>40.06</v>
      </c>
      <c r="B3906" s="40" t="s">
        <v>16</v>
      </c>
      <c r="D3906" s="106">
        <v>292511002019</v>
      </c>
      <c r="E3906" s="4">
        <v>0.6</v>
      </c>
    </row>
    <row r="3907" spans="1:5" x14ac:dyDescent="0.25">
      <c r="A3907" s="8">
        <v>40.07</v>
      </c>
      <c r="B3907" s="40" t="s">
        <v>16</v>
      </c>
      <c r="D3907" s="108">
        <v>291249001011</v>
      </c>
      <c r="E3907" s="4">
        <v>0.6</v>
      </c>
    </row>
    <row r="3908" spans="1:5" x14ac:dyDescent="0.25">
      <c r="A3908" s="8">
        <v>40.08</v>
      </c>
      <c r="B3908" s="40" t="s">
        <v>16</v>
      </c>
      <c r="D3908" s="106">
        <v>291821000011</v>
      </c>
      <c r="E3908" s="4">
        <v>0.6</v>
      </c>
    </row>
    <row r="3909" spans="1:5" x14ac:dyDescent="0.25">
      <c r="A3909" s="8">
        <v>40.090000000000003</v>
      </c>
      <c r="B3909" s="40" t="s">
        <v>16</v>
      </c>
      <c r="D3909" s="108">
        <v>291823009019</v>
      </c>
      <c r="E3909" s="4">
        <v>0.6</v>
      </c>
    </row>
    <row r="3910" spans="1:5" x14ac:dyDescent="0.25">
      <c r="A3910" s="8">
        <v>40.1</v>
      </c>
      <c r="B3910" s="40" t="s">
        <v>16</v>
      </c>
      <c r="D3910" s="106">
        <v>291821000019</v>
      </c>
      <c r="E3910" s="4">
        <v>0.6</v>
      </c>
    </row>
    <row r="3911" spans="1:5" x14ac:dyDescent="0.25">
      <c r="A3911" s="8">
        <v>40.11</v>
      </c>
      <c r="B3911" s="40" t="s">
        <v>16</v>
      </c>
      <c r="D3911" s="108">
        <v>290619002013</v>
      </c>
      <c r="E3911" s="4">
        <v>0.6</v>
      </c>
    </row>
    <row r="3912" spans="1:5" x14ac:dyDescent="0.25">
      <c r="A3912" s="8">
        <v>40.119999999999997</v>
      </c>
      <c r="B3912" s="40" t="s">
        <v>16</v>
      </c>
      <c r="D3912" s="106">
        <v>841459351000</v>
      </c>
      <c r="E3912" s="4">
        <v>0.6</v>
      </c>
    </row>
    <row r="3913" spans="1:5" x14ac:dyDescent="0.25">
      <c r="A3913" s="8">
        <v>40.130000000000003</v>
      </c>
      <c r="B3913" s="40" t="s">
        <v>16</v>
      </c>
      <c r="D3913" s="108">
        <v>293890901000</v>
      </c>
      <c r="E3913" s="4">
        <v>0.6</v>
      </c>
    </row>
    <row r="3914" spans="1:5" x14ac:dyDescent="0.25">
      <c r="A3914" s="8">
        <v>40.14</v>
      </c>
      <c r="B3914" s="40" t="s">
        <v>16</v>
      </c>
      <c r="D3914" s="106">
        <v>292249859013</v>
      </c>
      <c r="E3914" s="4">
        <v>0.6</v>
      </c>
    </row>
    <row r="3915" spans="1:5" x14ac:dyDescent="0.25">
      <c r="A3915" s="8">
        <v>40.15</v>
      </c>
      <c r="B3915" s="40" t="s">
        <v>16</v>
      </c>
      <c r="D3915" s="108">
        <v>291713100000</v>
      </c>
      <c r="E3915" s="4">
        <v>0.6</v>
      </c>
    </row>
    <row r="3916" spans="1:5" x14ac:dyDescent="0.25">
      <c r="A3916" s="8">
        <v>40.159999999999997</v>
      </c>
      <c r="B3916" s="40" t="s">
        <v>16</v>
      </c>
      <c r="D3916" s="106">
        <v>291713900015</v>
      </c>
      <c r="E3916" s="4">
        <v>0.6</v>
      </c>
    </row>
    <row r="3917" spans="1:5" x14ac:dyDescent="0.25">
      <c r="A3917" s="8">
        <v>40.17</v>
      </c>
      <c r="B3917" s="40" t="s">
        <v>16</v>
      </c>
      <c r="D3917" s="108">
        <v>294190000045</v>
      </c>
      <c r="E3917" s="4">
        <v>0.6</v>
      </c>
    </row>
    <row r="3918" spans="1:5" x14ac:dyDescent="0.25">
      <c r="A3918" s="8">
        <v>40.18</v>
      </c>
      <c r="B3918" s="40" t="s">
        <v>16</v>
      </c>
      <c r="D3918" s="106">
        <v>294190000043</v>
      </c>
      <c r="E3918" s="4">
        <v>0.6</v>
      </c>
    </row>
    <row r="3919" spans="1:5" x14ac:dyDescent="0.25">
      <c r="A3919" s="8">
        <v>40.19</v>
      </c>
      <c r="B3919" s="40" t="s">
        <v>16</v>
      </c>
      <c r="D3919" s="108">
        <v>294190000046</v>
      </c>
      <c r="E3919" s="4">
        <v>0.6</v>
      </c>
    </row>
    <row r="3920" spans="1:5" x14ac:dyDescent="0.25">
      <c r="A3920" s="8">
        <v>40.200000000000003</v>
      </c>
      <c r="B3920" s="40" t="s">
        <v>16</v>
      </c>
      <c r="D3920" s="106">
        <v>294190000047</v>
      </c>
      <c r="E3920" s="4">
        <v>0.6</v>
      </c>
    </row>
    <row r="3921" spans="1:5" x14ac:dyDescent="0.25">
      <c r="A3921" s="8">
        <v>40.21</v>
      </c>
      <c r="B3921" s="40" t="s">
        <v>16</v>
      </c>
      <c r="D3921" s="108">
        <v>840991000013</v>
      </c>
      <c r="E3921" s="4">
        <v>0.6</v>
      </c>
    </row>
    <row r="3922" spans="1:5" x14ac:dyDescent="0.25">
      <c r="A3922" s="8">
        <v>40.22</v>
      </c>
      <c r="B3922" s="40" t="s">
        <v>16</v>
      </c>
      <c r="D3922" s="106">
        <v>293353900018</v>
      </c>
      <c r="E3922" s="4">
        <v>0.6</v>
      </c>
    </row>
    <row r="3923" spans="1:5" x14ac:dyDescent="0.25">
      <c r="A3923" s="8">
        <v>40.229999999999997</v>
      </c>
      <c r="B3923" s="40" t="s">
        <v>16</v>
      </c>
      <c r="D3923" s="108">
        <v>290514900012</v>
      </c>
      <c r="E3923" s="4">
        <v>0.6</v>
      </c>
    </row>
    <row r="3924" spans="1:5" x14ac:dyDescent="0.25">
      <c r="A3924" s="8">
        <v>40.24</v>
      </c>
      <c r="B3924" s="40" t="s">
        <v>16</v>
      </c>
      <c r="D3924" s="106">
        <v>284290100011</v>
      </c>
      <c r="E3924" s="4">
        <v>0.6</v>
      </c>
    </row>
    <row r="3925" spans="1:5" x14ac:dyDescent="0.25">
      <c r="A3925" s="8">
        <v>40.25</v>
      </c>
      <c r="B3925" s="40" t="s">
        <v>16</v>
      </c>
      <c r="D3925" s="108">
        <v>280490000000</v>
      </c>
      <c r="E3925" s="4">
        <v>0.6</v>
      </c>
    </row>
    <row r="3926" spans="1:5" x14ac:dyDescent="0.25">
      <c r="A3926" s="8">
        <v>40.26</v>
      </c>
      <c r="B3926" s="40" t="s">
        <v>16</v>
      </c>
      <c r="D3926" s="106">
        <v>281390900011</v>
      </c>
      <c r="E3926" s="4">
        <v>0.6</v>
      </c>
    </row>
    <row r="3927" spans="1:5" x14ac:dyDescent="0.25">
      <c r="A3927" s="8">
        <v>40.270000000000003</v>
      </c>
      <c r="B3927" s="40" t="s">
        <v>16</v>
      </c>
      <c r="D3927" s="108">
        <v>253090300000</v>
      </c>
      <c r="E3927" s="4">
        <v>0.6</v>
      </c>
    </row>
    <row r="3928" spans="1:5" x14ac:dyDescent="0.25">
      <c r="A3928" s="8">
        <v>40.28</v>
      </c>
      <c r="B3928" s="40" t="s">
        <v>16</v>
      </c>
      <c r="D3928" s="106">
        <v>391211000000</v>
      </c>
      <c r="E3928" s="4">
        <v>0.6</v>
      </c>
    </row>
    <row r="3929" spans="1:5" x14ac:dyDescent="0.25">
      <c r="A3929" s="8">
        <v>40.29</v>
      </c>
      <c r="B3929" s="40" t="s">
        <v>16</v>
      </c>
      <c r="D3929" s="108">
        <v>391212000000</v>
      </c>
      <c r="E3929" s="4">
        <v>0.6</v>
      </c>
    </row>
    <row r="3930" spans="1:5" x14ac:dyDescent="0.25">
      <c r="A3930" s="8">
        <v>40.299999999999997</v>
      </c>
      <c r="B3930" s="40" t="s">
        <v>16</v>
      </c>
      <c r="D3930" s="106">
        <v>392073800000</v>
      </c>
      <c r="E3930" s="4">
        <v>0.6</v>
      </c>
    </row>
    <row r="3931" spans="1:5" x14ac:dyDescent="0.25">
      <c r="A3931" s="8">
        <v>40.31</v>
      </c>
      <c r="B3931" s="40" t="s">
        <v>16</v>
      </c>
      <c r="D3931" s="108">
        <v>392073100000</v>
      </c>
      <c r="E3931" s="4">
        <v>0.6</v>
      </c>
    </row>
    <row r="3932" spans="1:5" x14ac:dyDescent="0.25">
      <c r="A3932" s="8">
        <v>40.32</v>
      </c>
      <c r="B3932" s="40" t="s">
        <v>16</v>
      </c>
      <c r="D3932" s="106">
        <v>540333000000</v>
      </c>
      <c r="E3932" s="4">
        <v>0.6</v>
      </c>
    </row>
    <row r="3933" spans="1:5" x14ac:dyDescent="0.25">
      <c r="A3933" s="8">
        <v>40.33</v>
      </c>
      <c r="B3933" s="40" t="s">
        <v>16</v>
      </c>
      <c r="D3933" s="108">
        <v>391290100000</v>
      </c>
      <c r="E3933" s="4">
        <v>0.6</v>
      </c>
    </row>
    <row r="3934" spans="1:5" x14ac:dyDescent="0.25">
      <c r="A3934" s="8">
        <v>40.340000000000003</v>
      </c>
      <c r="B3934" s="40" t="s">
        <v>16</v>
      </c>
      <c r="D3934" s="106">
        <v>391220900000</v>
      </c>
      <c r="E3934" s="4">
        <v>0.6</v>
      </c>
    </row>
    <row r="3935" spans="1:5" x14ac:dyDescent="0.25">
      <c r="A3935" s="8">
        <v>40.35</v>
      </c>
      <c r="B3935" s="40" t="s">
        <v>16</v>
      </c>
      <c r="D3935" s="108">
        <v>480300100000</v>
      </c>
      <c r="E3935" s="4">
        <v>0.6</v>
      </c>
    </row>
    <row r="3936" spans="1:5" x14ac:dyDescent="0.25">
      <c r="A3936" s="8">
        <v>40.36</v>
      </c>
      <c r="B3936" s="40" t="s">
        <v>16</v>
      </c>
      <c r="D3936" s="106">
        <v>550390000000</v>
      </c>
      <c r="E3936" s="4">
        <v>0.6</v>
      </c>
    </row>
    <row r="3937" spans="1:5" x14ac:dyDescent="0.25">
      <c r="A3937" s="8">
        <v>40.369999999999997</v>
      </c>
      <c r="B3937" s="40" t="s">
        <v>16</v>
      </c>
      <c r="D3937" s="108">
        <v>400299901900</v>
      </c>
      <c r="E3937" s="4">
        <v>0.6</v>
      </c>
    </row>
    <row r="3938" spans="1:5" x14ac:dyDescent="0.25">
      <c r="A3938" s="8">
        <v>40.380000000000003</v>
      </c>
      <c r="B3938" s="40" t="s">
        <v>16</v>
      </c>
      <c r="D3938" s="106">
        <v>400299901100</v>
      </c>
      <c r="E3938" s="4">
        <v>0.6</v>
      </c>
    </row>
    <row r="3939" spans="1:5" x14ac:dyDescent="0.25">
      <c r="A3939" s="8">
        <v>40.39</v>
      </c>
      <c r="B3939" s="40" t="s">
        <v>16</v>
      </c>
      <c r="D3939" s="108">
        <v>550510900019</v>
      </c>
      <c r="E3939" s="4">
        <v>0.6</v>
      </c>
    </row>
    <row r="3940" spans="1:5" x14ac:dyDescent="0.25">
      <c r="A3940" s="8">
        <v>40.4</v>
      </c>
      <c r="B3940" s="40" t="s">
        <v>16</v>
      </c>
      <c r="D3940" s="106">
        <v>710421000011</v>
      </c>
      <c r="E3940" s="4">
        <v>0.6</v>
      </c>
    </row>
    <row r="3941" spans="1:5" x14ac:dyDescent="0.25">
      <c r="A3941" s="8">
        <v>40.409999999999997</v>
      </c>
      <c r="B3941" s="40" t="s">
        <v>16</v>
      </c>
      <c r="D3941" s="108">
        <v>550130000000</v>
      </c>
      <c r="E3941" s="4">
        <v>0.6</v>
      </c>
    </row>
    <row r="3942" spans="1:5" x14ac:dyDescent="0.25">
      <c r="A3942" s="8">
        <v>40.42</v>
      </c>
      <c r="B3942" s="40" t="s">
        <v>16</v>
      </c>
      <c r="D3942" s="106">
        <v>550140000000</v>
      </c>
      <c r="E3942" s="4">
        <v>0.6</v>
      </c>
    </row>
    <row r="3943" spans="1:5" x14ac:dyDescent="0.25">
      <c r="A3943" s="8">
        <v>40.43</v>
      </c>
      <c r="B3943" s="40" t="s">
        <v>16</v>
      </c>
      <c r="D3943" s="108">
        <v>540110180000</v>
      </c>
      <c r="E3943" s="4">
        <v>0.6</v>
      </c>
    </row>
    <row r="3944" spans="1:5" x14ac:dyDescent="0.25">
      <c r="A3944" s="8">
        <v>40.44</v>
      </c>
      <c r="B3944" s="40" t="s">
        <v>16</v>
      </c>
      <c r="D3944" s="106">
        <v>400280000000</v>
      </c>
      <c r="E3944" s="4">
        <v>0.6</v>
      </c>
    </row>
    <row r="3945" spans="1:5" x14ac:dyDescent="0.25">
      <c r="A3945" s="8">
        <v>40.450000000000003</v>
      </c>
      <c r="B3945" s="40" t="s">
        <v>16</v>
      </c>
      <c r="D3945" s="108">
        <v>320500001000</v>
      </c>
      <c r="E3945" s="4">
        <v>0.6</v>
      </c>
    </row>
    <row r="3946" spans="1:5" x14ac:dyDescent="0.25">
      <c r="A3946" s="8">
        <v>40.46</v>
      </c>
      <c r="B3946" s="40" t="s">
        <v>16</v>
      </c>
      <c r="D3946" s="106">
        <v>580421009000</v>
      </c>
      <c r="E3946" s="4">
        <v>0.6</v>
      </c>
    </row>
    <row r="3947" spans="1:5" x14ac:dyDescent="0.25">
      <c r="A3947" s="8">
        <v>40.47</v>
      </c>
      <c r="B3947" s="40" t="s">
        <v>16</v>
      </c>
      <c r="D3947" s="108">
        <v>590900100019</v>
      </c>
      <c r="E3947" s="4">
        <v>0.6</v>
      </c>
    </row>
    <row r="3948" spans="1:5" x14ac:dyDescent="0.25">
      <c r="A3948" s="8">
        <v>40.479999999999997</v>
      </c>
      <c r="B3948" s="40" t="s">
        <v>16</v>
      </c>
      <c r="D3948" s="106">
        <v>590900100011</v>
      </c>
      <c r="E3948" s="4">
        <v>0.6</v>
      </c>
    </row>
    <row r="3949" spans="1:5" x14ac:dyDescent="0.25">
      <c r="A3949" s="8">
        <v>40.49</v>
      </c>
      <c r="B3949" s="40" t="s">
        <v>16</v>
      </c>
      <c r="D3949" s="108">
        <v>382499150012</v>
      </c>
      <c r="E3949" s="4">
        <v>0.6</v>
      </c>
    </row>
    <row r="3950" spans="1:5" x14ac:dyDescent="0.25">
      <c r="A3950" s="8">
        <v>40.5</v>
      </c>
      <c r="B3950" s="40" t="s">
        <v>16</v>
      </c>
      <c r="D3950" s="106">
        <v>710491000019</v>
      </c>
      <c r="E3950" s="4">
        <v>0.6</v>
      </c>
    </row>
    <row r="3951" spans="1:5" x14ac:dyDescent="0.25">
      <c r="A3951" s="8">
        <v>40.51</v>
      </c>
      <c r="B3951" s="40" t="s">
        <v>16</v>
      </c>
      <c r="D3951" s="108">
        <v>710429000000</v>
      </c>
      <c r="E3951" s="4">
        <v>0.6</v>
      </c>
    </row>
    <row r="3952" spans="1:5" x14ac:dyDescent="0.25">
      <c r="A3952" s="8">
        <v>40.520000000000003</v>
      </c>
      <c r="B3952" s="40" t="s">
        <v>16</v>
      </c>
      <c r="D3952" s="106">
        <v>710499000019</v>
      </c>
      <c r="E3952" s="4">
        <v>0.6</v>
      </c>
    </row>
    <row r="3953" spans="1:5" x14ac:dyDescent="0.25">
      <c r="A3953" s="8">
        <v>40.53</v>
      </c>
      <c r="B3953" s="40" t="s">
        <v>16</v>
      </c>
      <c r="D3953" s="108">
        <v>710491000011</v>
      </c>
      <c r="E3953" s="4">
        <v>0.6</v>
      </c>
    </row>
    <row r="3954" spans="1:5" x14ac:dyDescent="0.25">
      <c r="A3954" s="8">
        <v>40.54</v>
      </c>
      <c r="B3954" s="40" t="s">
        <v>16</v>
      </c>
      <c r="D3954" s="106">
        <v>710499000011</v>
      </c>
      <c r="E3954" s="4">
        <v>0.6</v>
      </c>
    </row>
    <row r="3955" spans="1:5" x14ac:dyDescent="0.25">
      <c r="A3955" s="8">
        <v>40.549999999999997</v>
      </c>
      <c r="B3955" s="40" t="s">
        <v>16</v>
      </c>
      <c r="D3955" s="108">
        <v>853224000000</v>
      </c>
      <c r="E3955" s="4">
        <v>0.6</v>
      </c>
    </row>
    <row r="3956" spans="1:5" x14ac:dyDescent="0.25">
      <c r="A3956" s="8">
        <v>40.56</v>
      </c>
      <c r="B3956" s="40" t="s">
        <v>16</v>
      </c>
      <c r="D3956" s="106">
        <v>853223000000</v>
      </c>
      <c r="E3956" s="4">
        <v>0.6</v>
      </c>
    </row>
    <row r="3957" spans="1:5" x14ac:dyDescent="0.25">
      <c r="A3957" s="8">
        <v>40.57</v>
      </c>
      <c r="B3957" s="40" t="s">
        <v>16</v>
      </c>
      <c r="D3957" s="108">
        <v>854620000012</v>
      </c>
      <c r="E3957" s="4">
        <v>0.6</v>
      </c>
    </row>
    <row r="3958" spans="1:5" x14ac:dyDescent="0.25">
      <c r="A3958" s="8">
        <v>40.58</v>
      </c>
      <c r="B3958" s="40" t="s">
        <v>16</v>
      </c>
      <c r="D3958" s="106">
        <v>854620000011</v>
      </c>
      <c r="E3958" s="4">
        <v>0.6</v>
      </c>
    </row>
    <row r="3959" spans="1:5" x14ac:dyDescent="0.25">
      <c r="A3959" s="8">
        <v>40.590000000000003</v>
      </c>
      <c r="B3959" s="40" t="s">
        <v>16</v>
      </c>
      <c r="D3959" s="108">
        <v>854620000013</v>
      </c>
      <c r="E3959" s="4">
        <v>0.6</v>
      </c>
    </row>
    <row r="3960" spans="1:5" x14ac:dyDescent="0.25">
      <c r="A3960" s="8">
        <v>40.6</v>
      </c>
      <c r="B3960" s="40" t="s">
        <v>16</v>
      </c>
      <c r="D3960" s="106">
        <v>292250009012</v>
      </c>
      <c r="E3960" s="4">
        <v>0.6</v>
      </c>
    </row>
    <row r="3961" spans="1:5" x14ac:dyDescent="0.25">
      <c r="A3961" s="8">
        <v>40.61</v>
      </c>
      <c r="B3961" s="40" t="s">
        <v>16</v>
      </c>
      <c r="D3961" s="108">
        <v>811300900000</v>
      </c>
      <c r="E3961" s="4">
        <v>0.6</v>
      </c>
    </row>
    <row r="3962" spans="1:5" x14ac:dyDescent="0.25">
      <c r="A3962" s="8">
        <v>40.619999999999997</v>
      </c>
      <c r="B3962" s="40" t="s">
        <v>16</v>
      </c>
      <c r="D3962" s="106">
        <v>401699520000</v>
      </c>
      <c r="E3962" s="4">
        <v>0.6</v>
      </c>
    </row>
    <row r="3963" spans="1:5" x14ac:dyDescent="0.25">
      <c r="A3963" s="8">
        <v>40.630000000000003</v>
      </c>
      <c r="B3963" s="40" t="s">
        <v>16</v>
      </c>
      <c r="D3963" s="108">
        <v>401490000019</v>
      </c>
      <c r="E3963" s="4">
        <v>0.6</v>
      </c>
    </row>
    <row r="3964" spans="1:5" x14ac:dyDescent="0.25">
      <c r="A3964" s="8">
        <v>40.64</v>
      </c>
      <c r="B3964" s="40" t="s">
        <v>16</v>
      </c>
      <c r="D3964" s="106">
        <v>391729004000</v>
      </c>
      <c r="E3964" s="4">
        <v>0.6</v>
      </c>
    </row>
    <row r="3965" spans="1:5" x14ac:dyDescent="0.25">
      <c r="A3965" s="8">
        <v>40.65</v>
      </c>
      <c r="B3965" s="40" t="s">
        <v>16</v>
      </c>
      <c r="D3965" s="108">
        <v>842541000000</v>
      </c>
      <c r="E3965" s="4">
        <v>0.6</v>
      </c>
    </row>
    <row r="3966" spans="1:5" x14ac:dyDescent="0.25">
      <c r="A3966" s="8">
        <v>40.659999999999997</v>
      </c>
      <c r="B3966" s="40" t="s">
        <v>16</v>
      </c>
      <c r="D3966" s="106">
        <v>284610000000</v>
      </c>
      <c r="E3966" s="4">
        <v>0.6</v>
      </c>
    </row>
    <row r="3967" spans="1:5" x14ac:dyDescent="0.25">
      <c r="A3967" s="8">
        <v>40.67</v>
      </c>
      <c r="B3967" s="40" t="s">
        <v>16</v>
      </c>
      <c r="D3967" s="108">
        <v>280530210000</v>
      </c>
      <c r="E3967" s="4">
        <v>0.6</v>
      </c>
    </row>
    <row r="3968" spans="1:5" x14ac:dyDescent="0.25">
      <c r="A3968" s="8">
        <v>40.68</v>
      </c>
      <c r="B3968" s="40" t="s">
        <v>16</v>
      </c>
      <c r="D3968" s="106">
        <v>851989000000</v>
      </c>
      <c r="E3968" s="4">
        <v>0.6</v>
      </c>
    </row>
    <row r="3969" spans="1:5" x14ac:dyDescent="0.25">
      <c r="A3969" s="8">
        <v>40.69</v>
      </c>
      <c r="B3969" s="40" t="s">
        <v>16</v>
      </c>
      <c r="D3969" s="108">
        <v>851761001000</v>
      </c>
      <c r="E3969" s="4">
        <v>0.6</v>
      </c>
    </row>
    <row r="3970" spans="1:5" x14ac:dyDescent="0.25">
      <c r="A3970" s="8">
        <v>40.700000000000003</v>
      </c>
      <c r="B3970" s="40" t="s">
        <v>16</v>
      </c>
      <c r="D3970" s="106">
        <v>851761009000</v>
      </c>
      <c r="E3970" s="4">
        <v>0.6</v>
      </c>
    </row>
    <row r="3971" spans="1:5" x14ac:dyDescent="0.25">
      <c r="A3971" s="8">
        <v>40.71</v>
      </c>
      <c r="B3971" s="40" t="s">
        <v>16</v>
      </c>
      <c r="D3971" s="108">
        <v>851762001000</v>
      </c>
      <c r="E3971" s="4">
        <v>0.6</v>
      </c>
    </row>
    <row r="3972" spans="1:5" x14ac:dyDescent="0.25">
      <c r="A3972" s="8">
        <v>40.72</v>
      </c>
      <c r="B3972" s="40" t="s">
        <v>16</v>
      </c>
      <c r="D3972" s="106">
        <v>851762009000</v>
      </c>
      <c r="E3972" s="4">
        <v>0.6</v>
      </c>
    </row>
    <row r="3973" spans="1:5" x14ac:dyDescent="0.25">
      <c r="A3973" s="8">
        <v>40.729999999999997</v>
      </c>
      <c r="B3973" s="40" t="s">
        <v>16</v>
      </c>
      <c r="D3973" s="108">
        <v>852380100000</v>
      </c>
      <c r="E3973" s="4">
        <v>0.6</v>
      </c>
    </row>
    <row r="3974" spans="1:5" x14ac:dyDescent="0.25">
      <c r="A3974" s="8">
        <v>40.74</v>
      </c>
      <c r="B3974" s="40" t="s">
        <v>16</v>
      </c>
      <c r="D3974" s="106">
        <v>852341900000</v>
      </c>
      <c r="E3974" s="4">
        <v>0.6</v>
      </c>
    </row>
    <row r="3975" spans="1:5" x14ac:dyDescent="0.25">
      <c r="A3975" s="8">
        <v>40.75</v>
      </c>
      <c r="B3975" s="40" t="s">
        <v>16</v>
      </c>
      <c r="D3975" s="108">
        <v>852329150018</v>
      </c>
      <c r="E3975" s="4">
        <v>0.6</v>
      </c>
    </row>
    <row r="3976" spans="1:5" x14ac:dyDescent="0.25">
      <c r="A3976" s="8">
        <v>40.76</v>
      </c>
      <c r="B3976" s="40" t="s">
        <v>16</v>
      </c>
      <c r="D3976" s="106">
        <v>852359100000</v>
      </c>
      <c r="E3976" s="4">
        <v>0.6</v>
      </c>
    </row>
    <row r="3977" spans="1:5" x14ac:dyDescent="0.25">
      <c r="A3977" s="8">
        <v>40.770000000000003</v>
      </c>
      <c r="B3977" s="40" t="s">
        <v>16</v>
      </c>
      <c r="D3977" s="108">
        <v>290517002011</v>
      </c>
      <c r="E3977" s="4">
        <v>0.6</v>
      </c>
    </row>
    <row r="3978" spans="1:5" x14ac:dyDescent="0.25">
      <c r="A3978" s="8">
        <v>40.78</v>
      </c>
      <c r="B3978" s="40" t="s">
        <v>16</v>
      </c>
      <c r="D3978" s="106">
        <v>901530909000</v>
      </c>
      <c r="E3978" s="4">
        <v>0.6</v>
      </c>
    </row>
    <row r="3979" spans="1:5" x14ac:dyDescent="0.25">
      <c r="A3979" s="8">
        <v>40.79</v>
      </c>
      <c r="B3979" s="40" t="s">
        <v>16</v>
      </c>
      <c r="D3979" s="108">
        <v>500720410000</v>
      </c>
      <c r="E3979" s="4">
        <v>0.6</v>
      </c>
    </row>
    <row r="3980" spans="1:5" x14ac:dyDescent="0.25">
      <c r="A3980" s="8">
        <v>40.799999999999997</v>
      </c>
      <c r="B3980" s="40" t="s">
        <v>16</v>
      </c>
      <c r="D3980" s="106">
        <v>280519900013</v>
      </c>
      <c r="E3980" s="4">
        <v>0.6</v>
      </c>
    </row>
    <row r="3981" spans="1:5" x14ac:dyDescent="0.25">
      <c r="A3981" s="8">
        <v>40.81</v>
      </c>
      <c r="B3981" s="40" t="s">
        <v>16</v>
      </c>
      <c r="D3981" s="108">
        <v>853931900019</v>
      </c>
      <c r="E3981" s="4">
        <v>0.6</v>
      </c>
    </row>
    <row r="3982" spans="1:5" x14ac:dyDescent="0.25">
      <c r="A3982" s="8">
        <v>40.82</v>
      </c>
      <c r="B3982" s="40" t="s">
        <v>16</v>
      </c>
      <c r="D3982" s="106">
        <v>853931900011</v>
      </c>
      <c r="E3982" s="4">
        <v>0.6</v>
      </c>
    </row>
    <row r="3983" spans="1:5" x14ac:dyDescent="0.25">
      <c r="A3983" s="8">
        <v>40.83</v>
      </c>
      <c r="B3983" s="40" t="s">
        <v>16</v>
      </c>
      <c r="D3983" s="108">
        <v>853931100014</v>
      </c>
      <c r="E3983" s="4">
        <v>0.6</v>
      </c>
    </row>
    <row r="3984" spans="1:5" x14ac:dyDescent="0.25">
      <c r="A3984" s="8">
        <v>40.840000000000003</v>
      </c>
      <c r="B3984" s="40" t="s">
        <v>16</v>
      </c>
      <c r="D3984" s="106">
        <v>853931100011</v>
      </c>
      <c r="E3984" s="4">
        <v>0.6</v>
      </c>
    </row>
    <row r="3985" spans="1:5" x14ac:dyDescent="0.25">
      <c r="A3985" s="8">
        <v>40.85</v>
      </c>
      <c r="B3985" s="40" t="s">
        <v>16</v>
      </c>
      <c r="D3985" s="108">
        <v>853931100012</v>
      </c>
      <c r="E3985" s="4">
        <v>0.6</v>
      </c>
    </row>
    <row r="3986" spans="1:5" x14ac:dyDescent="0.25">
      <c r="A3986" s="8">
        <v>40.86</v>
      </c>
      <c r="B3986" s="40" t="s">
        <v>16</v>
      </c>
      <c r="D3986" s="106">
        <v>853931100013</v>
      </c>
      <c r="E3986" s="4">
        <v>0.6</v>
      </c>
    </row>
    <row r="3987" spans="1:5" x14ac:dyDescent="0.25">
      <c r="A3987" s="8">
        <v>40.869999999999997</v>
      </c>
      <c r="B3987" s="40" t="s">
        <v>16</v>
      </c>
      <c r="D3987" s="108">
        <v>854099000000</v>
      </c>
      <c r="E3987" s="4">
        <v>0.6</v>
      </c>
    </row>
    <row r="3988" spans="1:5" x14ac:dyDescent="0.25">
      <c r="A3988" s="8">
        <v>40.880000000000003</v>
      </c>
      <c r="B3988" s="40" t="s">
        <v>16</v>
      </c>
      <c r="D3988" s="106">
        <v>410711900000</v>
      </c>
      <c r="E3988" s="4">
        <v>0.6</v>
      </c>
    </row>
    <row r="3989" spans="1:5" x14ac:dyDescent="0.25">
      <c r="A3989" s="8">
        <v>40.89</v>
      </c>
      <c r="B3989" s="40" t="s">
        <v>16</v>
      </c>
      <c r="D3989" s="108">
        <v>410719900000</v>
      </c>
      <c r="E3989" s="4">
        <v>0.6</v>
      </c>
    </row>
    <row r="3990" spans="1:5" x14ac:dyDescent="0.25">
      <c r="A3990" s="8">
        <v>40.9</v>
      </c>
      <c r="B3990" s="40" t="s">
        <v>16</v>
      </c>
      <c r="D3990" s="106">
        <v>840999000039</v>
      </c>
      <c r="E3990" s="4">
        <v>0.6</v>
      </c>
    </row>
    <row r="3991" spans="1:5" x14ac:dyDescent="0.25">
      <c r="A3991" s="8">
        <v>40.909999999999997</v>
      </c>
      <c r="B3991" s="40" t="s">
        <v>16</v>
      </c>
      <c r="D3991" s="108">
        <v>842870000000</v>
      </c>
      <c r="E3991" s="4">
        <v>0.6</v>
      </c>
    </row>
    <row r="3992" spans="1:5" x14ac:dyDescent="0.25">
      <c r="A3992" s="8">
        <v>40.92</v>
      </c>
      <c r="B3992" s="40" t="s">
        <v>16</v>
      </c>
      <c r="D3992" s="106">
        <v>847950000000</v>
      </c>
      <c r="E3992" s="4">
        <v>0.6</v>
      </c>
    </row>
    <row r="3993" spans="1:5" x14ac:dyDescent="0.25">
      <c r="A3993" s="8">
        <v>40.93</v>
      </c>
      <c r="B3993" s="40" t="s">
        <v>16</v>
      </c>
      <c r="D3993" s="108">
        <v>850720200019</v>
      </c>
      <c r="E3993" s="4">
        <v>0.6</v>
      </c>
    </row>
    <row r="3994" spans="1:5" x14ac:dyDescent="0.25">
      <c r="A3994" s="8">
        <v>40.94</v>
      </c>
      <c r="B3994" s="40" t="s">
        <v>16</v>
      </c>
      <c r="D3994" s="106">
        <v>850720200011</v>
      </c>
      <c r="E3994" s="4">
        <v>0.6</v>
      </c>
    </row>
    <row r="3995" spans="1:5" x14ac:dyDescent="0.25">
      <c r="A3995" s="8">
        <v>40.950000000000003</v>
      </c>
      <c r="B3995" s="40" t="s">
        <v>16</v>
      </c>
      <c r="D3995" s="108">
        <v>285390300000</v>
      </c>
      <c r="E3995" s="4">
        <v>0.6</v>
      </c>
    </row>
    <row r="3996" spans="1:5" x14ac:dyDescent="0.25">
      <c r="A3996" s="8">
        <v>40.96</v>
      </c>
      <c r="B3996" s="40" t="s">
        <v>16</v>
      </c>
      <c r="D3996" s="106">
        <v>853120950000</v>
      </c>
      <c r="E3996" s="4">
        <v>0.6</v>
      </c>
    </row>
    <row r="3997" spans="1:5" x14ac:dyDescent="0.25">
      <c r="A3997" s="8">
        <v>40.97</v>
      </c>
      <c r="B3997" s="40" t="s">
        <v>16</v>
      </c>
      <c r="D3997" s="108">
        <v>902690009000</v>
      </c>
      <c r="E3997" s="4">
        <v>0.6</v>
      </c>
    </row>
    <row r="3998" spans="1:5" x14ac:dyDescent="0.25">
      <c r="A3998" s="8">
        <v>40.98</v>
      </c>
      <c r="B3998" s="40" t="s">
        <v>16</v>
      </c>
      <c r="D3998" s="106">
        <v>380120100000</v>
      </c>
      <c r="E3998" s="4">
        <v>0.6</v>
      </c>
    </row>
    <row r="3999" spans="1:5" x14ac:dyDescent="0.25">
      <c r="A3999" s="8">
        <v>40.99</v>
      </c>
      <c r="B3999" s="40" t="s">
        <v>16</v>
      </c>
      <c r="D3999" s="108">
        <v>841370891000</v>
      </c>
      <c r="E3999" s="4">
        <v>0.6</v>
      </c>
    </row>
    <row r="4000" spans="1:5" x14ac:dyDescent="0.25">
      <c r="A4000" s="8">
        <v>41</v>
      </c>
      <c r="B4000" s="40" t="s">
        <v>16</v>
      </c>
      <c r="D4000" s="106">
        <v>841370899000</v>
      </c>
      <c r="E4000" s="4">
        <v>0.6</v>
      </c>
    </row>
    <row r="4001" spans="1:5" x14ac:dyDescent="0.25">
      <c r="A4001" s="8">
        <v>41.01</v>
      </c>
      <c r="B4001" s="40" t="s">
        <v>16</v>
      </c>
      <c r="D4001" s="108">
        <v>841319009019</v>
      </c>
      <c r="E4001" s="4">
        <v>0.6</v>
      </c>
    </row>
    <row r="4002" spans="1:5" x14ac:dyDescent="0.25">
      <c r="A4002" s="8">
        <v>41.02</v>
      </c>
      <c r="B4002" s="40" t="s">
        <v>16</v>
      </c>
      <c r="D4002" s="106">
        <v>841381000000</v>
      </c>
      <c r="E4002" s="4">
        <v>0.6</v>
      </c>
    </row>
    <row r="4003" spans="1:5" x14ac:dyDescent="0.25">
      <c r="A4003" s="8">
        <v>41.03</v>
      </c>
      <c r="B4003" s="40" t="s">
        <v>16</v>
      </c>
      <c r="D4003" s="108">
        <v>841370359000</v>
      </c>
      <c r="E4003" s="4">
        <v>0.6</v>
      </c>
    </row>
    <row r="4004" spans="1:5" x14ac:dyDescent="0.25">
      <c r="A4004" s="8">
        <v>41.04</v>
      </c>
      <c r="B4004" s="40" t="s">
        <v>16</v>
      </c>
      <c r="D4004" s="106">
        <v>841350801000</v>
      </c>
      <c r="E4004" s="4">
        <v>0.6</v>
      </c>
    </row>
    <row r="4005" spans="1:5" x14ac:dyDescent="0.25">
      <c r="A4005" s="8">
        <v>41.05</v>
      </c>
      <c r="B4005" s="40" t="s">
        <v>16</v>
      </c>
      <c r="D4005" s="108">
        <v>841350809000</v>
      </c>
      <c r="E4005" s="4">
        <v>0.6</v>
      </c>
    </row>
    <row r="4006" spans="1:5" x14ac:dyDescent="0.25">
      <c r="A4006" s="8">
        <v>41.06</v>
      </c>
      <c r="B4006" s="40" t="s">
        <v>16</v>
      </c>
      <c r="D4006" s="106">
        <v>841350401000</v>
      </c>
      <c r="E4006" s="4">
        <v>0.6</v>
      </c>
    </row>
    <row r="4007" spans="1:5" x14ac:dyDescent="0.25">
      <c r="A4007" s="8">
        <v>41.07</v>
      </c>
      <c r="B4007" s="40" t="s">
        <v>16</v>
      </c>
      <c r="D4007" s="108">
        <v>841350409000</v>
      </c>
      <c r="E4007" s="4">
        <v>0.6</v>
      </c>
    </row>
    <row r="4008" spans="1:5" x14ac:dyDescent="0.25">
      <c r="A4008" s="8">
        <v>41.08</v>
      </c>
      <c r="B4008" s="40" t="s">
        <v>16</v>
      </c>
      <c r="D4008" s="106">
        <v>841350691000</v>
      </c>
      <c r="E4008" s="4">
        <v>0.6</v>
      </c>
    </row>
    <row r="4009" spans="1:5" x14ac:dyDescent="0.25">
      <c r="A4009" s="8">
        <v>41.09</v>
      </c>
      <c r="B4009" s="40" t="s">
        <v>16</v>
      </c>
      <c r="D4009" s="108">
        <v>841350699000</v>
      </c>
      <c r="E4009" s="4">
        <v>0.6</v>
      </c>
    </row>
    <row r="4010" spans="1:5" x14ac:dyDescent="0.25">
      <c r="A4010" s="8">
        <v>41.1</v>
      </c>
      <c r="B4010" s="40" t="s">
        <v>16</v>
      </c>
      <c r="D4010" s="106">
        <v>841350201000</v>
      </c>
      <c r="E4010" s="4">
        <v>0.6</v>
      </c>
    </row>
    <row r="4011" spans="1:5" x14ac:dyDescent="0.25">
      <c r="A4011" s="8">
        <v>41.11</v>
      </c>
      <c r="B4011" s="40" t="s">
        <v>16</v>
      </c>
      <c r="D4011" s="108">
        <v>841350209000</v>
      </c>
      <c r="E4011" s="4">
        <v>0.6</v>
      </c>
    </row>
    <row r="4012" spans="1:5" x14ac:dyDescent="0.25">
      <c r="A4012" s="8">
        <v>41.12</v>
      </c>
      <c r="B4012" s="40" t="s">
        <v>16</v>
      </c>
      <c r="D4012" s="106">
        <v>841360801000</v>
      </c>
      <c r="E4012" s="4">
        <v>0.6</v>
      </c>
    </row>
    <row r="4013" spans="1:5" x14ac:dyDescent="0.25">
      <c r="A4013" s="8">
        <v>41.13</v>
      </c>
      <c r="B4013" s="40" t="s">
        <v>16</v>
      </c>
      <c r="D4013" s="108">
        <v>841360809000</v>
      </c>
      <c r="E4013" s="4">
        <v>0.6</v>
      </c>
    </row>
    <row r="4014" spans="1:5" x14ac:dyDescent="0.25">
      <c r="A4014" s="8">
        <v>41.14</v>
      </c>
      <c r="B4014" s="40" t="s">
        <v>16</v>
      </c>
      <c r="D4014" s="106">
        <v>841360201000</v>
      </c>
      <c r="E4014" s="4">
        <v>0.6</v>
      </c>
    </row>
    <row r="4015" spans="1:5" x14ac:dyDescent="0.25">
      <c r="A4015" s="8">
        <v>41.15</v>
      </c>
      <c r="B4015" s="40" t="s">
        <v>16</v>
      </c>
      <c r="D4015" s="108">
        <v>841360209000</v>
      </c>
      <c r="E4015" s="4">
        <v>0.6</v>
      </c>
    </row>
    <row r="4016" spans="1:5" x14ac:dyDescent="0.25">
      <c r="A4016" s="8">
        <v>41.16</v>
      </c>
      <c r="B4016" s="40" t="s">
        <v>16</v>
      </c>
      <c r="D4016" s="106">
        <v>841360319019</v>
      </c>
      <c r="E4016" s="4">
        <v>0.6</v>
      </c>
    </row>
    <row r="4017" spans="1:5" x14ac:dyDescent="0.25">
      <c r="A4017" s="8">
        <v>41.17</v>
      </c>
      <c r="B4017" s="40" t="s">
        <v>16</v>
      </c>
      <c r="D4017" s="108">
        <v>841360311000</v>
      </c>
      <c r="E4017" s="4">
        <v>0.6</v>
      </c>
    </row>
    <row r="4018" spans="1:5" x14ac:dyDescent="0.25">
      <c r="A4018" s="8">
        <v>41.18</v>
      </c>
      <c r="B4018" s="40" t="s">
        <v>16</v>
      </c>
      <c r="D4018" s="106">
        <v>841360691000</v>
      </c>
      <c r="E4018" s="4">
        <v>0.6</v>
      </c>
    </row>
    <row r="4019" spans="1:5" x14ac:dyDescent="0.25">
      <c r="A4019" s="8">
        <v>41.19</v>
      </c>
      <c r="B4019" s="40" t="s">
        <v>16</v>
      </c>
      <c r="D4019" s="108">
        <v>841360699000</v>
      </c>
      <c r="E4019" s="4">
        <v>0.6</v>
      </c>
    </row>
    <row r="4020" spans="1:5" x14ac:dyDescent="0.25">
      <c r="A4020" s="8">
        <v>41.2</v>
      </c>
      <c r="B4020" s="40" t="s">
        <v>16</v>
      </c>
      <c r="D4020" s="106">
        <v>841360619000</v>
      </c>
      <c r="E4020" s="4">
        <v>0.6</v>
      </c>
    </row>
    <row r="4021" spans="1:5" x14ac:dyDescent="0.25">
      <c r="A4021" s="8">
        <v>41.21</v>
      </c>
      <c r="B4021" s="40" t="s">
        <v>16</v>
      </c>
      <c r="D4021" s="108">
        <v>841360709000</v>
      </c>
      <c r="E4021" s="4">
        <v>0.6</v>
      </c>
    </row>
    <row r="4022" spans="1:5" x14ac:dyDescent="0.25">
      <c r="A4022" s="8">
        <v>41.22</v>
      </c>
      <c r="B4022" s="40" t="s">
        <v>16</v>
      </c>
      <c r="D4022" s="106">
        <v>841320001000</v>
      </c>
      <c r="E4022" s="4">
        <v>0.6</v>
      </c>
    </row>
    <row r="4023" spans="1:5" x14ac:dyDescent="0.25">
      <c r="A4023" s="8">
        <v>41.23</v>
      </c>
      <c r="B4023" s="40" t="s">
        <v>16</v>
      </c>
      <c r="D4023" s="108">
        <v>841319009012</v>
      </c>
      <c r="E4023" s="4">
        <v>0.6</v>
      </c>
    </row>
    <row r="4024" spans="1:5" x14ac:dyDescent="0.25">
      <c r="A4024" s="8">
        <v>41.24</v>
      </c>
      <c r="B4024" s="40" t="s">
        <v>16</v>
      </c>
      <c r="D4024" s="106">
        <v>841370659000</v>
      </c>
      <c r="E4024" s="4">
        <v>0.6</v>
      </c>
    </row>
    <row r="4025" spans="1:5" x14ac:dyDescent="0.25">
      <c r="A4025" s="8">
        <v>41.25</v>
      </c>
      <c r="B4025" s="40" t="s">
        <v>16</v>
      </c>
      <c r="D4025" s="108">
        <v>841370519000</v>
      </c>
      <c r="E4025" s="4">
        <v>0.6</v>
      </c>
    </row>
    <row r="4026" spans="1:5" x14ac:dyDescent="0.25">
      <c r="A4026" s="8">
        <v>41.26</v>
      </c>
      <c r="B4026" s="40" t="s">
        <v>16</v>
      </c>
      <c r="D4026" s="106">
        <v>841370511000</v>
      </c>
      <c r="E4026" s="4">
        <v>0.6</v>
      </c>
    </row>
    <row r="4027" spans="1:5" x14ac:dyDescent="0.25">
      <c r="A4027" s="8">
        <v>41.27</v>
      </c>
      <c r="B4027" s="40" t="s">
        <v>16</v>
      </c>
      <c r="D4027" s="108">
        <v>841370819000</v>
      </c>
      <c r="E4027" s="4">
        <v>0.6</v>
      </c>
    </row>
    <row r="4028" spans="1:5" x14ac:dyDescent="0.25">
      <c r="A4028" s="8">
        <v>41.28</v>
      </c>
      <c r="B4028" s="40" t="s">
        <v>16</v>
      </c>
      <c r="D4028" s="106">
        <v>902620802000</v>
      </c>
      <c r="E4028" s="4">
        <v>0.6</v>
      </c>
    </row>
    <row r="4029" spans="1:5" x14ac:dyDescent="0.25">
      <c r="A4029" s="8">
        <v>41.29</v>
      </c>
      <c r="B4029" s="40" t="s">
        <v>16</v>
      </c>
      <c r="D4029" s="108">
        <v>902620401000</v>
      </c>
      <c r="E4029" s="4">
        <v>0.6</v>
      </c>
    </row>
    <row r="4030" spans="1:5" x14ac:dyDescent="0.25">
      <c r="A4030" s="8">
        <v>41.3</v>
      </c>
      <c r="B4030" s="40" t="s">
        <v>16</v>
      </c>
      <c r="D4030" s="106">
        <v>902620409000</v>
      </c>
      <c r="E4030" s="4">
        <v>0.6</v>
      </c>
    </row>
    <row r="4031" spans="1:5" x14ac:dyDescent="0.25">
      <c r="A4031" s="8">
        <v>41.31</v>
      </c>
      <c r="B4031" s="40" t="s">
        <v>16</v>
      </c>
      <c r="D4031" s="108">
        <v>902610899000</v>
      </c>
      <c r="E4031" s="4">
        <v>0.6</v>
      </c>
    </row>
    <row r="4032" spans="1:5" x14ac:dyDescent="0.25">
      <c r="A4032" s="8">
        <v>41.32</v>
      </c>
      <c r="B4032" s="40" t="s">
        <v>16</v>
      </c>
      <c r="D4032" s="106">
        <v>902610299000</v>
      </c>
      <c r="E4032" s="4">
        <v>0.6</v>
      </c>
    </row>
    <row r="4033" spans="1:5" x14ac:dyDescent="0.25">
      <c r="A4033" s="8">
        <v>41.33</v>
      </c>
      <c r="B4033" s="40" t="s">
        <v>16</v>
      </c>
      <c r="D4033" s="108">
        <v>842129800019</v>
      </c>
      <c r="E4033" s="4">
        <v>0.6</v>
      </c>
    </row>
    <row r="4034" spans="1:5" x14ac:dyDescent="0.25">
      <c r="A4034" s="8">
        <v>41.34</v>
      </c>
      <c r="B4034" s="40" t="s">
        <v>16</v>
      </c>
      <c r="D4034" s="106">
        <v>902620801000</v>
      </c>
      <c r="E4034" s="4">
        <v>0.6</v>
      </c>
    </row>
    <row r="4035" spans="1:5" x14ac:dyDescent="0.25">
      <c r="A4035" s="8">
        <v>41.35</v>
      </c>
      <c r="B4035" s="40" t="s">
        <v>16</v>
      </c>
      <c r="D4035" s="108">
        <v>902620808000</v>
      </c>
      <c r="E4035" s="4">
        <v>0.6</v>
      </c>
    </row>
    <row r="4036" spans="1:5" x14ac:dyDescent="0.25">
      <c r="A4036" s="8">
        <v>41.36</v>
      </c>
      <c r="B4036" s="40" t="s">
        <v>16</v>
      </c>
      <c r="D4036" s="106">
        <v>902620209000</v>
      </c>
      <c r="E4036" s="4">
        <v>0.6</v>
      </c>
    </row>
    <row r="4037" spans="1:5" x14ac:dyDescent="0.25">
      <c r="A4037" s="8">
        <v>41.37</v>
      </c>
      <c r="B4037" s="40" t="s">
        <v>16</v>
      </c>
      <c r="D4037" s="108">
        <v>902680209000</v>
      </c>
      <c r="E4037" s="4">
        <v>0.6</v>
      </c>
    </row>
    <row r="4038" spans="1:5" x14ac:dyDescent="0.25">
      <c r="A4038" s="8">
        <v>41.38</v>
      </c>
      <c r="B4038" s="40" t="s">
        <v>16</v>
      </c>
      <c r="D4038" s="106">
        <v>842199900019</v>
      </c>
      <c r="E4038" s="4">
        <v>0.6</v>
      </c>
    </row>
    <row r="4039" spans="1:5" x14ac:dyDescent="0.25">
      <c r="A4039" s="8">
        <v>41.39</v>
      </c>
      <c r="B4039" s="40" t="s">
        <v>16</v>
      </c>
      <c r="D4039" s="108">
        <v>481390901000</v>
      </c>
      <c r="E4039" s="4">
        <v>0.6</v>
      </c>
    </row>
    <row r="4040" spans="1:5" x14ac:dyDescent="0.25">
      <c r="A4040" s="8">
        <v>41.4</v>
      </c>
      <c r="B4040" s="40" t="s">
        <v>16</v>
      </c>
      <c r="D4040" s="106">
        <v>290920000000</v>
      </c>
      <c r="E4040" s="4">
        <v>0.6</v>
      </c>
    </row>
    <row r="4041" spans="1:5" x14ac:dyDescent="0.25">
      <c r="A4041" s="8">
        <v>41.41</v>
      </c>
      <c r="B4041" s="40" t="s">
        <v>16</v>
      </c>
      <c r="D4041" s="109">
        <v>290389800019</v>
      </c>
      <c r="E4041" s="4">
        <v>0.6</v>
      </c>
    </row>
    <row r="4042" spans="1:5" x14ac:dyDescent="0.25">
      <c r="A4042" s="8">
        <v>41.42</v>
      </c>
      <c r="B4042" s="40" t="s">
        <v>16</v>
      </c>
      <c r="D4042" s="110">
        <v>290389700019</v>
      </c>
      <c r="E4042" s="4">
        <v>0.6</v>
      </c>
    </row>
    <row r="4043" spans="1:5" x14ac:dyDescent="0.25">
      <c r="A4043" s="8">
        <v>41.43</v>
      </c>
      <c r="B4043" s="40" t="s">
        <v>16</v>
      </c>
      <c r="D4043" s="106">
        <v>291720000000</v>
      </c>
      <c r="E4043" s="4">
        <v>0.6</v>
      </c>
    </row>
    <row r="4044" spans="1:5" x14ac:dyDescent="0.25">
      <c r="A4044" s="8">
        <v>41.44</v>
      </c>
      <c r="B4044" s="40" t="s">
        <v>16</v>
      </c>
      <c r="D4044" s="108">
        <v>290219000029</v>
      </c>
      <c r="E4044" s="4">
        <v>0.6</v>
      </c>
    </row>
    <row r="4045" spans="1:5" x14ac:dyDescent="0.25">
      <c r="A4045" s="8">
        <v>41.45</v>
      </c>
      <c r="B4045" s="40" t="s">
        <v>16</v>
      </c>
      <c r="D4045" s="106">
        <v>293299002000</v>
      </c>
      <c r="E4045" s="4">
        <v>0.6</v>
      </c>
    </row>
    <row r="4046" spans="1:5" x14ac:dyDescent="0.25">
      <c r="A4046" s="8">
        <v>41.46</v>
      </c>
      <c r="B4046" s="40" t="s">
        <v>16</v>
      </c>
      <c r="D4046" s="108">
        <v>290290009900</v>
      </c>
      <c r="E4046" s="4">
        <v>0.6</v>
      </c>
    </row>
    <row r="4047" spans="1:5" x14ac:dyDescent="0.25">
      <c r="A4047" s="8">
        <v>41.47</v>
      </c>
      <c r="B4047" s="40" t="s">
        <v>16</v>
      </c>
      <c r="D4047" s="106">
        <v>290211000000</v>
      </c>
      <c r="E4047" s="4">
        <v>0.6</v>
      </c>
    </row>
    <row r="4048" spans="1:5" x14ac:dyDescent="0.25">
      <c r="A4048" s="8">
        <v>41.48</v>
      </c>
      <c r="B4048" s="40" t="s">
        <v>16</v>
      </c>
      <c r="D4048" s="108">
        <v>291620000011</v>
      </c>
      <c r="E4048" s="4">
        <v>0.6</v>
      </c>
    </row>
    <row r="4049" spans="1:5" x14ac:dyDescent="0.25">
      <c r="A4049" s="8">
        <v>41.49</v>
      </c>
      <c r="B4049" s="40" t="s">
        <v>16</v>
      </c>
      <c r="D4049" s="106">
        <v>290612000011</v>
      </c>
      <c r="E4049" s="4">
        <v>0.6</v>
      </c>
    </row>
    <row r="4050" spans="1:5" x14ac:dyDescent="0.25">
      <c r="A4050" s="8">
        <v>41.5</v>
      </c>
      <c r="B4050" s="40" t="s">
        <v>16</v>
      </c>
      <c r="D4050" s="108">
        <v>291422000011</v>
      </c>
      <c r="E4050" s="4">
        <v>0.6</v>
      </c>
    </row>
    <row r="4051" spans="1:5" x14ac:dyDescent="0.25">
      <c r="A4051" s="8">
        <v>41.51</v>
      </c>
      <c r="B4051" s="40" t="s">
        <v>16</v>
      </c>
      <c r="D4051" s="106">
        <v>290219000021</v>
      </c>
      <c r="E4051" s="4">
        <v>0.6</v>
      </c>
    </row>
    <row r="4052" spans="1:5" x14ac:dyDescent="0.25">
      <c r="A4052" s="8">
        <v>41.52</v>
      </c>
      <c r="B4052" s="40" t="s">
        <v>16</v>
      </c>
      <c r="D4052" s="108">
        <v>291539009912</v>
      </c>
      <c r="E4052" s="4">
        <v>0.6</v>
      </c>
    </row>
    <row r="4053" spans="1:5" x14ac:dyDescent="0.25">
      <c r="A4053" s="8">
        <v>41.53</v>
      </c>
      <c r="B4053" s="40" t="s">
        <v>16</v>
      </c>
      <c r="D4053" s="106">
        <v>292130100011</v>
      </c>
      <c r="E4053" s="4">
        <v>0.6</v>
      </c>
    </row>
    <row r="4054" spans="1:5" x14ac:dyDescent="0.25">
      <c r="A4054" s="8">
        <v>41.54</v>
      </c>
      <c r="B4054" s="40" t="s">
        <v>16</v>
      </c>
      <c r="D4054" s="108">
        <v>292130100013</v>
      </c>
      <c r="E4054" s="4">
        <v>0.6</v>
      </c>
    </row>
    <row r="4055" spans="1:5" x14ac:dyDescent="0.25">
      <c r="A4055" s="8">
        <v>41.55</v>
      </c>
      <c r="B4055" s="40" t="s">
        <v>16</v>
      </c>
      <c r="D4055" s="106">
        <v>292130100012</v>
      </c>
      <c r="E4055" s="4">
        <v>0.6</v>
      </c>
    </row>
    <row r="4056" spans="1:5" x14ac:dyDescent="0.25">
      <c r="A4056" s="8">
        <v>41.56</v>
      </c>
      <c r="B4056" s="40" t="s">
        <v>16</v>
      </c>
      <c r="D4056" s="108">
        <v>292130910000</v>
      </c>
      <c r="E4056" s="4">
        <v>0.6</v>
      </c>
    </row>
    <row r="4057" spans="1:5" x14ac:dyDescent="0.25">
      <c r="A4057" s="8">
        <v>41.57</v>
      </c>
      <c r="B4057" s="40" t="s">
        <v>16</v>
      </c>
      <c r="D4057" s="106">
        <v>291429000015</v>
      </c>
      <c r="E4057" s="4">
        <v>0.6</v>
      </c>
    </row>
    <row r="4058" spans="1:5" x14ac:dyDescent="0.25">
      <c r="A4058" s="8">
        <v>41.58</v>
      </c>
      <c r="B4058" s="40" t="s">
        <v>16</v>
      </c>
      <c r="D4058" s="108">
        <v>292219000022</v>
      </c>
      <c r="E4058" s="4">
        <v>0.6</v>
      </c>
    </row>
    <row r="4059" spans="1:5" x14ac:dyDescent="0.25">
      <c r="A4059" s="8">
        <v>41.59</v>
      </c>
      <c r="B4059" s="40" t="s">
        <v>16</v>
      </c>
      <c r="D4059" s="106">
        <v>292219000023</v>
      </c>
      <c r="E4059" s="4">
        <v>0.6</v>
      </c>
    </row>
    <row r="4060" spans="1:5" x14ac:dyDescent="0.25">
      <c r="A4060" s="8">
        <v>41.6</v>
      </c>
      <c r="B4060" s="40" t="s">
        <v>16</v>
      </c>
      <c r="D4060" s="108">
        <v>294190000017</v>
      </c>
      <c r="E4060" s="4">
        <v>0.6</v>
      </c>
    </row>
    <row r="4061" spans="1:5" x14ac:dyDescent="0.25">
      <c r="A4061" s="8">
        <v>41.61</v>
      </c>
      <c r="B4061" s="40" t="s">
        <v>16</v>
      </c>
      <c r="D4061" s="106">
        <v>291229009012</v>
      </c>
      <c r="E4061" s="4">
        <v>0.6</v>
      </c>
    </row>
    <row r="4062" spans="1:5" x14ac:dyDescent="0.25">
      <c r="A4062" s="8">
        <v>41.62</v>
      </c>
      <c r="B4062" s="40" t="s">
        <v>16</v>
      </c>
      <c r="D4062" s="108">
        <v>901310900019</v>
      </c>
      <c r="E4062" s="4">
        <v>0.6</v>
      </c>
    </row>
    <row r="4063" spans="1:5" x14ac:dyDescent="0.25">
      <c r="A4063" s="8">
        <v>41.63</v>
      </c>
      <c r="B4063" s="40" t="s">
        <v>16</v>
      </c>
      <c r="D4063" s="106">
        <v>901320000010</v>
      </c>
      <c r="E4063" s="4">
        <v>0.6</v>
      </c>
    </row>
    <row r="4064" spans="1:5" x14ac:dyDescent="0.25">
      <c r="A4064" s="8">
        <v>41.64</v>
      </c>
      <c r="B4064" s="40" t="s">
        <v>16</v>
      </c>
      <c r="D4064" s="108">
        <v>901310900011</v>
      </c>
      <c r="E4064" s="4">
        <v>0.6</v>
      </c>
    </row>
    <row r="4065" spans="1:5" x14ac:dyDescent="0.25">
      <c r="A4065" s="8">
        <v>41.65</v>
      </c>
      <c r="B4065" s="40" t="s">
        <v>16</v>
      </c>
      <c r="D4065" s="106">
        <v>901390050000</v>
      </c>
      <c r="E4065" s="4">
        <v>0.6</v>
      </c>
    </row>
    <row r="4066" spans="1:5" x14ac:dyDescent="0.25">
      <c r="A4066" s="8">
        <v>41.66</v>
      </c>
      <c r="B4066" s="40" t="s">
        <v>16</v>
      </c>
      <c r="D4066" s="108">
        <v>690320101011</v>
      </c>
      <c r="E4066" s="4">
        <v>0.6</v>
      </c>
    </row>
    <row r="4067" spans="1:5" x14ac:dyDescent="0.25">
      <c r="A4067" s="8">
        <v>41.67</v>
      </c>
      <c r="B4067" s="40" t="s">
        <v>16</v>
      </c>
      <c r="D4067" s="106">
        <v>722820100011</v>
      </c>
      <c r="E4067" s="4">
        <v>0.6</v>
      </c>
    </row>
    <row r="4068" spans="1:5" x14ac:dyDescent="0.25">
      <c r="A4068" s="8">
        <v>41.68</v>
      </c>
      <c r="B4068" s="40" t="s">
        <v>16</v>
      </c>
      <c r="D4068" s="108">
        <v>722820990000</v>
      </c>
      <c r="E4068" s="4">
        <v>0.6</v>
      </c>
    </row>
    <row r="4069" spans="1:5" x14ac:dyDescent="0.25">
      <c r="A4069" s="8">
        <v>41.69</v>
      </c>
      <c r="B4069" s="40" t="s">
        <v>16</v>
      </c>
      <c r="D4069" s="106">
        <v>722820910000</v>
      </c>
      <c r="E4069" s="4">
        <v>0.6</v>
      </c>
    </row>
    <row r="4070" spans="1:5" x14ac:dyDescent="0.25">
      <c r="A4070" s="8">
        <v>41.7</v>
      </c>
      <c r="B4070" s="40" t="s">
        <v>16</v>
      </c>
      <c r="D4070" s="108">
        <v>722820100019</v>
      </c>
      <c r="E4070" s="4">
        <v>0.6</v>
      </c>
    </row>
    <row r="4071" spans="1:5" x14ac:dyDescent="0.25">
      <c r="A4071" s="8">
        <v>41.71</v>
      </c>
      <c r="B4071" s="40" t="s">
        <v>16</v>
      </c>
      <c r="D4071" s="106">
        <v>722720000000</v>
      </c>
      <c r="E4071" s="4">
        <v>0.6</v>
      </c>
    </row>
    <row r="4072" spans="1:5" x14ac:dyDescent="0.25">
      <c r="A4072" s="8">
        <v>41.72</v>
      </c>
      <c r="B4072" s="40" t="s">
        <v>16</v>
      </c>
      <c r="D4072" s="108">
        <v>391000000011</v>
      </c>
      <c r="E4072" s="4">
        <v>0.6</v>
      </c>
    </row>
    <row r="4073" spans="1:5" x14ac:dyDescent="0.25">
      <c r="A4073" s="8">
        <v>41.73</v>
      </c>
      <c r="B4073" s="40" t="s">
        <v>16</v>
      </c>
      <c r="D4073" s="106">
        <v>840991000014</v>
      </c>
      <c r="E4073" s="4">
        <v>0.6</v>
      </c>
    </row>
    <row r="4074" spans="1:5" x14ac:dyDescent="0.25">
      <c r="A4074" s="8">
        <v>41.74</v>
      </c>
      <c r="B4074" s="40" t="s">
        <v>16</v>
      </c>
      <c r="D4074" s="108">
        <v>281119809013</v>
      </c>
      <c r="E4074" s="4">
        <v>0.6</v>
      </c>
    </row>
    <row r="4075" spans="1:5" x14ac:dyDescent="0.25">
      <c r="A4075" s="8">
        <v>41.75</v>
      </c>
      <c r="B4075" s="40" t="s">
        <v>16</v>
      </c>
      <c r="D4075" s="106">
        <v>251200000019</v>
      </c>
      <c r="E4075" s="4">
        <v>0.6</v>
      </c>
    </row>
    <row r="4076" spans="1:5" x14ac:dyDescent="0.25">
      <c r="A4076" s="8">
        <v>41.76</v>
      </c>
      <c r="B4076" s="40" t="s">
        <v>16</v>
      </c>
      <c r="D4076" s="108">
        <v>690100000000</v>
      </c>
      <c r="E4076" s="4">
        <v>0.6</v>
      </c>
    </row>
    <row r="4077" spans="1:5" x14ac:dyDescent="0.25">
      <c r="A4077" s="8">
        <v>41.77</v>
      </c>
      <c r="B4077" s="40" t="s">
        <v>16</v>
      </c>
      <c r="D4077" s="106">
        <v>285000602000</v>
      </c>
      <c r="E4077" s="4">
        <v>0.6</v>
      </c>
    </row>
    <row r="4078" spans="1:5" x14ac:dyDescent="0.25">
      <c r="A4078" s="8">
        <v>41.78</v>
      </c>
      <c r="B4078" s="40" t="s">
        <v>16</v>
      </c>
      <c r="D4078" s="108">
        <v>284920000000</v>
      </c>
      <c r="E4078" s="4">
        <v>0.6</v>
      </c>
    </row>
    <row r="4079" spans="1:5" x14ac:dyDescent="0.25">
      <c r="A4079" s="8">
        <v>41.79</v>
      </c>
      <c r="B4079" s="40" t="s">
        <v>16</v>
      </c>
      <c r="D4079" s="106">
        <v>280469000000</v>
      </c>
      <c r="E4079" s="4">
        <v>0.6</v>
      </c>
    </row>
    <row r="4080" spans="1:5" x14ac:dyDescent="0.25">
      <c r="A4080" s="8">
        <v>41.8</v>
      </c>
      <c r="B4080" s="40" t="s">
        <v>16</v>
      </c>
      <c r="D4080" s="108">
        <v>280461000000</v>
      </c>
      <c r="E4080" s="4">
        <v>0.6</v>
      </c>
    </row>
    <row r="4081" spans="1:5" x14ac:dyDescent="0.25">
      <c r="A4081" s="8">
        <v>41.81</v>
      </c>
      <c r="B4081" s="40" t="s">
        <v>16</v>
      </c>
      <c r="D4081" s="106">
        <v>722519100019</v>
      </c>
      <c r="E4081" s="4">
        <v>0.6</v>
      </c>
    </row>
    <row r="4082" spans="1:5" x14ac:dyDescent="0.25">
      <c r="A4082" s="8">
        <v>41.82</v>
      </c>
      <c r="B4082" s="40" t="s">
        <v>16</v>
      </c>
      <c r="D4082" s="108">
        <v>722619100019</v>
      </c>
      <c r="E4082" s="4">
        <v>0.6</v>
      </c>
    </row>
    <row r="4083" spans="1:5" x14ac:dyDescent="0.25">
      <c r="A4083" s="8">
        <v>41.83</v>
      </c>
      <c r="B4083" s="40" t="s">
        <v>16</v>
      </c>
      <c r="D4083" s="106">
        <v>722619800011</v>
      </c>
      <c r="E4083" s="4">
        <v>0.6</v>
      </c>
    </row>
    <row r="4084" spans="1:5" x14ac:dyDescent="0.25">
      <c r="A4084" s="8">
        <v>41.84</v>
      </c>
      <c r="B4084" s="40" t="s">
        <v>16</v>
      </c>
      <c r="D4084" s="108">
        <v>722619800012</v>
      </c>
      <c r="E4084" s="4">
        <v>0.6</v>
      </c>
    </row>
    <row r="4085" spans="1:5" x14ac:dyDescent="0.25">
      <c r="A4085" s="8">
        <v>41.85</v>
      </c>
      <c r="B4085" s="40" t="s">
        <v>16</v>
      </c>
      <c r="D4085" s="106">
        <v>722611000010</v>
      </c>
      <c r="E4085" s="4">
        <v>0.6</v>
      </c>
    </row>
    <row r="4086" spans="1:5" x14ac:dyDescent="0.25">
      <c r="A4086" s="8">
        <v>41.86</v>
      </c>
      <c r="B4086" s="40" t="s">
        <v>16</v>
      </c>
      <c r="D4086" s="108">
        <v>722611000090</v>
      </c>
      <c r="E4086" s="4">
        <v>0.6</v>
      </c>
    </row>
    <row r="4087" spans="1:5" x14ac:dyDescent="0.25">
      <c r="A4087" s="8">
        <v>41.87</v>
      </c>
      <c r="B4087" s="40" t="s">
        <v>16</v>
      </c>
      <c r="D4087" s="106">
        <v>293369109013</v>
      </c>
      <c r="E4087" s="4">
        <v>0.6</v>
      </c>
    </row>
    <row r="4088" spans="1:5" x14ac:dyDescent="0.25">
      <c r="A4088" s="8">
        <v>41.88</v>
      </c>
      <c r="B4088" s="40" t="s">
        <v>16</v>
      </c>
      <c r="D4088" s="108">
        <v>901120900012</v>
      </c>
      <c r="E4088" s="4">
        <v>0.6</v>
      </c>
    </row>
    <row r="4089" spans="1:5" x14ac:dyDescent="0.25">
      <c r="A4089" s="8">
        <v>41.89</v>
      </c>
      <c r="B4089" s="40" t="s">
        <v>16</v>
      </c>
      <c r="D4089" s="106">
        <v>900792000000</v>
      </c>
      <c r="E4089" s="4">
        <v>0.6</v>
      </c>
    </row>
    <row r="4090" spans="1:5" x14ac:dyDescent="0.25">
      <c r="A4090" s="8">
        <v>41.9</v>
      </c>
      <c r="B4090" s="40" t="s">
        <v>16</v>
      </c>
      <c r="D4090" s="108">
        <v>900791000000</v>
      </c>
      <c r="E4090" s="4">
        <v>0.6</v>
      </c>
    </row>
    <row r="4091" spans="1:5" x14ac:dyDescent="0.25">
      <c r="A4091" s="8">
        <v>41.91</v>
      </c>
      <c r="B4091" s="40" t="s">
        <v>16</v>
      </c>
      <c r="D4091" s="106">
        <v>901090200000</v>
      </c>
      <c r="E4091" s="4">
        <v>0.6</v>
      </c>
    </row>
    <row r="4092" spans="1:5" x14ac:dyDescent="0.25">
      <c r="A4092" s="8">
        <v>41.92</v>
      </c>
      <c r="B4092" s="40" t="s">
        <v>16</v>
      </c>
      <c r="D4092" s="108">
        <v>293299005014</v>
      </c>
      <c r="E4092" s="4">
        <v>0.6</v>
      </c>
    </row>
    <row r="4093" spans="1:5" x14ac:dyDescent="0.25">
      <c r="A4093" s="8">
        <v>41.93</v>
      </c>
      <c r="B4093" s="40" t="s">
        <v>16</v>
      </c>
      <c r="D4093" s="106">
        <v>854320000000</v>
      </c>
      <c r="E4093" s="4">
        <v>0.6</v>
      </c>
    </row>
    <row r="4094" spans="1:5" x14ac:dyDescent="0.25">
      <c r="A4094" s="8">
        <v>41.94</v>
      </c>
      <c r="B4094" s="40" t="s">
        <v>16</v>
      </c>
      <c r="D4094" s="108">
        <v>293359950031</v>
      </c>
      <c r="E4094" s="4">
        <v>0.6</v>
      </c>
    </row>
    <row r="4095" spans="1:5" x14ac:dyDescent="0.25">
      <c r="A4095" s="8">
        <v>41.95</v>
      </c>
      <c r="B4095" s="40" t="s">
        <v>16</v>
      </c>
      <c r="D4095" s="106">
        <v>360490000013</v>
      </c>
      <c r="E4095" s="4">
        <v>0.6</v>
      </c>
    </row>
    <row r="4096" spans="1:5" x14ac:dyDescent="0.25">
      <c r="A4096" s="8">
        <v>41.96</v>
      </c>
      <c r="B4096" s="40" t="s">
        <v>16</v>
      </c>
      <c r="D4096" s="108">
        <v>530500001019</v>
      </c>
      <c r="E4096" s="4">
        <v>0.6</v>
      </c>
    </row>
    <row r="4097" spans="1:5" x14ac:dyDescent="0.25">
      <c r="A4097" s="8">
        <v>41.97</v>
      </c>
      <c r="B4097" s="40" t="s">
        <v>16</v>
      </c>
      <c r="D4097" s="106">
        <v>293090130000</v>
      </c>
      <c r="E4097" s="4">
        <v>0.6</v>
      </c>
    </row>
    <row r="4098" spans="1:5" x14ac:dyDescent="0.25">
      <c r="A4098" s="8">
        <v>41.98</v>
      </c>
      <c r="B4098" s="40" t="s">
        <v>16</v>
      </c>
      <c r="D4098" s="108">
        <v>293090160000</v>
      </c>
      <c r="E4098" s="4">
        <v>0.6</v>
      </c>
    </row>
    <row r="4099" spans="1:5" x14ac:dyDescent="0.25">
      <c r="A4099" s="8">
        <v>41.99</v>
      </c>
      <c r="B4099" s="40" t="s">
        <v>16</v>
      </c>
      <c r="D4099" s="106">
        <v>847149009000</v>
      </c>
      <c r="E4099" s="4">
        <v>0.6</v>
      </c>
    </row>
    <row r="4100" spans="1:5" x14ac:dyDescent="0.25">
      <c r="A4100" s="8">
        <v>42</v>
      </c>
      <c r="B4100" s="40" t="s">
        <v>16</v>
      </c>
      <c r="D4100" s="108">
        <v>291219001011</v>
      </c>
      <c r="E4100" s="4">
        <v>0.6</v>
      </c>
    </row>
    <row r="4101" spans="1:5" x14ac:dyDescent="0.25">
      <c r="A4101" s="8">
        <v>42.01</v>
      </c>
      <c r="B4101" s="40" t="s">
        <v>16</v>
      </c>
      <c r="D4101" s="106">
        <v>291815009029</v>
      </c>
      <c r="E4101" s="4">
        <v>0.6</v>
      </c>
    </row>
    <row r="4102" spans="1:5" x14ac:dyDescent="0.25">
      <c r="A4102" s="8">
        <v>42.02</v>
      </c>
      <c r="B4102" s="40" t="s">
        <v>16</v>
      </c>
      <c r="D4102" s="108">
        <v>291815009019</v>
      </c>
      <c r="E4102" s="4">
        <v>0.6</v>
      </c>
    </row>
    <row r="4103" spans="1:5" x14ac:dyDescent="0.25">
      <c r="A4103" s="8">
        <v>42.03</v>
      </c>
      <c r="B4103" s="40" t="s">
        <v>16</v>
      </c>
      <c r="D4103" s="106">
        <v>291219001012</v>
      </c>
      <c r="E4103" s="4">
        <v>0.6</v>
      </c>
    </row>
    <row r="4104" spans="1:5" x14ac:dyDescent="0.25">
      <c r="A4104" s="8">
        <v>42.04</v>
      </c>
      <c r="B4104" s="40" t="s">
        <v>16</v>
      </c>
      <c r="D4104" s="108">
        <v>290522000013</v>
      </c>
      <c r="E4104" s="4">
        <v>0.6</v>
      </c>
    </row>
    <row r="4105" spans="1:5" x14ac:dyDescent="0.25">
      <c r="A4105" s="8">
        <v>42.05</v>
      </c>
      <c r="B4105" s="40" t="s">
        <v>16</v>
      </c>
      <c r="D4105" s="106">
        <v>840890611000</v>
      </c>
      <c r="E4105" s="4">
        <v>0.6</v>
      </c>
    </row>
    <row r="4106" spans="1:5" x14ac:dyDescent="0.25">
      <c r="A4106" s="8">
        <v>42.06</v>
      </c>
      <c r="B4106" s="40" t="s">
        <v>16</v>
      </c>
      <c r="D4106" s="108">
        <v>840890471000</v>
      </c>
      <c r="E4106" s="4">
        <v>0.6</v>
      </c>
    </row>
    <row r="4107" spans="1:5" x14ac:dyDescent="0.25">
      <c r="A4107" s="8">
        <v>42.07</v>
      </c>
      <c r="B4107" s="40" t="s">
        <v>16</v>
      </c>
      <c r="D4107" s="106">
        <v>401130001000</v>
      </c>
      <c r="E4107" s="4">
        <v>0.6</v>
      </c>
    </row>
    <row r="4108" spans="1:5" x14ac:dyDescent="0.25">
      <c r="A4108" s="8">
        <v>42.08</v>
      </c>
      <c r="B4108" s="40" t="s">
        <v>16</v>
      </c>
      <c r="D4108" s="108">
        <v>840710001011</v>
      </c>
      <c r="E4108" s="4">
        <v>0.6</v>
      </c>
    </row>
    <row r="4109" spans="1:5" x14ac:dyDescent="0.25">
      <c r="A4109" s="8">
        <v>42.09</v>
      </c>
      <c r="B4109" s="40" t="s">
        <v>16</v>
      </c>
      <c r="D4109" s="106">
        <v>840710001012</v>
      </c>
      <c r="E4109" s="4">
        <v>0.6</v>
      </c>
    </row>
    <row r="4110" spans="1:5" x14ac:dyDescent="0.25">
      <c r="A4110" s="8">
        <v>42.1</v>
      </c>
      <c r="B4110" s="40" t="s">
        <v>16</v>
      </c>
      <c r="D4110" s="108">
        <v>401220001000</v>
      </c>
      <c r="E4110" s="4">
        <v>0.6</v>
      </c>
    </row>
    <row r="4111" spans="1:5" x14ac:dyDescent="0.25">
      <c r="A4111" s="8">
        <v>42.11</v>
      </c>
      <c r="B4111" s="40" t="s">
        <v>16</v>
      </c>
      <c r="D4111" s="106">
        <v>401213001000</v>
      </c>
      <c r="E4111" s="4">
        <v>0.6</v>
      </c>
    </row>
    <row r="4112" spans="1:5" x14ac:dyDescent="0.25">
      <c r="A4112" s="8">
        <v>42.12</v>
      </c>
      <c r="B4112" s="40" t="s">
        <v>16</v>
      </c>
      <c r="D4112" s="108">
        <v>901490001900</v>
      </c>
      <c r="E4112" s="4">
        <v>0.6</v>
      </c>
    </row>
    <row r="4113" spans="1:5" x14ac:dyDescent="0.25">
      <c r="A4113" s="8">
        <v>42.13</v>
      </c>
      <c r="B4113" s="40" t="s">
        <v>16</v>
      </c>
      <c r="D4113" s="106">
        <v>840910001000</v>
      </c>
      <c r="E4113" s="4">
        <v>0.6</v>
      </c>
    </row>
    <row r="4114" spans="1:5" x14ac:dyDescent="0.25">
      <c r="A4114" s="8">
        <v>42.14</v>
      </c>
      <c r="B4114" s="40" t="s">
        <v>16</v>
      </c>
      <c r="D4114" s="108">
        <v>902920381000</v>
      </c>
      <c r="E4114" s="4">
        <v>0.6</v>
      </c>
    </row>
    <row r="4115" spans="1:5" x14ac:dyDescent="0.25">
      <c r="A4115" s="8">
        <v>42.15</v>
      </c>
      <c r="B4115" s="40" t="s">
        <v>16</v>
      </c>
      <c r="D4115" s="106">
        <v>852873000000</v>
      </c>
      <c r="E4115" s="4">
        <v>0.6</v>
      </c>
    </row>
    <row r="4116" spans="1:5" x14ac:dyDescent="0.25">
      <c r="A4116" s="8">
        <v>42.16</v>
      </c>
      <c r="B4116" s="40" t="s">
        <v>16</v>
      </c>
      <c r="D4116" s="108">
        <v>130232901000</v>
      </c>
      <c r="E4116" s="4">
        <v>0.6</v>
      </c>
    </row>
    <row r="4117" spans="1:5" x14ac:dyDescent="0.25">
      <c r="A4117" s="8">
        <v>42.17</v>
      </c>
      <c r="B4117" s="40" t="s">
        <v>16</v>
      </c>
      <c r="D4117" s="106">
        <v>130232909000</v>
      </c>
      <c r="E4117" s="4">
        <v>0.6</v>
      </c>
    </row>
    <row r="4118" spans="1:5" x14ac:dyDescent="0.25">
      <c r="A4118" s="8">
        <v>42.18</v>
      </c>
      <c r="B4118" s="40" t="s">
        <v>16</v>
      </c>
      <c r="D4118" s="108">
        <v>293369800011</v>
      </c>
      <c r="E4118" s="4">
        <v>0.6</v>
      </c>
    </row>
    <row r="4119" spans="1:5" x14ac:dyDescent="0.25">
      <c r="A4119" s="8">
        <v>42.19</v>
      </c>
      <c r="B4119" s="40" t="s">
        <v>16</v>
      </c>
      <c r="D4119" s="106">
        <v>280530400000</v>
      </c>
      <c r="E4119" s="4">
        <v>0.6</v>
      </c>
    </row>
    <row r="4120" spans="1:5" x14ac:dyDescent="0.25">
      <c r="A4120" s="8">
        <v>42.2</v>
      </c>
      <c r="B4120" s="40" t="s">
        <v>16</v>
      </c>
      <c r="D4120" s="108">
        <v>284690300000</v>
      </c>
      <c r="E4120" s="4">
        <v>0.6</v>
      </c>
    </row>
    <row r="4121" spans="1:5" x14ac:dyDescent="0.25">
      <c r="A4121" s="8">
        <v>42.21</v>
      </c>
      <c r="B4121" s="40" t="s">
        <v>16</v>
      </c>
      <c r="D4121" s="106">
        <v>293399201012</v>
      </c>
      <c r="E4121" s="4">
        <v>0.6</v>
      </c>
    </row>
    <row r="4122" spans="1:5" x14ac:dyDescent="0.25">
      <c r="A4122" s="8">
        <v>42.22</v>
      </c>
      <c r="B4122" s="40" t="s">
        <v>16</v>
      </c>
      <c r="D4122" s="108">
        <v>280511000000</v>
      </c>
      <c r="E4122" s="4">
        <v>0.6</v>
      </c>
    </row>
    <row r="4123" spans="1:5" x14ac:dyDescent="0.25">
      <c r="A4123" s="8">
        <v>42.23</v>
      </c>
      <c r="B4123" s="40" t="s">
        <v>16</v>
      </c>
      <c r="D4123" s="106">
        <v>284190853013</v>
      </c>
      <c r="E4123" s="4">
        <v>0.6</v>
      </c>
    </row>
    <row r="4124" spans="1:5" x14ac:dyDescent="0.25">
      <c r="A4124" s="8">
        <v>42.24</v>
      </c>
      <c r="B4124" s="40" t="s">
        <v>16</v>
      </c>
      <c r="D4124" s="108">
        <v>284290801100</v>
      </c>
      <c r="E4124" s="4">
        <v>0.6</v>
      </c>
    </row>
    <row r="4125" spans="1:5" x14ac:dyDescent="0.25">
      <c r="A4125" s="8">
        <v>42.25</v>
      </c>
      <c r="B4125" s="40" t="s">
        <v>16</v>
      </c>
      <c r="D4125" s="106">
        <v>291529001000</v>
      </c>
      <c r="E4125" s="4">
        <v>0.6</v>
      </c>
    </row>
    <row r="4126" spans="1:5" x14ac:dyDescent="0.25">
      <c r="A4126" s="8">
        <v>42.26</v>
      </c>
      <c r="B4126" s="40" t="s">
        <v>16</v>
      </c>
      <c r="D4126" s="108">
        <v>285000601011</v>
      </c>
      <c r="E4126" s="4">
        <v>0.6</v>
      </c>
    </row>
    <row r="4127" spans="1:5" x14ac:dyDescent="0.25">
      <c r="A4127" s="8">
        <v>42.27</v>
      </c>
      <c r="B4127" s="40" t="s">
        <v>16</v>
      </c>
      <c r="D4127" s="106">
        <v>291631009012</v>
      </c>
      <c r="E4127" s="4">
        <v>0.6</v>
      </c>
    </row>
    <row r="4128" spans="1:5" x14ac:dyDescent="0.25">
      <c r="A4128" s="8">
        <v>42.28</v>
      </c>
      <c r="B4128" s="40" t="s">
        <v>16</v>
      </c>
      <c r="D4128" s="108">
        <v>283210000012</v>
      </c>
      <c r="E4128" s="4">
        <v>0.6</v>
      </c>
    </row>
    <row r="4129" spans="1:5" x14ac:dyDescent="0.25">
      <c r="A4129" s="8">
        <v>42.29</v>
      </c>
      <c r="B4129" s="40" t="s">
        <v>16</v>
      </c>
      <c r="D4129" s="106">
        <v>284020100000</v>
      </c>
      <c r="E4129" s="4">
        <v>0.6</v>
      </c>
    </row>
    <row r="4130" spans="1:5" x14ac:dyDescent="0.25">
      <c r="A4130" s="8">
        <v>42.3</v>
      </c>
      <c r="B4130" s="40" t="s">
        <v>16</v>
      </c>
      <c r="D4130" s="108">
        <v>282751000011</v>
      </c>
      <c r="E4130" s="4">
        <v>0.6</v>
      </c>
    </row>
    <row r="4131" spans="1:5" x14ac:dyDescent="0.25">
      <c r="A4131" s="8">
        <v>42.31</v>
      </c>
      <c r="B4131" s="40" t="s">
        <v>16</v>
      </c>
      <c r="D4131" s="106">
        <v>291560190013</v>
      </c>
      <c r="E4131" s="4">
        <v>0.6</v>
      </c>
    </row>
    <row r="4132" spans="1:5" x14ac:dyDescent="0.25">
      <c r="A4132" s="8">
        <v>42.32</v>
      </c>
      <c r="B4132" s="40" t="s">
        <v>16</v>
      </c>
      <c r="D4132" s="108">
        <v>284130000000</v>
      </c>
      <c r="E4132" s="4">
        <v>0.6</v>
      </c>
    </row>
    <row r="4133" spans="1:5" x14ac:dyDescent="0.25">
      <c r="A4133" s="8">
        <v>42.33</v>
      </c>
      <c r="B4133" s="40" t="s">
        <v>16</v>
      </c>
      <c r="D4133" s="106">
        <v>283110000011</v>
      </c>
      <c r="E4133" s="4">
        <v>0.6</v>
      </c>
    </row>
    <row r="4134" spans="1:5" x14ac:dyDescent="0.25">
      <c r="A4134" s="8">
        <v>42.34</v>
      </c>
      <c r="B4134" s="40" t="s">
        <v>16</v>
      </c>
      <c r="D4134" s="108">
        <v>290519001012</v>
      </c>
      <c r="E4134" s="4">
        <v>0.6</v>
      </c>
    </row>
    <row r="4135" spans="1:5" x14ac:dyDescent="0.25">
      <c r="A4135" s="8">
        <v>42.35</v>
      </c>
      <c r="B4135" s="40" t="s">
        <v>16</v>
      </c>
      <c r="D4135" s="106">
        <v>291819981011</v>
      </c>
      <c r="E4135" s="4">
        <v>0.6</v>
      </c>
    </row>
    <row r="4136" spans="1:5" x14ac:dyDescent="0.25">
      <c r="A4136" s="8">
        <v>42.36</v>
      </c>
      <c r="B4136" s="40" t="s">
        <v>16</v>
      </c>
      <c r="D4136" s="108">
        <v>282690809011</v>
      </c>
      <c r="E4136" s="4">
        <v>0.6</v>
      </c>
    </row>
    <row r="4137" spans="1:5" x14ac:dyDescent="0.25">
      <c r="A4137" s="8">
        <v>42.37</v>
      </c>
      <c r="B4137" s="40" t="s">
        <v>16</v>
      </c>
      <c r="D4137" s="106">
        <v>282690809012</v>
      </c>
      <c r="E4137" s="4">
        <v>0.6</v>
      </c>
    </row>
    <row r="4138" spans="1:5" x14ac:dyDescent="0.25">
      <c r="A4138" s="8">
        <v>42.38</v>
      </c>
      <c r="B4138" s="40" t="s">
        <v>16</v>
      </c>
      <c r="D4138" s="108">
        <v>282690805000</v>
      </c>
      <c r="E4138" s="4">
        <v>0.6</v>
      </c>
    </row>
    <row r="4139" spans="1:5" x14ac:dyDescent="0.25">
      <c r="A4139" s="8">
        <v>42.39</v>
      </c>
      <c r="B4139" s="40" t="s">
        <v>16</v>
      </c>
      <c r="D4139" s="106">
        <v>282619109000</v>
      </c>
      <c r="E4139" s="4">
        <v>0.6</v>
      </c>
    </row>
    <row r="4140" spans="1:5" x14ac:dyDescent="0.25">
      <c r="A4140" s="8">
        <v>42.4</v>
      </c>
      <c r="B4140" s="40" t="s">
        <v>16</v>
      </c>
      <c r="D4140" s="108">
        <v>291512000012</v>
      </c>
      <c r="E4140" s="4">
        <v>0.6</v>
      </c>
    </row>
    <row r="4141" spans="1:5" x14ac:dyDescent="0.25">
      <c r="A4141" s="8">
        <v>42.41</v>
      </c>
      <c r="B4141" s="40" t="s">
        <v>16</v>
      </c>
      <c r="D4141" s="106">
        <v>283529902000</v>
      </c>
      <c r="E4141" s="4">
        <v>0.6</v>
      </c>
    </row>
    <row r="4142" spans="1:5" x14ac:dyDescent="0.25">
      <c r="A4142" s="8">
        <v>42.42</v>
      </c>
      <c r="B4142" s="40" t="s">
        <v>16</v>
      </c>
      <c r="D4142" s="108">
        <v>283510001011</v>
      </c>
      <c r="E4142" s="4">
        <v>0.6</v>
      </c>
    </row>
    <row r="4143" spans="1:5" x14ac:dyDescent="0.25">
      <c r="A4143" s="8">
        <v>42.43</v>
      </c>
      <c r="B4143" s="40" t="s">
        <v>16</v>
      </c>
      <c r="D4143" s="106">
        <v>291829008112</v>
      </c>
      <c r="E4143" s="4">
        <v>0.6</v>
      </c>
    </row>
    <row r="4144" spans="1:5" x14ac:dyDescent="0.25">
      <c r="A4144" s="8">
        <v>42.44</v>
      </c>
      <c r="B4144" s="40" t="s">
        <v>16</v>
      </c>
      <c r="D4144" s="108">
        <v>291990009012</v>
      </c>
      <c r="E4144" s="4">
        <v>0.6</v>
      </c>
    </row>
    <row r="4145" spans="1:5" x14ac:dyDescent="0.25">
      <c r="A4145" s="8">
        <v>42.45</v>
      </c>
      <c r="B4145" s="40" t="s">
        <v>16</v>
      </c>
      <c r="D4145" s="106">
        <v>291816000013</v>
      </c>
      <c r="E4145" s="4">
        <v>0.6</v>
      </c>
    </row>
    <row r="4146" spans="1:5" x14ac:dyDescent="0.25">
      <c r="A4146" s="8">
        <v>42.46</v>
      </c>
      <c r="B4146" s="40" t="s">
        <v>16</v>
      </c>
      <c r="D4146" s="108">
        <v>282630000000</v>
      </c>
      <c r="E4146" s="4">
        <v>0.6</v>
      </c>
    </row>
    <row r="4147" spans="1:5" x14ac:dyDescent="0.25">
      <c r="A4147" s="8">
        <v>42.47</v>
      </c>
      <c r="B4147" s="40" t="s">
        <v>16</v>
      </c>
      <c r="D4147" s="106">
        <v>283010000012</v>
      </c>
      <c r="E4147" s="4">
        <v>0.6</v>
      </c>
    </row>
    <row r="4148" spans="1:5" x14ac:dyDescent="0.25">
      <c r="A4148" s="8">
        <v>42.48</v>
      </c>
      <c r="B4148" s="40" t="s">
        <v>16</v>
      </c>
      <c r="D4148" s="108">
        <v>281511000000</v>
      </c>
      <c r="E4148" s="4">
        <v>0.6</v>
      </c>
    </row>
    <row r="4149" spans="1:5" x14ac:dyDescent="0.25">
      <c r="A4149" s="8">
        <v>42.49</v>
      </c>
      <c r="B4149" s="40" t="s">
        <v>16</v>
      </c>
      <c r="D4149" s="106">
        <v>282990802000</v>
      </c>
      <c r="E4149" s="4">
        <v>0.6</v>
      </c>
    </row>
    <row r="4150" spans="1:5" x14ac:dyDescent="0.25">
      <c r="A4150" s="8">
        <v>42.5</v>
      </c>
      <c r="B4150" s="40" t="s">
        <v>16</v>
      </c>
      <c r="D4150" s="108">
        <v>282760001000</v>
      </c>
      <c r="E4150" s="4">
        <v>0.6</v>
      </c>
    </row>
    <row r="4151" spans="1:5" x14ac:dyDescent="0.25">
      <c r="A4151" s="8">
        <v>42.51</v>
      </c>
      <c r="B4151" s="40" t="s">
        <v>16</v>
      </c>
      <c r="D4151" s="106">
        <v>350190900011</v>
      </c>
      <c r="E4151" s="4">
        <v>0.6</v>
      </c>
    </row>
    <row r="4152" spans="1:5" x14ac:dyDescent="0.25">
      <c r="A4152" s="8">
        <v>42.52</v>
      </c>
      <c r="B4152" s="40" t="s">
        <v>16</v>
      </c>
      <c r="D4152" s="108">
        <v>282911000000</v>
      </c>
      <c r="E4152" s="4">
        <v>0.6</v>
      </c>
    </row>
    <row r="4153" spans="1:5" x14ac:dyDescent="0.25">
      <c r="A4153" s="8">
        <v>42.53</v>
      </c>
      <c r="B4153" s="40" t="s">
        <v>16</v>
      </c>
      <c r="D4153" s="106">
        <v>284150009011</v>
      </c>
      <c r="E4153" s="4">
        <v>0.6</v>
      </c>
    </row>
    <row r="4154" spans="1:5" x14ac:dyDescent="0.25">
      <c r="A4154" s="8">
        <v>42.54</v>
      </c>
      <c r="B4154" s="40" t="s">
        <v>16</v>
      </c>
      <c r="D4154" s="108">
        <v>291811000013</v>
      </c>
      <c r="E4154" s="4">
        <v>0.6</v>
      </c>
    </row>
    <row r="4155" spans="1:5" x14ac:dyDescent="0.25">
      <c r="A4155" s="8">
        <v>42.55</v>
      </c>
      <c r="B4155" s="40" t="s">
        <v>16</v>
      </c>
      <c r="D4155" s="106">
        <v>283210000013</v>
      </c>
      <c r="E4155" s="4">
        <v>0.6</v>
      </c>
    </row>
    <row r="4156" spans="1:5" x14ac:dyDescent="0.25">
      <c r="A4156" s="8">
        <v>42.56</v>
      </c>
      <c r="B4156" s="40" t="s">
        <v>16</v>
      </c>
      <c r="D4156" s="108">
        <v>290519001011</v>
      </c>
      <c r="E4156" s="4">
        <v>0.6</v>
      </c>
    </row>
    <row r="4157" spans="1:5" x14ac:dyDescent="0.25">
      <c r="A4157" s="8">
        <v>42.57</v>
      </c>
      <c r="B4157" s="40" t="s">
        <v>16</v>
      </c>
      <c r="D4157" s="106">
        <v>284170009011</v>
      </c>
      <c r="E4157" s="4">
        <v>0.6</v>
      </c>
    </row>
    <row r="4158" spans="1:5" x14ac:dyDescent="0.25">
      <c r="A4158" s="8">
        <v>42.58</v>
      </c>
      <c r="B4158" s="40" t="s">
        <v>16</v>
      </c>
      <c r="D4158" s="108">
        <v>310250000000</v>
      </c>
      <c r="E4158" s="4">
        <v>0.6</v>
      </c>
    </row>
    <row r="4159" spans="1:5" x14ac:dyDescent="0.25">
      <c r="A4159" s="8">
        <v>42.59</v>
      </c>
      <c r="B4159" s="40" t="s">
        <v>16</v>
      </c>
      <c r="D4159" s="106">
        <v>283410005000</v>
      </c>
      <c r="E4159" s="4">
        <v>0.6</v>
      </c>
    </row>
    <row r="4160" spans="1:5" x14ac:dyDescent="0.25">
      <c r="A4160" s="8">
        <v>42.6</v>
      </c>
      <c r="B4160" s="40" t="s">
        <v>16</v>
      </c>
      <c r="D4160" s="108">
        <v>291711009013</v>
      </c>
      <c r="E4160" s="4">
        <v>0.6</v>
      </c>
    </row>
    <row r="4161" spans="1:5" x14ac:dyDescent="0.25">
      <c r="A4161" s="8">
        <v>42.61</v>
      </c>
      <c r="B4161" s="40" t="s">
        <v>16</v>
      </c>
      <c r="D4161" s="106">
        <v>291615009013</v>
      </c>
      <c r="E4161" s="4">
        <v>0.6</v>
      </c>
    </row>
    <row r="4162" spans="1:5" x14ac:dyDescent="0.25">
      <c r="A4162" s="8">
        <v>42.62</v>
      </c>
      <c r="B4162" s="40" t="s">
        <v>16</v>
      </c>
      <c r="D4162" s="108">
        <v>291829003012</v>
      </c>
      <c r="E4162" s="4">
        <v>0.6</v>
      </c>
    </row>
    <row r="4163" spans="1:5" x14ac:dyDescent="0.25">
      <c r="A4163" s="8">
        <v>42.63</v>
      </c>
      <c r="B4163" s="40" t="s">
        <v>16</v>
      </c>
      <c r="D4163" s="106">
        <v>291570409011</v>
      </c>
      <c r="E4163" s="4">
        <v>0.6</v>
      </c>
    </row>
    <row r="4164" spans="1:5" x14ac:dyDescent="0.25">
      <c r="A4164" s="8">
        <v>42.64</v>
      </c>
      <c r="B4164" s="40" t="s">
        <v>16</v>
      </c>
      <c r="D4164" s="108">
        <v>284030001011</v>
      </c>
      <c r="E4164" s="4">
        <v>0.6</v>
      </c>
    </row>
    <row r="4165" spans="1:5" x14ac:dyDescent="0.25">
      <c r="A4165" s="8">
        <v>42.65</v>
      </c>
      <c r="B4165" s="40" t="s">
        <v>16</v>
      </c>
      <c r="D4165" s="106">
        <v>284030001019</v>
      </c>
      <c r="E4165" s="4">
        <v>0.6</v>
      </c>
    </row>
    <row r="4166" spans="1:5" x14ac:dyDescent="0.25">
      <c r="A4166" s="8">
        <v>42.66</v>
      </c>
      <c r="B4166" s="40" t="s">
        <v>16</v>
      </c>
      <c r="D4166" s="108">
        <v>283699901000</v>
      </c>
      <c r="E4166" s="4">
        <v>0.6</v>
      </c>
    </row>
    <row r="4167" spans="1:5" x14ac:dyDescent="0.25">
      <c r="A4167" s="8">
        <v>42.67</v>
      </c>
      <c r="B4167" s="40" t="s">
        <v>16</v>
      </c>
      <c r="D4167" s="106">
        <v>282990102011</v>
      </c>
      <c r="E4167" s="4">
        <v>0.6</v>
      </c>
    </row>
    <row r="4168" spans="1:5" x14ac:dyDescent="0.25">
      <c r="A4168" s="8">
        <v>42.68</v>
      </c>
      <c r="B4168" s="40" t="s">
        <v>16</v>
      </c>
      <c r="D4168" s="108">
        <v>283340001000</v>
      </c>
      <c r="E4168" s="4">
        <v>0.6</v>
      </c>
    </row>
    <row r="4169" spans="1:5" x14ac:dyDescent="0.25">
      <c r="A4169" s="8">
        <v>42.69</v>
      </c>
      <c r="B4169" s="40" t="s">
        <v>16</v>
      </c>
      <c r="D4169" s="106">
        <v>283090853000</v>
      </c>
      <c r="E4169" s="4">
        <v>0.6</v>
      </c>
    </row>
    <row r="4170" spans="1:5" x14ac:dyDescent="0.25">
      <c r="A4170" s="8">
        <v>42.7</v>
      </c>
      <c r="B4170" s="40" t="s">
        <v>16</v>
      </c>
      <c r="D4170" s="108">
        <v>291550000012</v>
      </c>
      <c r="E4170" s="4">
        <v>0.6</v>
      </c>
    </row>
    <row r="4171" spans="1:5" x14ac:dyDescent="0.25">
      <c r="A4171" s="8">
        <v>42.71</v>
      </c>
      <c r="B4171" s="40" t="s">
        <v>16</v>
      </c>
      <c r="D4171" s="106">
        <v>292511002011</v>
      </c>
      <c r="E4171" s="4">
        <v>0.6</v>
      </c>
    </row>
    <row r="4172" spans="1:5" x14ac:dyDescent="0.25">
      <c r="A4172" s="8">
        <v>42.72</v>
      </c>
      <c r="B4172" s="40" t="s">
        <v>16</v>
      </c>
      <c r="D4172" s="108">
        <v>291821000012</v>
      </c>
      <c r="E4172" s="4">
        <v>0.6</v>
      </c>
    </row>
    <row r="4173" spans="1:5" x14ac:dyDescent="0.25">
      <c r="A4173" s="8">
        <v>42.73</v>
      </c>
      <c r="B4173" s="40" t="s">
        <v>16</v>
      </c>
      <c r="D4173" s="107">
        <v>292990000013</v>
      </c>
      <c r="E4173" s="4">
        <v>0.6</v>
      </c>
    </row>
    <row r="4174" spans="1:5" x14ac:dyDescent="0.25">
      <c r="A4174" s="8">
        <v>42.74</v>
      </c>
      <c r="B4174" s="40" t="s">
        <v>16</v>
      </c>
      <c r="D4174" s="104">
        <v>292990900013</v>
      </c>
      <c r="E4174" s="4">
        <v>0.6</v>
      </c>
    </row>
    <row r="4175" spans="1:5" x14ac:dyDescent="0.25">
      <c r="A4175" s="8">
        <v>42.75</v>
      </c>
      <c r="B4175" s="40" t="s">
        <v>16</v>
      </c>
      <c r="D4175" s="108">
        <v>291815009011</v>
      </c>
      <c r="E4175" s="4">
        <v>0.6</v>
      </c>
    </row>
    <row r="4176" spans="1:5" x14ac:dyDescent="0.25">
      <c r="A4176" s="8">
        <v>42.76</v>
      </c>
      <c r="B4176" s="40" t="s">
        <v>16</v>
      </c>
      <c r="D4176" s="106">
        <v>284190859011</v>
      </c>
      <c r="E4176" s="4">
        <v>0.6</v>
      </c>
    </row>
    <row r="4177" spans="1:5" x14ac:dyDescent="0.25">
      <c r="A4177" s="8">
        <v>42.77</v>
      </c>
      <c r="B4177" s="40" t="s">
        <v>16</v>
      </c>
      <c r="D4177" s="108">
        <v>291570503012</v>
      </c>
      <c r="E4177" s="4">
        <v>0.6</v>
      </c>
    </row>
    <row r="4178" spans="1:5" x14ac:dyDescent="0.25">
      <c r="A4178" s="8">
        <v>42.78</v>
      </c>
      <c r="B4178" s="40" t="s">
        <v>16</v>
      </c>
      <c r="D4178" s="106">
        <v>293590900018</v>
      </c>
      <c r="E4178" s="4">
        <v>0.6</v>
      </c>
    </row>
    <row r="4179" spans="1:5" x14ac:dyDescent="0.25">
      <c r="A4179" s="8">
        <v>42.79</v>
      </c>
      <c r="B4179" s="40" t="s">
        <v>16</v>
      </c>
      <c r="D4179" s="108">
        <v>283210000011</v>
      </c>
      <c r="E4179" s="4">
        <v>0.6</v>
      </c>
    </row>
    <row r="4180" spans="1:5" x14ac:dyDescent="0.25">
      <c r="A4180" s="8">
        <v>42.8</v>
      </c>
      <c r="B4180" s="40" t="s">
        <v>16</v>
      </c>
      <c r="D4180" s="106">
        <v>283110000012</v>
      </c>
      <c r="E4180" s="4">
        <v>0.6</v>
      </c>
    </row>
    <row r="4181" spans="1:5" x14ac:dyDescent="0.25">
      <c r="A4181" s="8">
        <v>42.81</v>
      </c>
      <c r="B4181" s="40" t="s">
        <v>16</v>
      </c>
      <c r="D4181" s="108">
        <v>283010000011</v>
      </c>
      <c r="E4181" s="4">
        <v>0.6</v>
      </c>
    </row>
    <row r="4182" spans="1:5" x14ac:dyDescent="0.25">
      <c r="A4182" s="8">
        <v>42.82</v>
      </c>
      <c r="B4182" s="40" t="s">
        <v>16</v>
      </c>
      <c r="D4182" s="106">
        <v>291813009011</v>
      </c>
      <c r="E4182" s="4">
        <v>0.6</v>
      </c>
    </row>
    <row r="4183" spans="1:5" x14ac:dyDescent="0.25">
      <c r="A4183" s="8">
        <v>42.83</v>
      </c>
      <c r="B4183" s="40" t="s">
        <v>16</v>
      </c>
      <c r="D4183" s="108">
        <v>283230001000</v>
      </c>
      <c r="E4183" s="4">
        <v>0.6</v>
      </c>
    </row>
    <row r="4184" spans="1:5" x14ac:dyDescent="0.25">
      <c r="A4184" s="8">
        <v>42.84</v>
      </c>
      <c r="B4184" s="40" t="s">
        <v>16</v>
      </c>
      <c r="D4184" s="106">
        <v>283531000000</v>
      </c>
      <c r="E4184" s="4">
        <v>0.6</v>
      </c>
    </row>
    <row r="4185" spans="1:5" x14ac:dyDescent="0.25">
      <c r="A4185" s="8">
        <v>42.85</v>
      </c>
      <c r="B4185" s="40" t="s">
        <v>16</v>
      </c>
      <c r="D4185" s="108">
        <v>291560909013</v>
      </c>
      <c r="E4185" s="4">
        <v>0.6</v>
      </c>
    </row>
    <row r="4186" spans="1:5" x14ac:dyDescent="0.25">
      <c r="A4186" s="8">
        <v>42.86</v>
      </c>
      <c r="B4186" s="40" t="s">
        <v>16</v>
      </c>
      <c r="D4186" s="106">
        <v>283539001000</v>
      </c>
      <c r="E4186" s="4">
        <v>0.6</v>
      </c>
    </row>
    <row r="4187" spans="1:5" x14ac:dyDescent="0.25">
      <c r="A4187" s="8">
        <v>42.87</v>
      </c>
      <c r="B4187" s="40" t="s">
        <v>16</v>
      </c>
      <c r="D4187" s="108">
        <v>281530000000</v>
      </c>
      <c r="E4187" s="4">
        <v>0.6</v>
      </c>
    </row>
    <row r="4188" spans="1:5" x14ac:dyDescent="0.25">
      <c r="A4188" s="8">
        <v>42.88</v>
      </c>
      <c r="B4188" s="40" t="s">
        <v>16</v>
      </c>
      <c r="D4188" s="106">
        <v>830140190011</v>
      </c>
      <c r="E4188" s="4">
        <v>0.6</v>
      </c>
    </row>
    <row r="4189" spans="1:5" x14ac:dyDescent="0.25">
      <c r="A4189" s="8">
        <v>42.89</v>
      </c>
      <c r="B4189" s="40" t="s">
        <v>16</v>
      </c>
      <c r="D4189" s="108">
        <v>841430891000</v>
      </c>
      <c r="E4189" s="4">
        <v>0.6</v>
      </c>
    </row>
    <row r="4190" spans="1:5" x14ac:dyDescent="0.25">
      <c r="A4190" s="8">
        <v>42.9</v>
      </c>
      <c r="B4190" s="40" t="s">
        <v>16</v>
      </c>
      <c r="D4190" s="106">
        <v>841430899000</v>
      </c>
      <c r="E4190" s="4">
        <v>0.6</v>
      </c>
    </row>
    <row r="4191" spans="1:5" x14ac:dyDescent="0.25">
      <c r="A4191" s="8">
        <v>42.91</v>
      </c>
      <c r="B4191" s="40" t="s">
        <v>16</v>
      </c>
      <c r="D4191" s="108">
        <v>841430811000</v>
      </c>
      <c r="E4191" s="4">
        <v>0.6</v>
      </c>
    </row>
    <row r="4192" spans="1:5" x14ac:dyDescent="0.25">
      <c r="A4192" s="8">
        <v>42.92</v>
      </c>
      <c r="B4192" s="40" t="s">
        <v>16</v>
      </c>
      <c r="D4192" s="106">
        <v>841430819000</v>
      </c>
      <c r="E4192" s="4">
        <v>0.6</v>
      </c>
    </row>
    <row r="4193" spans="1:5" x14ac:dyDescent="0.25">
      <c r="A4193" s="8">
        <v>42.93</v>
      </c>
      <c r="B4193" s="40" t="s">
        <v>16</v>
      </c>
      <c r="D4193" s="108">
        <v>841430201000</v>
      </c>
      <c r="E4193" s="4">
        <v>0.6</v>
      </c>
    </row>
    <row r="4194" spans="1:5" x14ac:dyDescent="0.25">
      <c r="A4194" s="8">
        <v>42.94</v>
      </c>
      <c r="B4194" s="40" t="s">
        <v>16</v>
      </c>
      <c r="D4194" s="106">
        <v>841430209000</v>
      </c>
      <c r="E4194" s="4">
        <v>0.6</v>
      </c>
    </row>
    <row r="4195" spans="1:5" x14ac:dyDescent="0.25">
      <c r="A4195" s="8">
        <v>42.95</v>
      </c>
      <c r="B4195" s="40" t="s">
        <v>16</v>
      </c>
      <c r="D4195" s="108">
        <v>400219300000</v>
      </c>
      <c r="E4195" s="4">
        <v>0.6</v>
      </c>
    </row>
    <row r="4196" spans="1:5" x14ac:dyDescent="0.25">
      <c r="A4196" s="8">
        <v>42.96</v>
      </c>
      <c r="B4196" s="40" t="s">
        <v>16</v>
      </c>
      <c r="D4196" s="106">
        <v>400219200000</v>
      </c>
      <c r="E4196" s="4">
        <v>0.6</v>
      </c>
    </row>
    <row r="4197" spans="1:5" x14ac:dyDescent="0.25">
      <c r="A4197" s="8">
        <v>42.97</v>
      </c>
      <c r="B4197" s="40" t="s">
        <v>16</v>
      </c>
      <c r="D4197" s="108">
        <v>270750000011</v>
      </c>
      <c r="E4197" s="4">
        <v>0.6</v>
      </c>
    </row>
    <row r="4198" spans="1:5" x14ac:dyDescent="0.25">
      <c r="A4198" s="8">
        <v>42.98</v>
      </c>
      <c r="B4198" s="40" t="s">
        <v>16</v>
      </c>
      <c r="D4198" s="106">
        <v>291619951000</v>
      </c>
      <c r="E4198" s="4">
        <v>0.6</v>
      </c>
    </row>
    <row r="4199" spans="1:5" x14ac:dyDescent="0.25">
      <c r="A4199" s="8">
        <v>42.99</v>
      </c>
      <c r="B4199" s="40" t="s">
        <v>16</v>
      </c>
      <c r="D4199" s="108">
        <v>382460990000</v>
      </c>
      <c r="E4199" s="4">
        <v>0.6</v>
      </c>
    </row>
    <row r="4200" spans="1:5" x14ac:dyDescent="0.25">
      <c r="A4200" s="8">
        <v>43</v>
      </c>
      <c r="B4200" s="40" t="s">
        <v>16</v>
      </c>
      <c r="D4200" s="106">
        <v>690320101012</v>
      </c>
      <c r="E4200" s="4">
        <v>0.6</v>
      </c>
    </row>
    <row r="4201" spans="1:5" x14ac:dyDescent="0.25">
      <c r="A4201" s="8">
        <v>43.01</v>
      </c>
      <c r="B4201" s="40" t="s">
        <v>16</v>
      </c>
      <c r="D4201" s="108">
        <v>271019990011</v>
      </c>
      <c r="E4201" s="4">
        <v>0.6</v>
      </c>
    </row>
    <row r="4202" spans="1:5" x14ac:dyDescent="0.25">
      <c r="A4202" s="8">
        <v>43.02</v>
      </c>
      <c r="B4202" s="40" t="s">
        <v>16</v>
      </c>
      <c r="D4202" s="106">
        <v>851140001000</v>
      </c>
      <c r="E4202" s="4">
        <v>0.6</v>
      </c>
    </row>
    <row r="4203" spans="1:5" x14ac:dyDescent="0.25">
      <c r="A4203" s="8">
        <v>43.03</v>
      </c>
      <c r="B4203" s="40" t="s">
        <v>16</v>
      </c>
      <c r="D4203" s="108">
        <v>850300989011</v>
      </c>
      <c r="E4203" s="4">
        <v>0.6</v>
      </c>
    </row>
    <row r="4204" spans="1:5" x14ac:dyDescent="0.25">
      <c r="A4204" s="8">
        <v>43.04</v>
      </c>
      <c r="B4204" s="40" t="s">
        <v>16</v>
      </c>
      <c r="D4204" s="106">
        <v>854232450000</v>
      </c>
      <c r="E4204" s="4">
        <v>0.6</v>
      </c>
    </row>
    <row r="4205" spans="1:5" x14ac:dyDescent="0.25">
      <c r="A4205" s="8">
        <v>43.05</v>
      </c>
      <c r="B4205" s="40" t="s">
        <v>16</v>
      </c>
      <c r="D4205" s="108">
        <v>291570502000</v>
      </c>
      <c r="E4205" s="4">
        <v>0.6</v>
      </c>
    </row>
    <row r="4206" spans="1:5" x14ac:dyDescent="0.25">
      <c r="A4206" s="8">
        <v>43.06</v>
      </c>
      <c r="B4206" s="40" t="s">
        <v>16</v>
      </c>
      <c r="D4206" s="106">
        <v>291570501015</v>
      </c>
      <c r="E4206" s="4">
        <v>0.6</v>
      </c>
    </row>
    <row r="4207" spans="1:5" x14ac:dyDescent="0.25">
      <c r="A4207" s="8">
        <v>43.07</v>
      </c>
      <c r="B4207" s="40" t="s">
        <v>16</v>
      </c>
      <c r="D4207" s="108">
        <v>291570503018</v>
      </c>
      <c r="E4207" s="4">
        <v>0.6</v>
      </c>
    </row>
    <row r="4208" spans="1:5" x14ac:dyDescent="0.25">
      <c r="A4208" s="8">
        <v>43.08</v>
      </c>
      <c r="B4208" s="40" t="s">
        <v>16</v>
      </c>
      <c r="D4208" s="106">
        <v>290517002012</v>
      </c>
      <c r="E4208" s="4">
        <v>0.6</v>
      </c>
    </row>
    <row r="4209" spans="1:5" x14ac:dyDescent="0.25">
      <c r="A4209" s="8">
        <v>43.09</v>
      </c>
      <c r="B4209" s="40" t="s">
        <v>16</v>
      </c>
      <c r="D4209" s="108">
        <v>901110000000</v>
      </c>
      <c r="E4209" s="4">
        <v>0.6</v>
      </c>
    </row>
    <row r="4210" spans="1:5" x14ac:dyDescent="0.25">
      <c r="A4210" s="8">
        <v>43.1</v>
      </c>
      <c r="B4210" s="40" t="s">
        <v>16</v>
      </c>
      <c r="D4210" s="106">
        <v>294110000024</v>
      </c>
      <c r="E4210" s="4">
        <v>0.6</v>
      </c>
    </row>
    <row r="4211" spans="1:5" x14ac:dyDescent="0.25">
      <c r="A4211" s="8">
        <v>43.11</v>
      </c>
      <c r="B4211" s="40" t="s">
        <v>16</v>
      </c>
      <c r="D4211" s="108">
        <v>293729000019</v>
      </c>
      <c r="E4211" s="4">
        <v>0.6</v>
      </c>
    </row>
    <row r="4212" spans="1:5" x14ac:dyDescent="0.25">
      <c r="A4212" s="8">
        <v>43.12</v>
      </c>
      <c r="B4212" s="40" t="s">
        <v>16</v>
      </c>
      <c r="D4212" s="106">
        <v>290613100000</v>
      </c>
      <c r="E4212" s="4">
        <v>0.6</v>
      </c>
    </row>
    <row r="4213" spans="1:5" x14ac:dyDescent="0.25">
      <c r="A4213" s="8">
        <v>43.13</v>
      </c>
      <c r="B4213" s="40" t="s">
        <v>16</v>
      </c>
      <c r="D4213" s="108">
        <v>130219709910</v>
      </c>
      <c r="E4213" s="4">
        <v>0.6</v>
      </c>
    </row>
    <row r="4214" spans="1:5" x14ac:dyDescent="0.25">
      <c r="A4214" s="8">
        <v>43.14</v>
      </c>
      <c r="B4214" s="40" t="s">
        <v>16</v>
      </c>
      <c r="D4214" s="106">
        <v>293890909015</v>
      </c>
      <c r="E4214" s="4">
        <v>0.6</v>
      </c>
    </row>
    <row r="4215" spans="1:5" x14ac:dyDescent="0.25">
      <c r="A4215" s="8">
        <v>43.15</v>
      </c>
      <c r="B4215" s="40" t="s">
        <v>16</v>
      </c>
      <c r="D4215" s="108">
        <v>390320000000</v>
      </c>
      <c r="E4215" s="4">
        <v>0.6</v>
      </c>
    </row>
    <row r="4216" spans="1:5" x14ac:dyDescent="0.25">
      <c r="A4216" s="8">
        <v>43.16</v>
      </c>
      <c r="B4216" s="40" t="s">
        <v>16</v>
      </c>
      <c r="D4216" s="106">
        <v>902920901000</v>
      </c>
      <c r="E4216" s="4">
        <v>0.6</v>
      </c>
    </row>
    <row r="4217" spans="1:5" x14ac:dyDescent="0.25">
      <c r="A4217" s="8">
        <v>43.17</v>
      </c>
      <c r="B4217" s="40" t="s">
        <v>16</v>
      </c>
      <c r="D4217" s="108">
        <v>902920909000</v>
      </c>
      <c r="E4217" s="4">
        <v>0.6</v>
      </c>
    </row>
    <row r="4218" spans="1:5" x14ac:dyDescent="0.25">
      <c r="A4218" s="8">
        <v>43.18</v>
      </c>
      <c r="B4218" s="40" t="s">
        <v>16</v>
      </c>
      <c r="D4218" s="106">
        <v>293890909011</v>
      </c>
      <c r="E4218" s="4">
        <v>0.6</v>
      </c>
    </row>
    <row r="4219" spans="1:5" x14ac:dyDescent="0.25">
      <c r="A4219" s="8">
        <v>43.19</v>
      </c>
      <c r="B4219" s="40" t="s">
        <v>16</v>
      </c>
      <c r="D4219" s="108">
        <v>291539009114</v>
      </c>
      <c r="E4219" s="4">
        <v>0.6</v>
      </c>
    </row>
    <row r="4220" spans="1:5" x14ac:dyDescent="0.25">
      <c r="A4220" s="8">
        <v>43.2</v>
      </c>
      <c r="B4220" s="40" t="s">
        <v>16</v>
      </c>
      <c r="D4220" s="106">
        <v>283692000000</v>
      </c>
      <c r="E4220" s="4">
        <v>0.6</v>
      </c>
    </row>
    <row r="4221" spans="1:5" x14ac:dyDescent="0.25">
      <c r="A4221" s="8">
        <v>43.21</v>
      </c>
      <c r="B4221" s="40" t="s">
        <v>16</v>
      </c>
      <c r="D4221" s="108">
        <v>282739852012</v>
      </c>
      <c r="E4221" s="4">
        <v>0.6</v>
      </c>
    </row>
    <row r="4222" spans="1:5" x14ac:dyDescent="0.25">
      <c r="A4222" s="8">
        <v>43.22</v>
      </c>
      <c r="B4222" s="40" t="s">
        <v>16</v>
      </c>
      <c r="D4222" s="106">
        <v>320620000013</v>
      </c>
      <c r="E4222" s="4">
        <v>0.6</v>
      </c>
    </row>
    <row r="4223" spans="1:5" x14ac:dyDescent="0.25">
      <c r="A4223" s="8">
        <v>43.23</v>
      </c>
      <c r="B4223" s="40" t="s">
        <v>16</v>
      </c>
      <c r="D4223" s="108">
        <v>280519100000</v>
      </c>
      <c r="E4223" s="4">
        <v>0.6</v>
      </c>
    </row>
    <row r="4224" spans="1:5" x14ac:dyDescent="0.25">
      <c r="A4224" s="8">
        <v>43.24</v>
      </c>
      <c r="B4224" s="40" t="s">
        <v>16</v>
      </c>
      <c r="D4224" s="106">
        <v>281640000000</v>
      </c>
      <c r="E4224" s="4">
        <v>0.6</v>
      </c>
    </row>
    <row r="4225" spans="1:5" x14ac:dyDescent="0.25">
      <c r="A4225" s="8">
        <v>43.25</v>
      </c>
      <c r="B4225" s="40" t="s">
        <v>16</v>
      </c>
      <c r="D4225" s="108">
        <v>252390000019</v>
      </c>
      <c r="E4225" s="4">
        <v>0.6</v>
      </c>
    </row>
    <row r="4226" spans="1:5" x14ac:dyDescent="0.25">
      <c r="A4226" s="8">
        <v>43.26</v>
      </c>
      <c r="B4226" s="40" t="s">
        <v>16</v>
      </c>
      <c r="D4226" s="106">
        <v>252390000011</v>
      </c>
      <c r="E4226" s="4">
        <v>0.6</v>
      </c>
    </row>
    <row r="4227" spans="1:5" x14ac:dyDescent="0.25">
      <c r="A4227" s="8">
        <v>43.27</v>
      </c>
      <c r="B4227" s="40" t="s">
        <v>16</v>
      </c>
      <c r="D4227" s="108">
        <v>840212000000</v>
      </c>
      <c r="E4227" s="4">
        <v>0.6</v>
      </c>
    </row>
    <row r="4228" spans="1:5" x14ac:dyDescent="0.25">
      <c r="A4228" s="8">
        <v>43.28</v>
      </c>
      <c r="B4228" s="40" t="s">
        <v>16</v>
      </c>
      <c r="D4228" s="106">
        <v>840211000000</v>
      </c>
      <c r="E4228" s="4">
        <v>0.6</v>
      </c>
    </row>
    <row r="4229" spans="1:5" x14ac:dyDescent="0.25">
      <c r="A4229" s="8">
        <v>43.29</v>
      </c>
      <c r="B4229" s="40" t="s">
        <v>16</v>
      </c>
      <c r="D4229" s="108">
        <v>840510000012</v>
      </c>
      <c r="E4229" s="4">
        <v>0.6</v>
      </c>
    </row>
    <row r="4230" spans="1:5" x14ac:dyDescent="0.25">
      <c r="A4230" s="8">
        <v>43.3</v>
      </c>
      <c r="B4230" s="40" t="s">
        <v>16</v>
      </c>
      <c r="D4230" s="106">
        <v>840510000019</v>
      </c>
      <c r="E4230" s="4">
        <v>0.6</v>
      </c>
    </row>
    <row r="4231" spans="1:5" x14ac:dyDescent="0.25">
      <c r="A4231" s="8">
        <v>43.31</v>
      </c>
      <c r="B4231" s="40" t="s">
        <v>16</v>
      </c>
      <c r="D4231" s="108">
        <v>841012000000</v>
      </c>
      <c r="E4231" s="4">
        <v>0.6</v>
      </c>
    </row>
    <row r="4232" spans="1:5" x14ac:dyDescent="0.25">
      <c r="A4232" s="8">
        <v>43.32</v>
      </c>
      <c r="B4232" s="40" t="s">
        <v>16</v>
      </c>
      <c r="D4232" s="106">
        <v>841013000000</v>
      </c>
      <c r="E4232" s="4">
        <v>0.6</v>
      </c>
    </row>
    <row r="4233" spans="1:5" x14ac:dyDescent="0.25">
      <c r="A4233" s="8">
        <v>43.33</v>
      </c>
      <c r="B4233" s="40" t="s">
        <v>16</v>
      </c>
      <c r="D4233" s="108">
        <v>890800002000</v>
      </c>
      <c r="E4233" s="4">
        <v>0.6</v>
      </c>
    </row>
    <row r="4234" spans="1:5" x14ac:dyDescent="0.25">
      <c r="A4234" s="8">
        <v>43.34</v>
      </c>
      <c r="B4234" s="40" t="s">
        <v>16</v>
      </c>
      <c r="D4234" s="106">
        <v>293214000000</v>
      </c>
      <c r="E4234" s="4">
        <v>0.6</v>
      </c>
    </row>
    <row r="4235" spans="1:5" x14ac:dyDescent="0.25">
      <c r="A4235" s="8">
        <v>43.35</v>
      </c>
      <c r="B4235" s="40" t="s">
        <v>16</v>
      </c>
      <c r="D4235" s="108">
        <v>293590900021</v>
      </c>
      <c r="E4235" s="4">
        <v>0.6</v>
      </c>
    </row>
    <row r="4236" spans="1:5" x14ac:dyDescent="0.25">
      <c r="A4236" s="8">
        <v>43.36</v>
      </c>
      <c r="B4236" s="40" t="s">
        <v>16</v>
      </c>
      <c r="D4236" s="106">
        <v>294110000035</v>
      </c>
      <c r="E4236" s="4">
        <v>0.6</v>
      </c>
    </row>
    <row r="4237" spans="1:5" x14ac:dyDescent="0.25">
      <c r="A4237" s="8">
        <v>43.37</v>
      </c>
      <c r="B4237" s="40" t="s">
        <v>16</v>
      </c>
      <c r="D4237" s="108">
        <v>294110000034</v>
      </c>
      <c r="E4237" s="4">
        <v>0.6</v>
      </c>
    </row>
    <row r="4238" spans="1:5" x14ac:dyDescent="0.25">
      <c r="A4238" s="8">
        <v>43.38</v>
      </c>
      <c r="B4238" s="40" t="s">
        <v>16</v>
      </c>
      <c r="D4238" s="106">
        <v>382460110000</v>
      </c>
      <c r="E4238" s="4">
        <v>0.6</v>
      </c>
    </row>
    <row r="4239" spans="1:5" x14ac:dyDescent="0.25">
      <c r="A4239" s="8">
        <v>43.39</v>
      </c>
      <c r="B4239" s="40" t="s">
        <v>16</v>
      </c>
      <c r="D4239" s="108">
        <v>382460190000</v>
      </c>
      <c r="E4239" s="4">
        <v>0.6</v>
      </c>
    </row>
    <row r="4240" spans="1:5" x14ac:dyDescent="0.25">
      <c r="A4240" s="8">
        <v>43.4</v>
      </c>
      <c r="B4240" s="40" t="s">
        <v>16</v>
      </c>
      <c r="D4240" s="106">
        <v>391710900000</v>
      </c>
      <c r="E4240" s="4">
        <v>0.6</v>
      </c>
    </row>
    <row r="4241" spans="1:5" x14ac:dyDescent="0.25">
      <c r="A4241" s="8">
        <v>43.41</v>
      </c>
      <c r="B4241" s="40" t="s">
        <v>16</v>
      </c>
      <c r="D4241" s="108">
        <v>391710100000</v>
      </c>
      <c r="E4241" s="4">
        <v>0.6</v>
      </c>
    </row>
    <row r="4242" spans="1:5" x14ac:dyDescent="0.25">
      <c r="A4242" s="8">
        <v>43.42</v>
      </c>
      <c r="B4242" s="40" t="s">
        <v>16</v>
      </c>
      <c r="D4242" s="106">
        <v>360690101000</v>
      </c>
      <c r="E4242" s="4">
        <v>0.6</v>
      </c>
    </row>
    <row r="4243" spans="1:5" x14ac:dyDescent="0.25">
      <c r="A4243" s="8">
        <v>43.43</v>
      </c>
      <c r="B4243" s="40" t="s">
        <v>16</v>
      </c>
      <c r="D4243" s="108">
        <v>550490000011</v>
      </c>
      <c r="E4243" s="4">
        <v>0.6</v>
      </c>
    </row>
    <row r="4244" spans="1:5" x14ac:dyDescent="0.25">
      <c r="A4244" s="8">
        <v>43.44</v>
      </c>
      <c r="B4244" s="40" t="s">
        <v>16</v>
      </c>
      <c r="D4244" s="106">
        <v>550490000012</v>
      </c>
      <c r="E4244" s="4">
        <v>0.6</v>
      </c>
    </row>
    <row r="4245" spans="1:5" x14ac:dyDescent="0.25">
      <c r="A4245" s="8">
        <v>43.45</v>
      </c>
      <c r="B4245" s="40" t="s">
        <v>16</v>
      </c>
      <c r="D4245" s="108">
        <v>550290000000</v>
      </c>
      <c r="E4245" s="4">
        <v>0.6</v>
      </c>
    </row>
    <row r="4246" spans="1:5" x14ac:dyDescent="0.25">
      <c r="A4246" s="8">
        <v>43.46</v>
      </c>
      <c r="B4246" s="40" t="s">
        <v>16</v>
      </c>
      <c r="D4246" s="106">
        <v>540120100000</v>
      </c>
      <c r="E4246" s="4">
        <v>0.6</v>
      </c>
    </row>
    <row r="4247" spans="1:5" x14ac:dyDescent="0.25">
      <c r="A4247" s="8">
        <v>43.47</v>
      </c>
      <c r="B4247" s="40" t="s">
        <v>16</v>
      </c>
      <c r="D4247" s="108">
        <v>380110000000</v>
      </c>
      <c r="E4247" s="4">
        <v>0.6</v>
      </c>
    </row>
    <row r="4248" spans="1:5" x14ac:dyDescent="0.25">
      <c r="A4248" s="8">
        <v>43.48</v>
      </c>
      <c r="B4248" s="40" t="s">
        <v>16</v>
      </c>
      <c r="D4248" s="106">
        <v>281810910000</v>
      </c>
      <c r="E4248" s="4">
        <v>0.6</v>
      </c>
    </row>
    <row r="4249" spans="1:5" x14ac:dyDescent="0.25">
      <c r="A4249" s="8">
        <v>43.49</v>
      </c>
      <c r="B4249" s="40" t="s">
        <v>16</v>
      </c>
      <c r="D4249" s="108">
        <v>281810990000</v>
      </c>
      <c r="E4249" s="4">
        <v>0.6</v>
      </c>
    </row>
    <row r="4250" spans="1:5" x14ac:dyDescent="0.25">
      <c r="A4250" s="8">
        <v>43.5</v>
      </c>
      <c r="B4250" s="40" t="s">
        <v>16</v>
      </c>
      <c r="D4250" s="106">
        <v>281810190000</v>
      </c>
      <c r="E4250" s="4">
        <v>0.6</v>
      </c>
    </row>
    <row r="4251" spans="1:5" x14ac:dyDescent="0.25">
      <c r="A4251" s="8">
        <v>43.51</v>
      </c>
      <c r="B4251" s="40" t="s">
        <v>16</v>
      </c>
      <c r="D4251" s="108">
        <v>550520000018</v>
      </c>
      <c r="E4251" s="4">
        <v>0.6</v>
      </c>
    </row>
    <row r="4252" spans="1:5" x14ac:dyDescent="0.25">
      <c r="A4252" s="8">
        <v>43.52</v>
      </c>
      <c r="B4252" s="40" t="s">
        <v>16</v>
      </c>
      <c r="D4252" s="106">
        <v>340490001100</v>
      </c>
      <c r="E4252" s="4">
        <v>0.6</v>
      </c>
    </row>
    <row r="4253" spans="1:5" x14ac:dyDescent="0.25">
      <c r="A4253" s="8">
        <v>43.53</v>
      </c>
      <c r="B4253" s="40" t="s">
        <v>16</v>
      </c>
      <c r="D4253" s="108">
        <v>840991000015</v>
      </c>
      <c r="E4253" s="4">
        <v>0.6</v>
      </c>
    </row>
    <row r="4254" spans="1:5" x14ac:dyDescent="0.25">
      <c r="A4254" s="8">
        <v>43.54</v>
      </c>
      <c r="B4254" s="40" t="s">
        <v>16</v>
      </c>
      <c r="D4254" s="106">
        <v>840999000015</v>
      </c>
      <c r="E4254" s="4">
        <v>0.6</v>
      </c>
    </row>
    <row r="4255" spans="1:5" x14ac:dyDescent="0.25">
      <c r="A4255" s="8">
        <v>43.55</v>
      </c>
      <c r="B4255" s="40" t="s">
        <v>16</v>
      </c>
      <c r="D4255" s="108">
        <v>291719800012</v>
      </c>
      <c r="E4255" s="4">
        <v>0.6</v>
      </c>
    </row>
    <row r="4256" spans="1:5" x14ac:dyDescent="0.25">
      <c r="A4256" s="8">
        <v>43.56</v>
      </c>
      <c r="B4256" s="40" t="s">
        <v>16</v>
      </c>
      <c r="D4256" s="106">
        <v>292519950011</v>
      </c>
      <c r="E4256" s="4">
        <v>0.6</v>
      </c>
    </row>
    <row r="4257" spans="1:5" x14ac:dyDescent="0.25">
      <c r="A4257" s="8">
        <v>43.57</v>
      </c>
      <c r="B4257" s="40" t="s">
        <v>16</v>
      </c>
      <c r="D4257" s="108">
        <v>251320000013</v>
      </c>
      <c r="E4257" s="4">
        <v>0.6</v>
      </c>
    </row>
    <row r="4258" spans="1:5" x14ac:dyDescent="0.25">
      <c r="A4258" s="8">
        <v>43.58</v>
      </c>
      <c r="B4258" s="40" t="s">
        <v>16</v>
      </c>
      <c r="D4258" s="106">
        <v>281119809012</v>
      </c>
      <c r="E4258" s="4">
        <v>0.6</v>
      </c>
    </row>
    <row r="4259" spans="1:5" x14ac:dyDescent="0.25">
      <c r="A4259" s="8">
        <v>43.59</v>
      </c>
      <c r="B4259" s="40" t="s">
        <v>16</v>
      </c>
      <c r="D4259" s="108">
        <v>293590900012</v>
      </c>
      <c r="E4259" s="4">
        <v>0.6</v>
      </c>
    </row>
    <row r="4260" spans="1:5" x14ac:dyDescent="0.25">
      <c r="A4260" s="8">
        <v>43.6</v>
      </c>
      <c r="B4260" s="40" t="s">
        <v>16</v>
      </c>
      <c r="D4260" s="107">
        <v>293090989044</v>
      </c>
      <c r="E4260" s="4">
        <v>0.6</v>
      </c>
    </row>
    <row r="4261" spans="1:5" x14ac:dyDescent="0.25">
      <c r="A4261" s="8">
        <v>43.61</v>
      </c>
      <c r="B4261" s="40" t="s">
        <v>16</v>
      </c>
      <c r="D4261" s="104">
        <v>293090959044</v>
      </c>
      <c r="E4261" s="4">
        <v>0.6</v>
      </c>
    </row>
    <row r="4262" spans="1:5" x14ac:dyDescent="0.25">
      <c r="A4262" s="8">
        <v>43.62</v>
      </c>
      <c r="B4262" s="40" t="s">
        <v>16</v>
      </c>
      <c r="D4262" s="108">
        <v>480530000000</v>
      </c>
      <c r="E4262" s="4">
        <v>0.6</v>
      </c>
    </row>
    <row r="4263" spans="1:5" x14ac:dyDescent="0.25">
      <c r="A4263" s="8">
        <v>43.63</v>
      </c>
      <c r="B4263" s="40" t="s">
        <v>16</v>
      </c>
      <c r="D4263" s="106">
        <v>293590900022</v>
      </c>
      <c r="E4263" s="4">
        <v>0.6</v>
      </c>
    </row>
    <row r="4264" spans="1:5" x14ac:dyDescent="0.25">
      <c r="A4264" s="8">
        <v>43.64</v>
      </c>
      <c r="B4264" s="40" t="s">
        <v>16</v>
      </c>
      <c r="D4264" s="108">
        <v>293590900011</v>
      </c>
      <c r="E4264" s="4">
        <v>0.6</v>
      </c>
    </row>
    <row r="4265" spans="1:5" x14ac:dyDescent="0.25">
      <c r="A4265" s="8">
        <v>43.65</v>
      </c>
      <c r="B4265" s="40" t="s">
        <v>16</v>
      </c>
      <c r="D4265" s="106">
        <v>293590900017</v>
      </c>
      <c r="E4265" s="4">
        <v>0.6</v>
      </c>
    </row>
    <row r="4266" spans="1:5" x14ac:dyDescent="0.25">
      <c r="A4266" s="8">
        <v>43.66</v>
      </c>
      <c r="B4266" s="40" t="s">
        <v>16</v>
      </c>
      <c r="D4266" s="108">
        <v>280800000013</v>
      </c>
      <c r="E4266" s="4">
        <v>0.6</v>
      </c>
    </row>
    <row r="4267" spans="1:5" x14ac:dyDescent="0.25">
      <c r="A4267" s="8">
        <v>43.67</v>
      </c>
      <c r="B4267" s="40" t="s">
        <v>16</v>
      </c>
      <c r="D4267" s="106">
        <v>293590900016</v>
      </c>
      <c r="E4267" s="4">
        <v>0.6</v>
      </c>
    </row>
    <row r="4268" spans="1:5" x14ac:dyDescent="0.25">
      <c r="A4268" s="8">
        <v>43.68</v>
      </c>
      <c r="B4268" s="40" t="s">
        <v>16</v>
      </c>
      <c r="D4268" s="108">
        <v>291829001011</v>
      </c>
      <c r="E4268" s="4">
        <v>0.6</v>
      </c>
    </row>
    <row r="4269" spans="1:5" x14ac:dyDescent="0.25">
      <c r="A4269" s="8">
        <v>43.69</v>
      </c>
      <c r="B4269" s="40" t="s">
        <v>16</v>
      </c>
      <c r="D4269" s="106">
        <v>281290000016</v>
      </c>
      <c r="E4269" s="4">
        <v>0.6</v>
      </c>
    </row>
    <row r="4270" spans="1:5" x14ac:dyDescent="0.25">
      <c r="A4270" s="8">
        <v>43.7</v>
      </c>
      <c r="B4270" s="40" t="s">
        <v>16</v>
      </c>
      <c r="D4270" s="108">
        <v>293499901000</v>
      </c>
      <c r="E4270" s="4">
        <v>0.6</v>
      </c>
    </row>
    <row r="4271" spans="1:5" x14ac:dyDescent="0.25">
      <c r="A4271" s="8">
        <v>43.71</v>
      </c>
      <c r="B4271" s="40" t="s">
        <v>16</v>
      </c>
      <c r="D4271" s="106">
        <v>847780110000</v>
      </c>
      <c r="E4271" s="4">
        <v>0.6</v>
      </c>
    </row>
    <row r="4272" spans="1:5" x14ac:dyDescent="0.25">
      <c r="A4272" s="8">
        <v>43.72</v>
      </c>
      <c r="B4272" s="40" t="s">
        <v>16</v>
      </c>
      <c r="D4272" s="108">
        <v>847780190000</v>
      </c>
      <c r="E4272" s="4">
        <v>0.6</v>
      </c>
    </row>
    <row r="4273" spans="1:5" x14ac:dyDescent="0.25">
      <c r="A4273" s="8">
        <v>43.73</v>
      </c>
      <c r="B4273" s="40" t="s">
        <v>16</v>
      </c>
      <c r="D4273" s="106">
        <v>310311000000</v>
      </c>
      <c r="E4273" s="4">
        <v>0.6</v>
      </c>
    </row>
    <row r="4274" spans="1:5" x14ac:dyDescent="0.25">
      <c r="A4274" s="8">
        <v>43.74</v>
      </c>
      <c r="B4274" s="40" t="s">
        <v>16</v>
      </c>
      <c r="D4274" s="108">
        <v>310319000000</v>
      </c>
      <c r="E4274" s="4">
        <v>0.6</v>
      </c>
    </row>
    <row r="4275" spans="1:5" x14ac:dyDescent="0.25">
      <c r="A4275" s="8">
        <v>43.75</v>
      </c>
      <c r="B4275" s="40" t="s">
        <v>16</v>
      </c>
      <c r="D4275" s="106">
        <v>852499000000</v>
      </c>
      <c r="E4275" s="4">
        <v>0.6</v>
      </c>
    </row>
    <row r="4276" spans="1:5" x14ac:dyDescent="0.25">
      <c r="A4276" s="8">
        <v>43.76</v>
      </c>
      <c r="B4276" s="40" t="s">
        <v>16</v>
      </c>
      <c r="D4276" s="108">
        <v>852419000000</v>
      </c>
      <c r="E4276" s="4">
        <v>0.6</v>
      </c>
    </row>
    <row r="4277" spans="1:5" x14ac:dyDescent="0.25">
      <c r="A4277" s="8">
        <v>43.77</v>
      </c>
      <c r="B4277" s="40" t="s">
        <v>16</v>
      </c>
      <c r="D4277" s="106">
        <v>852411000000</v>
      </c>
      <c r="E4277" s="4">
        <v>0.6</v>
      </c>
    </row>
    <row r="4278" spans="1:5" x14ac:dyDescent="0.25">
      <c r="A4278" s="8">
        <v>43.78</v>
      </c>
      <c r="B4278" s="40" t="s">
        <v>16</v>
      </c>
      <c r="D4278" s="108">
        <v>852412000000</v>
      </c>
      <c r="E4278" s="4">
        <v>0.6</v>
      </c>
    </row>
    <row r="4279" spans="1:5" x14ac:dyDescent="0.25">
      <c r="A4279" s="8">
        <v>43.79</v>
      </c>
      <c r="B4279" s="40" t="s">
        <v>16</v>
      </c>
      <c r="D4279" s="106">
        <v>411330000000</v>
      </c>
      <c r="E4279" s="4">
        <v>0.6</v>
      </c>
    </row>
    <row r="4280" spans="1:5" x14ac:dyDescent="0.25">
      <c r="A4280" s="8">
        <v>43.8</v>
      </c>
      <c r="B4280" s="40" t="s">
        <v>16</v>
      </c>
      <c r="D4280" s="108">
        <v>410640900000</v>
      </c>
      <c r="E4280" s="4">
        <v>0.6</v>
      </c>
    </row>
    <row r="4281" spans="1:5" x14ac:dyDescent="0.25">
      <c r="A4281" s="8">
        <v>43.81</v>
      </c>
      <c r="B4281" s="40" t="s">
        <v>16</v>
      </c>
      <c r="D4281" s="106">
        <v>350220990000</v>
      </c>
      <c r="E4281" s="4">
        <v>0.6</v>
      </c>
    </row>
    <row r="4282" spans="1:5" x14ac:dyDescent="0.25">
      <c r="A4282" s="8">
        <v>43.82</v>
      </c>
      <c r="B4282" s="40" t="s">
        <v>16</v>
      </c>
      <c r="D4282" s="108">
        <v>350220910000</v>
      </c>
      <c r="E4282" s="4">
        <v>0.6</v>
      </c>
    </row>
    <row r="4283" spans="1:5" x14ac:dyDescent="0.25">
      <c r="A4283" s="8">
        <v>43.83</v>
      </c>
      <c r="B4283" s="40" t="s">
        <v>16</v>
      </c>
      <c r="D4283" s="106">
        <v>262110000000</v>
      </c>
      <c r="E4283" s="4">
        <v>0.6</v>
      </c>
    </row>
    <row r="4284" spans="1:5" x14ac:dyDescent="0.25">
      <c r="A4284" s="8">
        <v>43.84</v>
      </c>
      <c r="B4284" s="40" t="s">
        <v>16</v>
      </c>
      <c r="D4284" s="108">
        <v>660320000000</v>
      </c>
      <c r="E4284" s="4">
        <v>0.6</v>
      </c>
    </row>
    <row r="4285" spans="1:5" x14ac:dyDescent="0.25">
      <c r="A4285" s="8">
        <v>43.85</v>
      </c>
      <c r="B4285" s="40" t="s">
        <v>16</v>
      </c>
      <c r="D4285" s="106">
        <v>360410000000</v>
      </c>
      <c r="E4285" s="4">
        <v>0.6</v>
      </c>
    </row>
    <row r="4286" spans="1:5" x14ac:dyDescent="0.25">
      <c r="A4286" s="8">
        <v>43.86</v>
      </c>
      <c r="B4286" s="40" t="s">
        <v>16</v>
      </c>
      <c r="D4286" s="108">
        <v>130213000000</v>
      </c>
      <c r="E4286" s="4">
        <v>0.6</v>
      </c>
    </row>
    <row r="4287" spans="1:5" x14ac:dyDescent="0.25">
      <c r="A4287" s="8">
        <v>43.87</v>
      </c>
      <c r="B4287" s="40" t="s">
        <v>16</v>
      </c>
      <c r="D4287" s="106">
        <v>901780109019</v>
      </c>
      <c r="E4287" s="4">
        <v>0.6</v>
      </c>
    </row>
    <row r="4288" spans="1:5" x14ac:dyDescent="0.25">
      <c r="A4288" s="8">
        <v>43.88</v>
      </c>
      <c r="B4288" s="40" t="s">
        <v>16</v>
      </c>
      <c r="D4288" s="108">
        <v>540500000019</v>
      </c>
      <c r="E4288" s="4">
        <v>0.6</v>
      </c>
    </row>
    <row r="4289" spans="1:5" x14ac:dyDescent="0.25">
      <c r="A4289" s="8">
        <v>43.89</v>
      </c>
      <c r="B4289" s="40" t="s">
        <v>16</v>
      </c>
      <c r="D4289" s="106">
        <v>540490900000</v>
      </c>
      <c r="E4289" s="4">
        <v>0.6</v>
      </c>
    </row>
    <row r="4290" spans="1:5" x14ac:dyDescent="0.25">
      <c r="A4290" s="8">
        <v>43.9</v>
      </c>
      <c r="B4290" s="40" t="s">
        <v>16</v>
      </c>
      <c r="D4290" s="108">
        <v>540490100000</v>
      </c>
      <c r="E4290" s="4">
        <v>0.6</v>
      </c>
    </row>
    <row r="4291" spans="1:5" x14ac:dyDescent="0.25">
      <c r="A4291" s="8">
        <v>43.91</v>
      </c>
      <c r="B4291" s="40" t="s">
        <v>16</v>
      </c>
      <c r="D4291" s="106">
        <v>830990100000</v>
      </c>
      <c r="E4291" s="4">
        <v>0.6</v>
      </c>
    </row>
    <row r="4292" spans="1:5" x14ac:dyDescent="0.25">
      <c r="A4292" s="8">
        <v>43.92</v>
      </c>
      <c r="B4292" s="40" t="s">
        <v>16</v>
      </c>
      <c r="D4292" s="108">
        <v>510400000011</v>
      </c>
      <c r="E4292" s="4">
        <v>0.6</v>
      </c>
    </row>
    <row r="4293" spans="1:5" x14ac:dyDescent="0.25">
      <c r="A4293" s="8">
        <v>43.93</v>
      </c>
      <c r="B4293" s="40" t="s">
        <v>16</v>
      </c>
      <c r="D4293" s="106">
        <v>844313320000</v>
      </c>
      <c r="E4293" s="4">
        <v>0.6</v>
      </c>
    </row>
    <row r="4294" spans="1:5" x14ac:dyDescent="0.25">
      <c r="A4294" s="8">
        <v>43.94</v>
      </c>
      <c r="B4294" s="40" t="s">
        <v>16</v>
      </c>
      <c r="D4294" s="108">
        <v>844313380000</v>
      </c>
      <c r="E4294" s="4">
        <v>0.6</v>
      </c>
    </row>
    <row r="4295" spans="1:5" x14ac:dyDescent="0.25">
      <c r="A4295" s="8">
        <v>43.95</v>
      </c>
      <c r="B4295" s="40" t="s">
        <v>16</v>
      </c>
      <c r="D4295" s="106">
        <v>251010001000</v>
      </c>
      <c r="E4295" s="4">
        <v>0.6</v>
      </c>
    </row>
    <row r="4296" spans="1:5" x14ac:dyDescent="0.25">
      <c r="A4296" s="8">
        <v>43.96</v>
      </c>
      <c r="B4296" s="40" t="s">
        <v>16</v>
      </c>
      <c r="D4296" s="108">
        <v>251110000011</v>
      </c>
      <c r="E4296" s="4">
        <v>0.6</v>
      </c>
    </row>
    <row r="4297" spans="1:5" x14ac:dyDescent="0.25">
      <c r="A4297" s="8">
        <v>43.97</v>
      </c>
      <c r="B4297" s="40" t="s">
        <v>16</v>
      </c>
      <c r="D4297" s="106">
        <v>251110000013</v>
      </c>
      <c r="E4297" s="4">
        <v>0.6</v>
      </c>
    </row>
    <row r="4298" spans="1:5" x14ac:dyDescent="0.25">
      <c r="A4298" s="8">
        <v>43.98</v>
      </c>
      <c r="B4298" s="40" t="s">
        <v>16</v>
      </c>
      <c r="D4298" s="108">
        <v>251110000012</v>
      </c>
      <c r="E4298" s="4">
        <v>0.6</v>
      </c>
    </row>
    <row r="4299" spans="1:5" x14ac:dyDescent="0.25">
      <c r="A4299" s="8">
        <v>43.99</v>
      </c>
      <c r="B4299" s="40" t="s">
        <v>16</v>
      </c>
      <c r="D4299" s="106">
        <v>252800000000</v>
      </c>
      <c r="E4299" s="4">
        <v>0.6</v>
      </c>
    </row>
    <row r="4300" spans="1:5" x14ac:dyDescent="0.25">
      <c r="A4300" s="8">
        <v>44</v>
      </c>
      <c r="B4300" s="40" t="s">
        <v>16</v>
      </c>
      <c r="D4300" s="108">
        <v>420500900011</v>
      </c>
      <c r="E4300" s="4">
        <v>0.6</v>
      </c>
    </row>
    <row r="4301" spans="1:5" x14ac:dyDescent="0.25">
      <c r="A4301" s="8">
        <v>44.01</v>
      </c>
      <c r="B4301" s="40" t="s">
        <v>16</v>
      </c>
      <c r="D4301" s="106">
        <v>250410000000</v>
      </c>
      <c r="E4301" s="4">
        <v>0.6</v>
      </c>
    </row>
    <row r="4302" spans="1:5" x14ac:dyDescent="0.25">
      <c r="A4302" s="8">
        <v>44.02</v>
      </c>
      <c r="B4302" s="40" t="s">
        <v>16</v>
      </c>
      <c r="D4302" s="108">
        <v>250490000000</v>
      </c>
      <c r="E4302" s="4">
        <v>0.6</v>
      </c>
    </row>
    <row r="4303" spans="1:5" x14ac:dyDescent="0.25">
      <c r="A4303" s="8">
        <v>44.03</v>
      </c>
      <c r="B4303" s="40" t="s">
        <v>16</v>
      </c>
      <c r="D4303" s="106">
        <v>320300101000</v>
      </c>
      <c r="E4303" s="4">
        <v>0.6</v>
      </c>
    </row>
    <row r="4304" spans="1:5" x14ac:dyDescent="0.25">
      <c r="A4304" s="8">
        <v>44.04</v>
      </c>
      <c r="B4304" s="40" t="s">
        <v>16</v>
      </c>
      <c r="D4304" s="108">
        <v>251010009011</v>
      </c>
      <c r="E4304" s="4">
        <v>0.6</v>
      </c>
    </row>
    <row r="4305" spans="1:5" x14ac:dyDescent="0.25">
      <c r="A4305" s="8">
        <v>44.05</v>
      </c>
      <c r="B4305" s="40" t="s">
        <v>16</v>
      </c>
      <c r="D4305" s="106">
        <v>391390002000</v>
      </c>
      <c r="E4305" s="4">
        <v>0.6</v>
      </c>
    </row>
    <row r="4306" spans="1:5" x14ac:dyDescent="0.25">
      <c r="A4306" s="8">
        <v>44.06</v>
      </c>
      <c r="B4306" s="40" t="s">
        <v>16</v>
      </c>
      <c r="D4306" s="108">
        <v>400129009000</v>
      </c>
      <c r="E4306" s="4">
        <v>0.6</v>
      </c>
    </row>
    <row r="4307" spans="1:5" x14ac:dyDescent="0.25">
      <c r="A4307" s="8">
        <v>44.07</v>
      </c>
      <c r="B4307" s="40" t="s">
        <v>16</v>
      </c>
      <c r="D4307" s="106">
        <v>400121000000</v>
      </c>
      <c r="E4307" s="4">
        <v>0.6</v>
      </c>
    </row>
    <row r="4308" spans="1:5" x14ac:dyDescent="0.25">
      <c r="A4308" s="8">
        <v>44.08</v>
      </c>
      <c r="B4308" s="40" t="s">
        <v>16</v>
      </c>
      <c r="D4308" s="108">
        <v>450200000000</v>
      </c>
      <c r="E4308" s="4">
        <v>0.6</v>
      </c>
    </row>
    <row r="4309" spans="1:5" x14ac:dyDescent="0.25">
      <c r="A4309" s="8">
        <v>44.09</v>
      </c>
      <c r="B4309" s="40" t="s">
        <v>16</v>
      </c>
      <c r="D4309" s="106">
        <v>450390000000</v>
      </c>
      <c r="E4309" s="4">
        <v>0.6</v>
      </c>
    </row>
    <row r="4310" spans="1:5" x14ac:dyDescent="0.25">
      <c r="A4310" s="8">
        <v>44.1</v>
      </c>
      <c r="B4310" s="40" t="s">
        <v>16</v>
      </c>
      <c r="D4310" s="108">
        <v>450310100000</v>
      </c>
      <c r="E4310" s="4">
        <v>0.6</v>
      </c>
    </row>
    <row r="4311" spans="1:5" x14ac:dyDescent="0.25">
      <c r="A4311" s="8">
        <v>44.11</v>
      </c>
      <c r="B4311" s="40" t="s">
        <v>16</v>
      </c>
      <c r="D4311" s="106">
        <v>450310900000</v>
      </c>
      <c r="E4311" s="4">
        <v>0.6</v>
      </c>
    </row>
    <row r="4312" spans="1:5" x14ac:dyDescent="0.25">
      <c r="A4312" s="8">
        <v>44.12</v>
      </c>
      <c r="B4312" s="40" t="s">
        <v>16</v>
      </c>
      <c r="D4312" s="108">
        <v>252620000000</v>
      </c>
      <c r="E4312" s="4">
        <v>0.6</v>
      </c>
    </row>
    <row r="4313" spans="1:5" x14ac:dyDescent="0.25">
      <c r="A4313" s="8">
        <v>44.13</v>
      </c>
      <c r="B4313" s="40" t="s">
        <v>16</v>
      </c>
      <c r="D4313" s="106">
        <v>710590000019</v>
      </c>
      <c r="E4313" s="4">
        <v>0.6</v>
      </c>
    </row>
    <row r="4314" spans="1:5" x14ac:dyDescent="0.25">
      <c r="A4314" s="8">
        <v>44.14</v>
      </c>
      <c r="B4314" s="40" t="s">
        <v>16</v>
      </c>
      <c r="D4314" s="108">
        <v>710590000011</v>
      </c>
      <c r="E4314" s="4">
        <v>0.6</v>
      </c>
    </row>
    <row r="4315" spans="1:5" x14ac:dyDescent="0.25">
      <c r="A4315" s="8">
        <v>44.15</v>
      </c>
      <c r="B4315" s="40" t="s">
        <v>16</v>
      </c>
      <c r="D4315" s="106">
        <v>680520000000</v>
      </c>
      <c r="E4315" s="4">
        <v>0.6</v>
      </c>
    </row>
    <row r="4316" spans="1:5" x14ac:dyDescent="0.25">
      <c r="A4316" s="8">
        <v>44.16</v>
      </c>
      <c r="B4316" s="40" t="s">
        <v>16</v>
      </c>
      <c r="D4316" s="108">
        <v>350510900019</v>
      </c>
      <c r="E4316" s="4">
        <v>0.6</v>
      </c>
    </row>
    <row r="4317" spans="1:5" x14ac:dyDescent="0.25">
      <c r="A4317" s="8">
        <v>44.17</v>
      </c>
      <c r="B4317" s="40" t="s">
        <v>16</v>
      </c>
      <c r="D4317" s="106">
        <v>722830200000</v>
      </c>
      <c r="E4317" s="4">
        <v>0.6</v>
      </c>
    </row>
    <row r="4318" spans="1:5" x14ac:dyDescent="0.25">
      <c r="A4318" s="8">
        <v>44.18</v>
      </c>
      <c r="B4318" s="40" t="s">
        <v>16</v>
      </c>
      <c r="D4318" s="108">
        <v>722850200000</v>
      </c>
      <c r="E4318" s="4">
        <v>0.6</v>
      </c>
    </row>
    <row r="4319" spans="1:5" x14ac:dyDescent="0.25">
      <c r="A4319" s="8">
        <v>44.19</v>
      </c>
      <c r="B4319" s="40" t="s">
        <v>16</v>
      </c>
      <c r="D4319" s="106">
        <v>722490020019</v>
      </c>
      <c r="E4319" s="4">
        <v>0.6</v>
      </c>
    </row>
    <row r="4320" spans="1:5" x14ac:dyDescent="0.25">
      <c r="A4320" s="8">
        <v>44.2</v>
      </c>
      <c r="B4320" s="40" t="s">
        <v>16</v>
      </c>
      <c r="D4320" s="108">
        <v>722410100000</v>
      </c>
      <c r="E4320" s="4">
        <v>0.6</v>
      </c>
    </row>
    <row r="4321" spans="1:5" x14ac:dyDescent="0.25">
      <c r="A4321" s="8">
        <v>44.21</v>
      </c>
      <c r="B4321" s="40" t="s">
        <v>16</v>
      </c>
      <c r="D4321" s="106">
        <v>722490020011</v>
      </c>
      <c r="E4321" s="4">
        <v>0.6</v>
      </c>
    </row>
    <row r="4322" spans="1:5" x14ac:dyDescent="0.25">
      <c r="A4322" s="8">
        <v>44.22</v>
      </c>
      <c r="B4322" s="40" t="s">
        <v>16</v>
      </c>
      <c r="D4322" s="108">
        <v>722540120000</v>
      </c>
      <c r="E4322" s="4">
        <v>0.6</v>
      </c>
    </row>
    <row r="4323" spans="1:5" x14ac:dyDescent="0.25">
      <c r="A4323" s="8">
        <v>44.23</v>
      </c>
      <c r="B4323" s="40" t="s">
        <v>16</v>
      </c>
      <c r="D4323" s="106">
        <v>722691200000</v>
      </c>
      <c r="E4323" s="4">
        <v>0.6</v>
      </c>
    </row>
    <row r="4324" spans="1:5" x14ac:dyDescent="0.25">
      <c r="A4324" s="8">
        <v>44.24</v>
      </c>
      <c r="B4324" s="40" t="s">
        <v>16</v>
      </c>
      <c r="D4324" s="108">
        <v>950490100000</v>
      </c>
      <c r="E4324" s="4">
        <v>0.6</v>
      </c>
    </row>
    <row r="4325" spans="1:5" x14ac:dyDescent="0.25">
      <c r="A4325" s="8">
        <v>44.25</v>
      </c>
      <c r="B4325" s="40" t="s">
        <v>16</v>
      </c>
      <c r="D4325" s="106">
        <v>851850000000</v>
      </c>
      <c r="E4325" s="4">
        <v>0.6</v>
      </c>
    </row>
    <row r="4326" spans="1:5" x14ac:dyDescent="0.25">
      <c r="A4326" s="8">
        <v>44.26</v>
      </c>
      <c r="B4326" s="40" t="s">
        <v>16</v>
      </c>
      <c r="D4326" s="108">
        <v>380300100000</v>
      </c>
      <c r="E4326" s="4">
        <v>0.6</v>
      </c>
    </row>
    <row r="4327" spans="1:5" x14ac:dyDescent="0.25">
      <c r="A4327" s="8">
        <v>44.27</v>
      </c>
      <c r="B4327" s="40" t="s">
        <v>16</v>
      </c>
      <c r="D4327" s="106">
        <v>380300900000</v>
      </c>
      <c r="E4327" s="4">
        <v>0.6</v>
      </c>
    </row>
    <row r="4328" spans="1:5" x14ac:dyDescent="0.25">
      <c r="A4328" s="8">
        <v>44.28</v>
      </c>
      <c r="B4328" s="40" t="s">
        <v>16</v>
      </c>
      <c r="D4328" s="108">
        <v>382313000000</v>
      </c>
      <c r="E4328" s="4">
        <v>0.6</v>
      </c>
    </row>
    <row r="4329" spans="1:5" x14ac:dyDescent="0.25">
      <c r="A4329" s="8">
        <v>44.29</v>
      </c>
      <c r="B4329" s="40" t="s">
        <v>16</v>
      </c>
      <c r="D4329" s="106">
        <v>500500900011</v>
      </c>
      <c r="E4329" s="4">
        <v>0.6</v>
      </c>
    </row>
    <row r="4330" spans="1:5" x14ac:dyDescent="0.25">
      <c r="A4330" s="8">
        <v>44.3</v>
      </c>
      <c r="B4330" s="40" t="s">
        <v>16</v>
      </c>
      <c r="D4330" s="108">
        <v>500500100011</v>
      </c>
      <c r="E4330" s="4">
        <v>0.6</v>
      </c>
    </row>
    <row r="4331" spans="1:5" x14ac:dyDescent="0.25">
      <c r="A4331" s="8">
        <v>44.31</v>
      </c>
      <c r="B4331" s="40" t="s">
        <v>16</v>
      </c>
      <c r="D4331" s="106">
        <v>500400100011</v>
      </c>
      <c r="E4331" s="4">
        <v>0.6</v>
      </c>
    </row>
    <row r="4332" spans="1:5" x14ac:dyDescent="0.25">
      <c r="A4332" s="8">
        <v>44.32</v>
      </c>
      <c r="B4332" s="40" t="s">
        <v>16</v>
      </c>
      <c r="D4332" s="108">
        <v>500400900011</v>
      </c>
      <c r="E4332" s="4">
        <v>0.6</v>
      </c>
    </row>
    <row r="4333" spans="1:5" x14ac:dyDescent="0.25">
      <c r="A4333" s="8">
        <v>44.33</v>
      </c>
      <c r="B4333" s="40" t="s">
        <v>16</v>
      </c>
      <c r="D4333" s="106">
        <v>854310000000</v>
      </c>
      <c r="E4333" s="4">
        <v>0.6</v>
      </c>
    </row>
    <row r="4334" spans="1:5" x14ac:dyDescent="0.25">
      <c r="A4334" s="8">
        <v>44.34</v>
      </c>
      <c r="B4334" s="40" t="s">
        <v>16</v>
      </c>
      <c r="D4334" s="108">
        <v>871000000019</v>
      </c>
      <c r="E4334" s="4">
        <v>0.6</v>
      </c>
    </row>
    <row r="4335" spans="1:5" x14ac:dyDescent="0.25">
      <c r="A4335" s="8">
        <v>44.35</v>
      </c>
      <c r="B4335" s="40" t="s">
        <v>16</v>
      </c>
      <c r="D4335" s="106">
        <v>810330000000</v>
      </c>
      <c r="E4335" s="4">
        <v>0.6</v>
      </c>
    </row>
    <row r="4336" spans="1:5" x14ac:dyDescent="0.25">
      <c r="A4336" s="8">
        <v>44.36</v>
      </c>
      <c r="B4336" s="40" t="s">
        <v>16</v>
      </c>
      <c r="D4336" s="108">
        <v>853221000000</v>
      </c>
      <c r="E4336" s="4">
        <v>0.6</v>
      </c>
    </row>
    <row r="4337" spans="1:5" x14ac:dyDescent="0.25">
      <c r="A4337" s="8">
        <v>44.37</v>
      </c>
      <c r="B4337" s="40" t="s">
        <v>16</v>
      </c>
      <c r="D4337" s="106">
        <v>291229001011</v>
      </c>
      <c r="E4337" s="4">
        <v>0.6</v>
      </c>
    </row>
    <row r="4338" spans="1:5" x14ac:dyDescent="0.25">
      <c r="A4338" s="8">
        <v>44.38</v>
      </c>
      <c r="B4338" s="40" t="s">
        <v>16</v>
      </c>
      <c r="D4338" s="108">
        <v>290629001013</v>
      </c>
      <c r="E4338" s="4">
        <v>0.6</v>
      </c>
    </row>
    <row r="4339" spans="1:5" x14ac:dyDescent="0.25">
      <c r="A4339" s="8">
        <v>44.39</v>
      </c>
      <c r="B4339" s="40" t="s">
        <v>16</v>
      </c>
      <c r="D4339" s="106">
        <v>291639909011</v>
      </c>
      <c r="E4339" s="4">
        <v>0.6</v>
      </c>
    </row>
    <row r="4340" spans="1:5" x14ac:dyDescent="0.25">
      <c r="A4340" s="8">
        <v>44.4</v>
      </c>
      <c r="B4340" s="40" t="s">
        <v>16</v>
      </c>
      <c r="D4340" s="108">
        <v>291639901000</v>
      </c>
      <c r="E4340" s="4">
        <v>0.6</v>
      </c>
    </row>
    <row r="4341" spans="1:5" x14ac:dyDescent="0.25">
      <c r="A4341" s="8">
        <v>44.41</v>
      </c>
      <c r="B4341" s="40" t="s">
        <v>16</v>
      </c>
      <c r="D4341" s="106">
        <v>291639909012</v>
      </c>
      <c r="E4341" s="4">
        <v>0.6</v>
      </c>
    </row>
    <row r="4342" spans="1:5" x14ac:dyDescent="0.25">
      <c r="A4342" s="8">
        <v>44.42</v>
      </c>
      <c r="B4342" s="40" t="s">
        <v>16</v>
      </c>
      <c r="D4342" s="108">
        <v>270300000012</v>
      </c>
      <c r="E4342" s="4">
        <v>0.6</v>
      </c>
    </row>
    <row r="4343" spans="1:5" x14ac:dyDescent="0.25">
      <c r="A4343" s="8">
        <v>44.43</v>
      </c>
      <c r="B4343" s="40" t="s">
        <v>16</v>
      </c>
      <c r="D4343" s="106">
        <v>270300000011</v>
      </c>
      <c r="E4343" s="4">
        <v>0.6</v>
      </c>
    </row>
    <row r="4344" spans="1:5" x14ac:dyDescent="0.25">
      <c r="A4344" s="8">
        <v>44.44</v>
      </c>
      <c r="B4344" s="40" t="s">
        <v>16</v>
      </c>
      <c r="D4344" s="108">
        <v>840820310000</v>
      </c>
      <c r="E4344" s="4">
        <v>0.6</v>
      </c>
    </row>
    <row r="4345" spans="1:5" x14ac:dyDescent="0.25">
      <c r="A4345" s="8">
        <v>44.45</v>
      </c>
      <c r="B4345" s="40" t="s">
        <v>16</v>
      </c>
      <c r="D4345" s="106">
        <v>840820370000</v>
      </c>
      <c r="E4345" s="4">
        <v>0.6</v>
      </c>
    </row>
    <row r="4346" spans="1:5" x14ac:dyDescent="0.25">
      <c r="A4346" s="8">
        <v>44.46</v>
      </c>
      <c r="B4346" s="40" t="s">
        <v>16</v>
      </c>
      <c r="D4346" s="108">
        <v>560900000000</v>
      </c>
      <c r="E4346" s="4">
        <v>0.6</v>
      </c>
    </row>
    <row r="4347" spans="1:5" x14ac:dyDescent="0.25">
      <c r="A4347" s="8">
        <v>44.47</v>
      </c>
      <c r="B4347" s="40" t="s">
        <v>16</v>
      </c>
      <c r="D4347" s="106">
        <v>291812000000</v>
      </c>
      <c r="E4347" s="4">
        <v>0.6</v>
      </c>
    </row>
    <row r="4348" spans="1:5" x14ac:dyDescent="0.25">
      <c r="A4348" s="8">
        <v>44.48</v>
      </c>
      <c r="B4348" s="40" t="s">
        <v>16</v>
      </c>
      <c r="D4348" s="108">
        <v>291813009029</v>
      </c>
      <c r="E4348" s="4">
        <v>0.6</v>
      </c>
    </row>
    <row r="4349" spans="1:5" x14ac:dyDescent="0.25">
      <c r="A4349" s="8">
        <v>44.49</v>
      </c>
      <c r="B4349" s="40" t="s">
        <v>16</v>
      </c>
      <c r="D4349" s="106">
        <v>291813009019</v>
      </c>
      <c r="E4349" s="4">
        <v>0.6</v>
      </c>
    </row>
    <row r="4350" spans="1:5" x14ac:dyDescent="0.25">
      <c r="A4350" s="8">
        <v>44.5</v>
      </c>
      <c r="B4350" s="40" t="s">
        <v>16</v>
      </c>
      <c r="D4350" s="108">
        <v>842320100000</v>
      </c>
      <c r="E4350" s="4">
        <v>0.6</v>
      </c>
    </row>
    <row r="4351" spans="1:5" x14ac:dyDescent="0.25">
      <c r="A4351" s="8">
        <v>44.51</v>
      </c>
      <c r="B4351" s="40" t="s">
        <v>16</v>
      </c>
      <c r="D4351" s="106">
        <v>270810000000</v>
      </c>
      <c r="E4351" s="4">
        <v>0.6</v>
      </c>
    </row>
    <row r="4352" spans="1:5" x14ac:dyDescent="0.25">
      <c r="A4352" s="8">
        <v>44.52</v>
      </c>
      <c r="B4352" s="40" t="s">
        <v>16</v>
      </c>
      <c r="D4352" s="108">
        <v>270820000000</v>
      </c>
      <c r="E4352" s="4">
        <v>0.6</v>
      </c>
    </row>
    <row r="4353" spans="1:5" x14ac:dyDescent="0.25">
      <c r="A4353" s="8">
        <v>44.53</v>
      </c>
      <c r="B4353" s="40" t="s">
        <v>16</v>
      </c>
      <c r="D4353" s="106">
        <v>270799110000</v>
      </c>
      <c r="E4353" s="4">
        <v>0.6</v>
      </c>
    </row>
    <row r="4354" spans="1:5" x14ac:dyDescent="0.25">
      <c r="A4354" s="8">
        <v>44.54</v>
      </c>
      <c r="B4354" s="40" t="s">
        <v>16</v>
      </c>
      <c r="D4354" s="108">
        <v>270799800019</v>
      </c>
      <c r="E4354" s="4">
        <v>0.6</v>
      </c>
    </row>
    <row r="4355" spans="1:5" x14ac:dyDescent="0.25">
      <c r="A4355" s="8">
        <v>44.55</v>
      </c>
      <c r="B4355" s="40" t="s">
        <v>16</v>
      </c>
      <c r="D4355" s="106">
        <v>270799190000</v>
      </c>
      <c r="E4355" s="4">
        <v>0.6</v>
      </c>
    </row>
    <row r="4356" spans="1:5" x14ac:dyDescent="0.25">
      <c r="A4356" s="8">
        <v>44.56</v>
      </c>
      <c r="B4356" s="40" t="s">
        <v>16</v>
      </c>
      <c r="D4356" s="108">
        <v>270799990000</v>
      </c>
      <c r="E4356" s="4">
        <v>0.6</v>
      </c>
    </row>
    <row r="4357" spans="1:5" x14ac:dyDescent="0.25">
      <c r="A4357" s="8">
        <v>44.57</v>
      </c>
      <c r="B4357" s="40" t="s">
        <v>16</v>
      </c>
      <c r="D4357" s="106">
        <v>270799200000</v>
      </c>
      <c r="E4357" s="4">
        <v>0.6</v>
      </c>
    </row>
    <row r="4358" spans="1:5" x14ac:dyDescent="0.25">
      <c r="A4358" s="8">
        <v>44.58</v>
      </c>
      <c r="B4358" s="40" t="s">
        <v>16</v>
      </c>
      <c r="D4358" s="108">
        <v>270120000011</v>
      </c>
      <c r="E4358" s="4">
        <v>0.6</v>
      </c>
    </row>
    <row r="4359" spans="1:5" x14ac:dyDescent="0.25">
      <c r="A4359" s="8">
        <v>44.59</v>
      </c>
      <c r="B4359" s="40" t="s">
        <v>16</v>
      </c>
      <c r="D4359" s="106">
        <v>270120000019</v>
      </c>
      <c r="E4359" s="4">
        <v>0.6</v>
      </c>
    </row>
    <row r="4360" spans="1:5" x14ac:dyDescent="0.25">
      <c r="A4360" s="8">
        <v>44.6</v>
      </c>
      <c r="B4360" s="40" t="s">
        <v>16</v>
      </c>
      <c r="D4360" s="108">
        <v>681591000019</v>
      </c>
      <c r="E4360" s="4">
        <v>0.6</v>
      </c>
    </row>
    <row r="4361" spans="1:5" x14ac:dyDescent="0.25">
      <c r="A4361" s="8">
        <v>44.61</v>
      </c>
      <c r="B4361" s="40" t="s">
        <v>16</v>
      </c>
      <c r="D4361" s="106">
        <v>293911000016</v>
      </c>
      <c r="E4361" s="4">
        <v>0.6</v>
      </c>
    </row>
    <row r="4362" spans="1:5" x14ac:dyDescent="0.25">
      <c r="A4362" s="8">
        <v>44.62</v>
      </c>
      <c r="B4362" s="40" t="s">
        <v>16</v>
      </c>
      <c r="D4362" s="108">
        <v>250900000011</v>
      </c>
      <c r="E4362" s="4">
        <v>0.6</v>
      </c>
    </row>
    <row r="4363" spans="1:5" x14ac:dyDescent="0.25">
      <c r="A4363" s="8">
        <v>44.63</v>
      </c>
      <c r="B4363" s="40" t="s">
        <v>16</v>
      </c>
      <c r="D4363" s="106">
        <v>250900000019</v>
      </c>
      <c r="E4363" s="4">
        <v>0.6</v>
      </c>
    </row>
    <row r="4364" spans="1:5" x14ac:dyDescent="0.25">
      <c r="A4364" s="8">
        <v>44.64</v>
      </c>
      <c r="B4364" s="40" t="s">
        <v>16</v>
      </c>
      <c r="D4364" s="108">
        <v>290499000035</v>
      </c>
      <c r="E4364" s="4">
        <v>0.6</v>
      </c>
    </row>
    <row r="4365" spans="1:5" x14ac:dyDescent="0.25">
      <c r="A4365" s="8">
        <v>44.65</v>
      </c>
      <c r="B4365" s="40" t="s">
        <v>16</v>
      </c>
      <c r="D4365" s="106">
        <v>300190989000</v>
      </c>
      <c r="E4365" s="4">
        <v>0.6</v>
      </c>
    </row>
    <row r="4366" spans="1:5" x14ac:dyDescent="0.25">
      <c r="A4366" s="8">
        <v>44.66</v>
      </c>
      <c r="B4366" s="40" t="s">
        <v>16</v>
      </c>
      <c r="D4366" s="108">
        <v>300190981000</v>
      </c>
      <c r="E4366" s="4">
        <v>0.6</v>
      </c>
    </row>
    <row r="4367" spans="1:5" x14ac:dyDescent="0.25">
      <c r="A4367" s="8">
        <v>44.67</v>
      </c>
      <c r="B4367" s="40" t="s">
        <v>16</v>
      </c>
      <c r="D4367" s="106">
        <v>300120900000</v>
      </c>
      <c r="E4367" s="4">
        <v>0.6</v>
      </c>
    </row>
    <row r="4368" spans="1:5" x14ac:dyDescent="0.25">
      <c r="A4368" s="8">
        <v>44.68</v>
      </c>
      <c r="B4368" s="40" t="s">
        <v>16</v>
      </c>
      <c r="D4368" s="108">
        <v>300190200000</v>
      </c>
      <c r="E4368" s="4">
        <v>0.6</v>
      </c>
    </row>
    <row r="4369" spans="1:5" x14ac:dyDescent="0.25">
      <c r="A4369" s="8">
        <v>44.69</v>
      </c>
      <c r="B4369" s="40" t="s">
        <v>16</v>
      </c>
      <c r="D4369" s="106">
        <v>300120100000</v>
      </c>
      <c r="E4369" s="4">
        <v>0.6</v>
      </c>
    </row>
    <row r="4370" spans="1:5" x14ac:dyDescent="0.25">
      <c r="A4370" s="8">
        <v>44.7</v>
      </c>
      <c r="B4370" s="40" t="s">
        <v>16</v>
      </c>
      <c r="D4370" s="108">
        <v>300320000000</v>
      </c>
      <c r="E4370" s="4">
        <v>0.6</v>
      </c>
    </row>
    <row r="4371" spans="1:5" x14ac:dyDescent="0.25">
      <c r="A4371" s="8">
        <v>44.71</v>
      </c>
      <c r="B4371" s="40" t="s">
        <v>16</v>
      </c>
      <c r="D4371" s="106">
        <v>300331000000</v>
      </c>
      <c r="E4371" s="4">
        <v>0.6</v>
      </c>
    </row>
    <row r="4372" spans="1:5" x14ac:dyDescent="0.25">
      <c r="A4372" s="8">
        <v>44.72</v>
      </c>
      <c r="B4372" s="40" t="s">
        <v>16</v>
      </c>
      <c r="D4372" s="108">
        <v>300290300000</v>
      </c>
      <c r="E4372" s="4">
        <v>0.6</v>
      </c>
    </row>
    <row r="4373" spans="1:5" x14ac:dyDescent="0.25">
      <c r="A4373" s="8">
        <v>44.73</v>
      </c>
      <c r="B4373" s="40" t="s">
        <v>16</v>
      </c>
      <c r="D4373" s="106">
        <v>850140201900</v>
      </c>
      <c r="E4373" s="4">
        <v>0.6</v>
      </c>
    </row>
    <row r="4374" spans="1:5" x14ac:dyDescent="0.25">
      <c r="A4374" s="8">
        <v>44.74</v>
      </c>
      <c r="B4374" s="40" t="s">
        <v>16</v>
      </c>
      <c r="D4374" s="108">
        <v>850140202900</v>
      </c>
      <c r="E4374" s="4">
        <v>0.6</v>
      </c>
    </row>
    <row r="4375" spans="1:5" x14ac:dyDescent="0.25">
      <c r="A4375" s="8">
        <v>44.75</v>
      </c>
      <c r="B4375" s="40" t="s">
        <v>16</v>
      </c>
      <c r="D4375" s="106">
        <v>850140801200</v>
      </c>
      <c r="E4375" s="4">
        <v>0.6</v>
      </c>
    </row>
    <row r="4376" spans="1:5" x14ac:dyDescent="0.25">
      <c r="A4376" s="8">
        <v>44.76</v>
      </c>
      <c r="B4376" s="40" t="s">
        <v>16</v>
      </c>
      <c r="D4376" s="108">
        <v>850140201100</v>
      </c>
      <c r="E4376" s="4">
        <v>0.6</v>
      </c>
    </row>
    <row r="4377" spans="1:5" x14ac:dyDescent="0.25">
      <c r="A4377" s="8">
        <v>44.77</v>
      </c>
      <c r="B4377" s="40" t="s">
        <v>16</v>
      </c>
      <c r="D4377" s="106">
        <v>850140202100</v>
      </c>
      <c r="E4377" s="4">
        <v>0.6</v>
      </c>
    </row>
    <row r="4378" spans="1:5" x14ac:dyDescent="0.25">
      <c r="A4378" s="8">
        <v>44.78</v>
      </c>
      <c r="B4378" s="40" t="s">
        <v>16</v>
      </c>
      <c r="D4378" s="108">
        <v>850140801100</v>
      </c>
      <c r="E4378" s="4">
        <v>0.6</v>
      </c>
    </row>
    <row r="4379" spans="1:5" x14ac:dyDescent="0.25">
      <c r="A4379" s="8">
        <v>44.79</v>
      </c>
      <c r="B4379" s="40" t="s">
        <v>16</v>
      </c>
      <c r="D4379" s="106">
        <v>850140801300</v>
      </c>
      <c r="E4379" s="4">
        <v>0.6</v>
      </c>
    </row>
    <row r="4380" spans="1:5" x14ac:dyDescent="0.25">
      <c r="A4380" s="8">
        <v>44.8</v>
      </c>
      <c r="B4380" s="40" t="s">
        <v>16</v>
      </c>
      <c r="D4380" s="108">
        <v>841480111000</v>
      </c>
      <c r="E4380" s="4">
        <v>0.6</v>
      </c>
    </row>
    <row r="4381" spans="1:5" x14ac:dyDescent="0.25">
      <c r="A4381" s="8">
        <v>44.81</v>
      </c>
      <c r="B4381" s="40" t="s">
        <v>16</v>
      </c>
      <c r="D4381" s="106">
        <v>841480119000</v>
      </c>
      <c r="E4381" s="4">
        <v>0.6</v>
      </c>
    </row>
    <row r="4382" spans="1:5" x14ac:dyDescent="0.25">
      <c r="A4382" s="8">
        <v>44.82</v>
      </c>
      <c r="B4382" s="40" t="s">
        <v>16</v>
      </c>
      <c r="D4382" s="108">
        <v>551011000000</v>
      </c>
      <c r="E4382" s="4">
        <v>0.6</v>
      </c>
    </row>
    <row r="4383" spans="1:5" x14ac:dyDescent="0.25">
      <c r="A4383" s="8">
        <v>44.83</v>
      </c>
      <c r="B4383" s="40" t="s">
        <v>16</v>
      </c>
      <c r="D4383" s="106">
        <v>841440100012</v>
      </c>
      <c r="E4383" s="4">
        <v>0.6</v>
      </c>
    </row>
    <row r="4384" spans="1:5" x14ac:dyDescent="0.25">
      <c r="A4384" s="8">
        <v>44.84</v>
      </c>
      <c r="B4384" s="40" t="s">
        <v>16</v>
      </c>
      <c r="D4384" s="108">
        <v>841440900011</v>
      </c>
      <c r="E4384" s="4">
        <v>0.6</v>
      </c>
    </row>
    <row r="4385" spans="1:5" x14ac:dyDescent="0.25">
      <c r="A4385" s="8">
        <v>44.85</v>
      </c>
      <c r="B4385" s="40" t="s">
        <v>16</v>
      </c>
      <c r="D4385" s="106">
        <v>280800000012</v>
      </c>
      <c r="E4385" s="4">
        <v>0.6</v>
      </c>
    </row>
    <row r="4386" spans="1:5" x14ac:dyDescent="0.25">
      <c r="A4386" s="8">
        <v>44.86</v>
      </c>
      <c r="B4386" s="40" t="s">
        <v>16</v>
      </c>
      <c r="D4386" s="108">
        <v>400122000000</v>
      </c>
      <c r="E4386" s="4">
        <v>0.6</v>
      </c>
    </row>
    <row r="4387" spans="1:5" x14ac:dyDescent="0.25">
      <c r="A4387" s="8">
        <v>44.87</v>
      </c>
      <c r="B4387" s="40" t="s">
        <v>16</v>
      </c>
      <c r="D4387" s="106">
        <v>321590700011</v>
      </c>
      <c r="E4387" s="4">
        <v>0.6</v>
      </c>
    </row>
    <row r="4388" spans="1:5" x14ac:dyDescent="0.25">
      <c r="A4388" s="8">
        <v>44.88</v>
      </c>
      <c r="B4388" s="40" t="s">
        <v>16</v>
      </c>
      <c r="D4388" s="108">
        <v>390690500000</v>
      </c>
      <c r="E4388" s="4">
        <v>0.6</v>
      </c>
    </row>
    <row r="4389" spans="1:5" x14ac:dyDescent="0.25">
      <c r="A4389" s="8">
        <v>44.89</v>
      </c>
      <c r="B4389" s="40" t="s">
        <v>16</v>
      </c>
      <c r="D4389" s="106">
        <v>844819009000</v>
      </c>
      <c r="E4389" s="4">
        <v>0.6</v>
      </c>
    </row>
    <row r="4390" spans="1:5" x14ac:dyDescent="0.25">
      <c r="A4390" s="8">
        <v>44.9</v>
      </c>
      <c r="B4390" s="40" t="s">
        <v>16</v>
      </c>
      <c r="D4390" s="108">
        <v>845190000019</v>
      </c>
      <c r="E4390" s="4">
        <v>0.6</v>
      </c>
    </row>
    <row r="4391" spans="1:5" x14ac:dyDescent="0.25">
      <c r="A4391" s="8">
        <v>44.91</v>
      </c>
      <c r="B4391" s="40" t="s">
        <v>16</v>
      </c>
      <c r="D4391" s="106">
        <v>540232000000</v>
      </c>
      <c r="E4391" s="4">
        <v>0.6</v>
      </c>
    </row>
    <row r="4392" spans="1:5" x14ac:dyDescent="0.25">
      <c r="A4392" s="8">
        <v>44.92</v>
      </c>
      <c r="B4392" s="40" t="s">
        <v>16</v>
      </c>
      <c r="D4392" s="108">
        <v>853331000000</v>
      </c>
      <c r="E4392" s="4">
        <v>0.6</v>
      </c>
    </row>
    <row r="4393" spans="1:5" x14ac:dyDescent="0.25">
      <c r="A4393" s="8">
        <v>44.93</v>
      </c>
      <c r="B4393" s="40" t="s">
        <v>16</v>
      </c>
      <c r="D4393" s="106">
        <v>853339000000</v>
      </c>
      <c r="E4393" s="4">
        <v>0.6</v>
      </c>
    </row>
    <row r="4394" spans="1:5" x14ac:dyDescent="0.25">
      <c r="A4394" s="8">
        <v>44.94</v>
      </c>
      <c r="B4394" s="40" t="s">
        <v>16</v>
      </c>
      <c r="D4394" s="108">
        <v>853690100000</v>
      </c>
      <c r="E4394" s="4">
        <v>0.6</v>
      </c>
    </row>
    <row r="4395" spans="1:5" x14ac:dyDescent="0.25">
      <c r="A4395" s="8">
        <v>44.95</v>
      </c>
      <c r="B4395" s="40" t="s">
        <v>16</v>
      </c>
      <c r="D4395" s="106">
        <v>842860000000</v>
      </c>
      <c r="E4395" s="4">
        <v>0.6</v>
      </c>
    </row>
    <row r="4396" spans="1:5" x14ac:dyDescent="0.25">
      <c r="A4396" s="8">
        <v>44.96</v>
      </c>
      <c r="B4396" s="40" t="s">
        <v>16</v>
      </c>
      <c r="D4396" s="108">
        <v>903040001000</v>
      </c>
      <c r="E4396" s="4">
        <v>0.6</v>
      </c>
    </row>
    <row r="4397" spans="1:5" x14ac:dyDescent="0.25">
      <c r="A4397" s="8">
        <v>44.97</v>
      </c>
      <c r="B4397" s="40" t="s">
        <v>16</v>
      </c>
      <c r="D4397" s="106">
        <v>903040009000</v>
      </c>
      <c r="E4397" s="4">
        <v>0.6</v>
      </c>
    </row>
    <row r="4398" spans="1:5" x14ac:dyDescent="0.25">
      <c r="A4398" s="8">
        <v>44.98</v>
      </c>
      <c r="B4398" s="40" t="s">
        <v>16</v>
      </c>
      <c r="D4398" s="108">
        <v>901380400000</v>
      </c>
      <c r="E4398" s="4">
        <v>0.6</v>
      </c>
    </row>
    <row r="4399" spans="1:5" x14ac:dyDescent="0.25">
      <c r="A4399" s="8">
        <v>44.99</v>
      </c>
      <c r="B4399" s="40" t="s">
        <v>16</v>
      </c>
      <c r="D4399" s="106">
        <v>880790210000</v>
      </c>
      <c r="E4399" s="4">
        <v>0.6</v>
      </c>
    </row>
    <row r="4400" spans="1:5" x14ac:dyDescent="0.25">
      <c r="A4400" s="8">
        <v>45</v>
      </c>
      <c r="B4400" s="40" t="s">
        <v>16</v>
      </c>
      <c r="D4400" s="108">
        <v>851890006000</v>
      </c>
      <c r="E4400" s="4">
        <v>0.6</v>
      </c>
    </row>
    <row r="4401" spans="1:5" x14ac:dyDescent="0.25">
      <c r="A4401" s="8">
        <v>45.01</v>
      </c>
      <c r="B4401" s="40" t="s">
        <v>16</v>
      </c>
      <c r="D4401" s="106">
        <v>901510001000</v>
      </c>
      <c r="E4401" s="4">
        <v>0.6</v>
      </c>
    </row>
    <row r="4402" spans="1:5" x14ac:dyDescent="0.25">
      <c r="A4402" s="8">
        <v>45.02</v>
      </c>
      <c r="B4402" s="40" t="s">
        <v>16</v>
      </c>
      <c r="D4402" s="108">
        <v>901510009000</v>
      </c>
      <c r="E4402" s="4">
        <v>0.6</v>
      </c>
    </row>
    <row r="4403" spans="1:5" x14ac:dyDescent="0.25">
      <c r="A4403" s="8">
        <v>45.03</v>
      </c>
      <c r="B4403" s="40" t="s">
        <v>16</v>
      </c>
      <c r="D4403" s="106">
        <v>854011000000</v>
      </c>
      <c r="E4403" s="4">
        <v>0.6</v>
      </c>
    </row>
    <row r="4404" spans="1:5" x14ac:dyDescent="0.25">
      <c r="A4404" s="8">
        <v>45.04</v>
      </c>
      <c r="B4404" s="40" t="s">
        <v>16</v>
      </c>
      <c r="D4404" s="108">
        <v>854012000000</v>
      </c>
      <c r="E4404" s="4">
        <v>0.6</v>
      </c>
    </row>
    <row r="4405" spans="1:5" x14ac:dyDescent="0.25">
      <c r="A4405" s="8">
        <v>45.05</v>
      </c>
      <c r="B4405" s="40" t="s">
        <v>16</v>
      </c>
      <c r="D4405" s="106">
        <v>854020100000</v>
      </c>
      <c r="E4405" s="4">
        <v>0.6</v>
      </c>
    </row>
    <row r="4406" spans="1:5" x14ac:dyDescent="0.25">
      <c r="A4406" s="8">
        <v>45.06</v>
      </c>
      <c r="B4406" s="40" t="s">
        <v>16</v>
      </c>
      <c r="D4406" s="108">
        <v>852581000000</v>
      </c>
      <c r="E4406" s="4">
        <v>0.6</v>
      </c>
    </row>
    <row r="4407" spans="1:5" x14ac:dyDescent="0.25">
      <c r="A4407" s="8">
        <v>45.07</v>
      </c>
      <c r="B4407" s="40" t="s">
        <v>16</v>
      </c>
      <c r="D4407" s="106">
        <v>852582000000</v>
      </c>
      <c r="E4407" s="4">
        <v>0.6</v>
      </c>
    </row>
    <row r="4408" spans="1:5" x14ac:dyDescent="0.25">
      <c r="A4408" s="8">
        <v>45.08</v>
      </c>
      <c r="B4408" s="40" t="s">
        <v>16</v>
      </c>
      <c r="D4408" s="108">
        <v>852583000000</v>
      </c>
      <c r="E4408" s="4">
        <v>0.6</v>
      </c>
    </row>
    <row r="4409" spans="1:5" x14ac:dyDescent="0.25">
      <c r="A4409" s="8">
        <v>45.09</v>
      </c>
      <c r="B4409" s="40" t="s">
        <v>16</v>
      </c>
      <c r="D4409" s="106">
        <v>280450900000</v>
      </c>
      <c r="E4409" s="4">
        <v>0.6</v>
      </c>
    </row>
    <row r="4410" spans="1:5" x14ac:dyDescent="0.25">
      <c r="A4410" s="8">
        <v>45.1</v>
      </c>
      <c r="B4410" s="40" t="s">
        <v>16</v>
      </c>
      <c r="D4410" s="108">
        <v>284290100012</v>
      </c>
      <c r="E4410" s="4">
        <v>0.6</v>
      </c>
    </row>
    <row r="4411" spans="1:5" x14ac:dyDescent="0.25">
      <c r="A4411" s="8">
        <v>45.11</v>
      </c>
      <c r="B4411" s="40" t="s">
        <v>16</v>
      </c>
      <c r="D4411" s="106">
        <v>852610000011</v>
      </c>
      <c r="E4411" s="4">
        <v>0.6</v>
      </c>
    </row>
    <row r="4412" spans="1:5" x14ac:dyDescent="0.25">
      <c r="A4412" s="8">
        <v>45.12</v>
      </c>
      <c r="B4412" s="40" t="s">
        <v>16</v>
      </c>
      <c r="D4412" s="108">
        <v>851769300000</v>
      </c>
      <c r="E4412" s="4">
        <v>0.6</v>
      </c>
    </row>
    <row r="4413" spans="1:5" x14ac:dyDescent="0.25">
      <c r="A4413" s="8">
        <v>45.13</v>
      </c>
      <c r="B4413" s="40" t="s">
        <v>16</v>
      </c>
      <c r="D4413" s="106">
        <v>293391900036</v>
      </c>
      <c r="E4413" s="4">
        <v>0.6</v>
      </c>
    </row>
    <row r="4414" spans="1:5" x14ac:dyDescent="0.25">
      <c r="A4414" s="8">
        <v>45.14</v>
      </c>
      <c r="B4414" s="40" t="s">
        <v>16</v>
      </c>
      <c r="D4414" s="108">
        <v>293339990015</v>
      </c>
      <c r="E4414" s="4">
        <v>0.6</v>
      </c>
    </row>
    <row r="4415" spans="1:5" x14ac:dyDescent="0.25">
      <c r="A4415" s="8">
        <v>45.15</v>
      </c>
      <c r="B4415" s="40" t="s">
        <v>16</v>
      </c>
      <c r="D4415" s="106">
        <v>820330000000</v>
      </c>
      <c r="E4415" s="4">
        <v>0.6</v>
      </c>
    </row>
    <row r="4416" spans="1:5" x14ac:dyDescent="0.25">
      <c r="A4416" s="8">
        <v>45.16</v>
      </c>
      <c r="B4416" s="40" t="s">
        <v>16</v>
      </c>
      <c r="D4416" s="108">
        <v>293399809027</v>
      </c>
      <c r="E4416" s="4">
        <v>0.6</v>
      </c>
    </row>
    <row r="4417" spans="1:5" x14ac:dyDescent="0.25">
      <c r="A4417" s="8">
        <v>45.17</v>
      </c>
      <c r="B4417" s="40" t="s">
        <v>16</v>
      </c>
      <c r="D4417" s="106">
        <v>293979901000</v>
      </c>
      <c r="E4417" s="4">
        <v>0.6</v>
      </c>
    </row>
    <row r="4418" spans="1:5" x14ac:dyDescent="0.25">
      <c r="A4418" s="8">
        <v>45.18</v>
      </c>
      <c r="B4418" s="40" t="s">
        <v>16</v>
      </c>
      <c r="D4418" s="108">
        <v>293979909021</v>
      </c>
      <c r="E4418" s="4">
        <v>0.6</v>
      </c>
    </row>
    <row r="4419" spans="1:5" x14ac:dyDescent="0.25">
      <c r="A4419" s="8">
        <v>45.19</v>
      </c>
      <c r="B4419" s="40" t="s">
        <v>16</v>
      </c>
      <c r="D4419" s="106">
        <v>901520001000</v>
      </c>
      <c r="E4419" s="4">
        <v>0.6</v>
      </c>
    </row>
    <row r="4420" spans="1:5" x14ac:dyDescent="0.25">
      <c r="A4420" s="8">
        <v>45.2</v>
      </c>
      <c r="B4420" s="40" t="s">
        <v>16</v>
      </c>
      <c r="D4420" s="108">
        <v>293959000011</v>
      </c>
      <c r="E4420" s="4">
        <v>0.6</v>
      </c>
    </row>
    <row r="4421" spans="1:5" x14ac:dyDescent="0.25">
      <c r="A4421" s="8">
        <v>45.21</v>
      </c>
      <c r="B4421" s="40" t="s">
        <v>16</v>
      </c>
      <c r="D4421" s="106">
        <v>293959000019</v>
      </c>
      <c r="E4421" s="4">
        <v>0.6</v>
      </c>
    </row>
    <row r="4422" spans="1:5" x14ac:dyDescent="0.25">
      <c r="A4422" s="8">
        <v>45.22</v>
      </c>
      <c r="B4422" s="40" t="s">
        <v>16</v>
      </c>
      <c r="D4422" s="108">
        <v>841210001000</v>
      </c>
      <c r="E4422" s="4">
        <v>0.6</v>
      </c>
    </row>
    <row r="4423" spans="1:5" x14ac:dyDescent="0.25">
      <c r="A4423" s="8">
        <v>45.23</v>
      </c>
      <c r="B4423" s="40" t="s">
        <v>16</v>
      </c>
      <c r="D4423" s="106">
        <v>841210009000</v>
      </c>
      <c r="E4423" s="4">
        <v>0.6</v>
      </c>
    </row>
    <row r="4424" spans="1:5" x14ac:dyDescent="0.25">
      <c r="A4424" s="8">
        <v>45.24</v>
      </c>
      <c r="B4424" s="40" t="s">
        <v>16</v>
      </c>
      <c r="D4424" s="108">
        <v>380510100000</v>
      </c>
      <c r="E4424" s="4">
        <v>0.6</v>
      </c>
    </row>
    <row r="4425" spans="1:5" x14ac:dyDescent="0.25">
      <c r="A4425" s="8">
        <v>45.25</v>
      </c>
      <c r="B4425" s="40" t="s">
        <v>16</v>
      </c>
      <c r="D4425" s="106">
        <v>291736000019</v>
      </c>
      <c r="E4425" s="4">
        <v>0.6</v>
      </c>
    </row>
    <row r="4426" spans="1:5" x14ac:dyDescent="0.25">
      <c r="A4426" s="8">
        <v>45.26</v>
      </c>
      <c r="B4426" s="40" t="s">
        <v>16</v>
      </c>
      <c r="D4426" s="108">
        <v>290290002200</v>
      </c>
      <c r="E4426" s="4">
        <v>0.6</v>
      </c>
    </row>
    <row r="4427" spans="1:5" x14ac:dyDescent="0.25">
      <c r="A4427" s="8">
        <v>45.27</v>
      </c>
      <c r="B4427" s="40" t="s">
        <v>16</v>
      </c>
      <c r="D4427" s="106">
        <v>420500900012</v>
      </c>
      <c r="E4427" s="4">
        <v>0.6</v>
      </c>
    </row>
    <row r="4428" spans="1:5" x14ac:dyDescent="0.25">
      <c r="A4428" s="8">
        <v>45.28</v>
      </c>
      <c r="B4428" s="40" t="s">
        <v>16</v>
      </c>
      <c r="D4428" s="108">
        <v>470100100000</v>
      </c>
      <c r="E4428" s="4">
        <v>0.6</v>
      </c>
    </row>
    <row r="4429" spans="1:5" x14ac:dyDescent="0.25">
      <c r="A4429" s="8">
        <v>45.29</v>
      </c>
      <c r="B4429" s="40" t="s">
        <v>16</v>
      </c>
      <c r="D4429" s="106">
        <v>291539009122</v>
      </c>
      <c r="E4429" s="4">
        <v>0.6</v>
      </c>
    </row>
    <row r="4430" spans="1:5" x14ac:dyDescent="0.25">
      <c r="A4430" s="8">
        <v>45.3</v>
      </c>
      <c r="B4430" s="40" t="s">
        <v>16</v>
      </c>
      <c r="D4430" s="108">
        <v>290129001000</v>
      </c>
      <c r="E4430" s="4">
        <v>0.6</v>
      </c>
    </row>
    <row r="4431" spans="1:5" x14ac:dyDescent="0.25">
      <c r="A4431" s="8">
        <v>45.31</v>
      </c>
      <c r="B4431" s="40" t="s">
        <v>16</v>
      </c>
      <c r="D4431" s="106">
        <v>290619001011</v>
      </c>
      <c r="E4431" s="4">
        <v>0.6</v>
      </c>
    </row>
    <row r="4432" spans="1:5" x14ac:dyDescent="0.25">
      <c r="A4432" s="8">
        <v>45.32</v>
      </c>
      <c r="B4432" s="40" t="s">
        <v>16</v>
      </c>
      <c r="D4432" s="108">
        <v>290619001013</v>
      </c>
      <c r="E4432" s="4">
        <v>0.6</v>
      </c>
    </row>
    <row r="4433" spans="1:5" x14ac:dyDescent="0.25">
      <c r="A4433" s="8">
        <v>45.33</v>
      </c>
      <c r="B4433" s="40" t="s">
        <v>16</v>
      </c>
      <c r="D4433" s="106">
        <v>290619001012</v>
      </c>
      <c r="E4433" s="4">
        <v>0.6</v>
      </c>
    </row>
    <row r="4434" spans="1:5" x14ac:dyDescent="0.25">
      <c r="A4434" s="8">
        <v>45.34</v>
      </c>
      <c r="B4434" s="40" t="s">
        <v>16</v>
      </c>
      <c r="D4434" s="108">
        <v>290919100000</v>
      </c>
      <c r="E4434" s="4">
        <v>0.6</v>
      </c>
    </row>
    <row r="4435" spans="1:5" x14ac:dyDescent="0.25">
      <c r="A4435" s="8">
        <v>45.35</v>
      </c>
      <c r="B4435" s="40" t="s">
        <v>16</v>
      </c>
      <c r="D4435" s="106">
        <v>631090000011</v>
      </c>
      <c r="E4435" s="4">
        <v>0.6</v>
      </c>
    </row>
    <row r="4436" spans="1:5" x14ac:dyDescent="0.25">
      <c r="A4436" s="8">
        <v>45.36</v>
      </c>
      <c r="B4436" s="40" t="s">
        <v>16</v>
      </c>
      <c r="D4436" s="108">
        <v>440141000000</v>
      </c>
      <c r="E4436" s="4">
        <v>0.6</v>
      </c>
    </row>
    <row r="4437" spans="1:5" x14ac:dyDescent="0.25">
      <c r="A4437" s="8">
        <v>45.37</v>
      </c>
      <c r="B4437" s="40" t="s">
        <v>16</v>
      </c>
      <c r="D4437" s="106">
        <v>293729000012</v>
      </c>
      <c r="E4437" s="4">
        <v>0.6</v>
      </c>
    </row>
    <row r="4438" spans="1:5" x14ac:dyDescent="0.25">
      <c r="A4438" s="8">
        <v>45.38</v>
      </c>
      <c r="B4438" s="40" t="s">
        <v>16</v>
      </c>
      <c r="D4438" s="108">
        <v>291739200000</v>
      </c>
      <c r="E4438" s="4">
        <v>0.6</v>
      </c>
    </row>
    <row r="4439" spans="1:5" x14ac:dyDescent="0.25">
      <c r="A4439" s="8">
        <v>45.39</v>
      </c>
      <c r="B4439" s="40" t="s">
        <v>16</v>
      </c>
      <c r="D4439" s="106">
        <v>292090101912</v>
      </c>
      <c r="E4439" s="4">
        <v>0.6</v>
      </c>
    </row>
    <row r="4440" spans="1:5" x14ac:dyDescent="0.25">
      <c r="A4440" s="8">
        <v>45.4</v>
      </c>
      <c r="B4440" s="40" t="s">
        <v>16</v>
      </c>
      <c r="D4440" s="108">
        <v>293030000011</v>
      </c>
      <c r="E4440" s="4">
        <v>0.6</v>
      </c>
    </row>
    <row r="4441" spans="1:5" x14ac:dyDescent="0.25">
      <c r="A4441" s="8">
        <v>45.41</v>
      </c>
      <c r="B4441" s="40" t="s">
        <v>16</v>
      </c>
      <c r="D4441" s="106">
        <v>293211000000</v>
      </c>
      <c r="E4441" s="4">
        <v>0.6</v>
      </c>
    </row>
    <row r="4442" spans="1:5" x14ac:dyDescent="0.25">
      <c r="A4442" s="8">
        <v>45.42</v>
      </c>
      <c r="B4442" s="40" t="s">
        <v>16</v>
      </c>
      <c r="D4442" s="108">
        <v>293213000012</v>
      </c>
      <c r="E4442" s="4">
        <v>0.6</v>
      </c>
    </row>
    <row r="4443" spans="1:5" x14ac:dyDescent="0.25">
      <c r="A4443" s="8">
        <v>45.43</v>
      </c>
      <c r="B4443" s="40" t="s">
        <v>16</v>
      </c>
      <c r="D4443" s="106">
        <v>293295000000</v>
      </c>
      <c r="E4443" s="4">
        <v>0.6</v>
      </c>
    </row>
    <row r="4444" spans="1:5" x14ac:dyDescent="0.25">
      <c r="A4444" s="8">
        <v>45.44</v>
      </c>
      <c r="B4444" s="40" t="s">
        <v>16</v>
      </c>
      <c r="D4444" s="108">
        <v>290323000000</v>
      </c>
      <c r="E4444" s="4">
        <v>0.6</v>
      </c>
    </row>
    <row r="4445" spans="1:5" x14ac:dyDescent="0.25">
      <c r="A4445" s="8">
        <v>45.45</v>
      </c>
      <c r="B4445" s="40" t="s">
        <v>16</v>
      </c>
      <c r="D4445" s="106">
        <v>292159900012</v>
      </c>
      <c r="E4445" s="4">
        <v>0.6</v>
      </c>
    </row>
    <row r="4446" spans="1:5" x14ac:dyDescent="0.25">
      <c r="A4446" s="8">
        <v>45.46</v>
      </c>
      <c r="B4446" s="40" t="s">
        <v>16</v>
      </c>
      <c r="D4446" s="108">
        <v>292390001011</v>
      </c>
      <c r="E4446" s="4">
        <v>0.6</v>
      </c>
    </row>
    <row r="4447" spans="1:5" x14ac:dyDescent="0.25">
      <c r="A4447" s="8">
        <v>45.47</v>
      </c>
      <c r="B4447" s="40" t="s">
        <v>16</v>
      </c>
      <c r="D4447" s="106">
        <v>290949809012</v>
      </c>
      <c r="E4447" s="4">
        <v>0.6</v>
      </c>
    </row>
    <row r="4448" spans="1:5" x14ac:dyDescent="0.25">
      <c r="A4448" s="8">
        <v>45.48</v>
      </c>
      <c r="B4448" s="40" t="s">
        <v>16</v>
      </c>
      <c r="D4448" s="108">
        <v>292090701915</v>
      </c>
      <c r="E4448" s="4">
        <v>0.6</v>
      </c>
    </row>
    <row r="4449" spans="1:5" x14ac:dyDescent="0.25">
      <c r="A4449" s="8">
        <v>45.49</v>
      </c>
      <c r="B4449" s="40" t="s">
        <v>16</v>
      </c>
      <c r="D4449" s="106">
        <v>294130000011</v>
      </c>
      <c r="E4449" s="4">
        <v>0.6</v>
      </c>
    </row>
    <row r="4450" spans="1:5" x14ac:dyDescent="0.25">
      <c r="A4450" s="8">
        <v>45.5</v>
      </c>
      <c r="B4450" s="40" t="s">
        <v>16</v>
      </c>
      <c r="D4450" s="108">
        <v>294130000012</v>
      </c>
      <c r="E4450" s="4">
        <v>0.6</v>
      </c>
    </row>
    <row r="4451" spans="1:5" x14ac:dyDescent="0.25">
      <c r="A4451" s="8">
        <v>45.51</v>
      </c>
      <c r="B4451" s="40" t="s">
        <v>16</v>
      </c>
      <c r="D4451" s="106">
        <v>350400900011</v>
      </c>
      <c r="E4451" s="4">
        <v>0.6</v>
      </c>
    </row>
    <row r="4452" spans="1:5" x14ac:dyDescent="0.25">
      <c r="A4452" s="8">
        <v>45.52</v>
      </c>
      <c r="B4452" s="40" t="s">
        <v>16</v>
      </c>
      <c r="D4452" s="108">
        <v>293359950033</v>
      </c>
      <c r="E4452" s="4">
        <v>0.6</v>
      </c>
    </row>
    <row r="4453" spans="1:5" x14ac:dyDescent="0.25">
      <c r="A4453" s="8">
        <v>45.53</v>
      </c>
      <c r="B4453" s="40" t="s">
        <v>16</v>
      </c>
      <c r="D4453" s="106">
        <v>841920000011</v>
      </c>
      <c r="E4453" s="4">
        <v>0.6</v>
      </c>
    </row>
    <row r="4454" spans="1:5" x14ac:dyDescent="0.25">
      <c r="A4454" s="8">
        <v>45.54</v>
      </c>
      <c r="B4454" s="40" t="s">
        <v>16</v>
      </c>
      <c r="D4454" s="108">
        <v>841920000019</v>
      </c>
      <c r="E4454" s="4">
        <v>0.6</v>
      </c>
    </row>
    <row r="4455" spans="1:5" x14ac:dyDescent="0.25">
      <c r="A4455" s="8">
        <v>45.55</v>
      </c>
      <c r="B4455" s="40" t="s">
        <v>16</v>
      </c>
      <c r="D4455" s="106">
        <v>841990150000</v>
      </c>
      <c r="E4455" s="4">
        <v>0.6</v>
      </c>
    </row>
    <row r="4456" spans="1:5" x14ac:dyDescent="0.25">
      <c r="A4456" s="8">
        <v>45.56</v>
      </c>
      <c r="B4456" s="40" t="s">
        <v>16</v>
      </c>
      <c r="D4456" s="108">
        <v>902214000000</v>
      </c>
      <c r="E4456" s="4">
        <v>0.6</v>
      </c>
    </row>
    <row r="4457" spans="1:5" x14ac:dyDescent="0.25">
      <c r="A4457" s="8">
        <v>45.57</v>
      </c>
      <c r="B4457" s="40" t="s">
        <v>16</v>
      </c>
      <c r="D4457" s="106">
        <v>901890840019</v>
      </c>
      <c r="E4457" s="4">
        <v>0.6</v>
      </c>
    </row>
    <row r="4458" spans="1:5" x14ac:dyDescent="0.25">
      <c r="A4458" s="8">
        <v>45.58</v>
      </c>
      <c r="B4458" s="40" t="s">
        <v>16</v>
      </c>
      <c r="D4458" s="108">
        <v>901890400000</v>
      </c>
      <c r="E4458" s="4">
        <v>0.6</v>
      </c>
    </row>
    <row r="4459" spans="1:5" x14ac:dyDescent="0.25">
      <c r="A4459" s="8">
        <v>45.59</v>
      </c>
      <c r="B4459" s="40" t="s">
        <v>16</v>
      </c>
      <c r="D4459" s="106">
        <v>901890200000</v>
      </c>
      <c r="E4459" s="4">
        <v>0.6</v>
      </c>
    </row>
    <row r="4460" spans="1:5" x14ac:dyDescent="0.25">
      <c r="A4460" s="8">
        <v>45.6</v>
      </c>
      <c r="B4460" s="40" t="s">
        <v>16</v>
      </c>
      <c r="D4460" s="108">
        <v>901820000000</v>
      </c>
      <c r="E4460" s="4">
        <v>0.6</v>
      </c>
    </row>
    <row r="4461" spans="1:5" x14ac:dyDescent="0.25">
      <c r="A4461" s="8">
        <v>45.61</v>
      </c>
      <c r="B4461" s="40" t="s">
        <v>16</v>
      </c>
      <c r="D4461" s="106">
        <v>901890500019</v>
      </c>
      <c r="E4461" s="4">
        <v>0.6</v>
      </c>
    </row>
    <row r="4462" spans="1:5" x14ac:dyDescent="0.25">
      <c r="A4462" s="8">
        <v>45.62</v>
      </c>
      <c r="B4462" s="40" t="s">
        <v>16</v>
      </c>
      <c r="D4462" s="108">
        <v>580126000000</v>
      </c>
      <c r="E4462" s="4">
        <v>0.6</v>
      </c>
    </row>
    <row r="4463" spans="1:5" x14ac:dyDescent="0.25">
      <c r="A4463" s="8">
        <v>45.63</v>
      </c>
      <c r="B4463" s="40" t="s">
        <v>16</v>
      </c>
      <c r="D4463" s="106">
        <v>580136000000</v>
      </c>
      <c r="E4463" s="4">
        <v>0.6</v>
      </c>
    </row>
    <row r="4464" spans="1:5" x14ac:dyDescent="0.25">
      <c r="A4464" s="8">
        <v>45.64</v>
      </c>
      <c r="B4464" s="40" t="s">
        <v>16</v>
      </c>
      <c r="D4464" s="108">
        <v>293499909022</v>
      </c>
      <c r="E4464" s="4">
        <v>0.6</v>
      </c>
    </row>
    <row r="4465" spans="1:5" x14ac:dyDescent="0.25">
      <c r="A4465" s="8">
        <v>45.65</v>
      </c>
      <c r="B4465" s="40" t="s">
        <v>16</v>
      </c>
      <c r="D4465" s="106">
        <v>291521000012</v>
      </c>
      <c r="E4465" s="4">
        <v>0.6</v>
      </c>
    </row>
    <row r="4466" spans="1:5" x14ac:dyDescent="0.25">
      <c r="A4466" s="8">
        <v>45.66</v>
      </c>
      <c r="B4466" s="40" t="s">
        <v>16</v>
      </c>
      <c r="D4466" s="108">
        <v>282200000012</v>
      </c>
      <c r="E4466" s="4">
        <v>0.6</v>
      </c>
    </row>
    <row r="4467" spans="1:5" x14ac:dyDescent="0.25">
      <c r="A4467" s="8">
        <v>45.67</v>
      </c>
      <c r="B4467" s="40" t="s">
        <v>16</v>
      </c>
      <c r="D4467" s="106">
        <v>510539000011</v>
      </c>
      <c r="E4467" s="4">
        <v>0.6</v>
      </c>
    </row>
    <row r="4468" spans="1:5" x14ac:dyDescent="0.25">
      <c r="A4468" s="8">
        <v>45.68</v>
      </c>
      <c r="B4468" s="40" t="s">
        <v>16</v>
      </c>
      <c r="D4468" s="108">
        <v>510820900011</v>
      </c>
      <c r="E4468" s="4">
        <v>0.6</v>
      </c>
    </row>
    <row r="4469" spans="1:5" x14ac:dyDescent="0.25">
      <c r="A4469" s="8">
        <v>45.69</v>
      </c>
      <c r="B4469" s="40" t="s">
        <v>16</v>
      </c>
      <c r="D4469" s="106">
        <v>292244000012</v>
      </c>
      <c r="E4469" s="4">
        <v>0.6</v>
      </c>
    </row>
    <row r="4470" spans="1:5" x14ac:dyDescent="0.25">
      <c r="A4470" s="8">
        <v>45.7</v>
      </c>
      <c r="B4470" s="40" t="s">
        <v>16</v>
      </c>
      <c r="D4470" s="108">
        <v>290719901000</v>
      </c>
      <c r="E4470" s="4">
        <v>0.6</v>
      </c>
    </row>
    <row r="4471" spans="1:5" x14ac:dyDescent="0.25">
      <c r="A4471" s="8">
        <v>45.71</v>
      </c>
      <c r="B4471" s="40" t="s">
        <v>16</v>
      </c>
      <c r="D4471" s="106">
        <v>293499902000</v>
      </c>
      <c r="E4471" s="4">
        <v>0.6</v>
      </c>
    </row>
    <row r="4472" spans="1:5" x14ac:dyDescent="0.25">
      <c r="A4472" s="8">
        <v>45.72</v>
      </c>
      <c r="B4472" s="40" t="s">
        <v>16</v>
      </c>
      <c r="D4472" s="108">
        <v>281217000000</v>
      </c>
      <c r="E4472" s="4">
        <v>0.6</v>
      </c>
    </row>
    <row r="4473" spans="1:5" x14ac:dyDescent="0.25">
      <c r="A4473" s="8">
        <v>45.73</v>
      </c>
      <c r="B4473" s="40" t="s">
        <v>16</v>
      </c>
      <c r="D4473" s="106">
        <v>293430100013</v>
      </c>
      <c r="E4473" s="4">
        <v>0.6</v>
      </c>
    </row>
    <row r="4474" spans="1:5" x14ac:dyDescent="0.25">
      <c r="A4474" s="8">
        <v>45.74</v>
      </c>
      <c r="B4474" s="40" t="s">
        <v>16</v>
      </c>
      <c r="D4474" s="109">
        <v>293090981000</v>
      </c>
      <c r="E4474" s="4">
        <v>0.6</v>
      </c>
    </row>
    <row r="4475" spans="1:5" x14ac:dyDescent="0.25">
      <c r="A4475" s="8">
        <v>45.75</v>
      </c>
      <c r="B4475" s="40" t="s">
        <v>16</v>
      </c>
      <c r="D4475" s="110">
        <v>293090951000</v>
      </c>
      <c r="E4475" s="4">
        <v>0.6</v>
      </c>
    </row>
    <row r="4476" spans="1:5" x14ac:dyDescent="0.25">
      <c r="A4476" s="8">
        <v>45.76</v>
      </c>
      <c r="B4476" s="40" t="s">
        <v>16</v>
      </c>
      <c r="D4476" s="106">
        <v>284590900011</v>
      </c>
      <c r="E4476" s="4">
        <v>0.6</v>
      </c>
    </row>
    <row r="4477" spans="1:5" x14ac:dyDescent="0.25">
      <c r="A4477" s="8">
        <v>45.77</v>
      </c>
      <c r="B4477" s="40" t="s">
        <v>16</v>
      </c>
      <c r="D4477" s="108">
        <v>292250009011</v>
      </c>
      <c r="E4477" s="4">
        <v>0.6</v>
      </c>
    </row>
    <row r="4478" spans="1:5" x14ac:dyDescent="0.25">
      <c r="A4478" s="8">
        <v>45.78</v>
      </c>
      <c r="B4478" s="40" t="s">
        <v>16</v>
      </c>
      <c r="D4478" s="106">
        <v>294190000011</v>
      </c>
      <c r="E4478" s="4">
        <v>0.6</v>
      </c>
    </row>
    <row r="4479" spans="1:5" x14ac:dyDescent="0.25">
      <c r="A4479" s="8">
        <v>45.79</v>
      </c>
      <c r="B4479" s="40" t="s">
        <v>16</v>
      </c>
      <c r="D4479" s="108">
        <v>284990500016</v>
      </c>
      <c r="E4479" s="4">
        <v>0.6</v>
      </c>
    </row>
    <row r="4480" spans="1:5" x14ac:dyDescent="0.25">
      <c r="A4480" s="8">
        <v>45.8</v>
      </c>
      <c r="B4480" s="40" t="s">
        <v>16</v>
      </c>
      <c r="D4480" s="106">
        <v>282300000000</v>
      </c>
      <c r="E4480" s="4">
        <v>0.6</v>
      </c>
    </row>
    <row r="4481" spans="1:5" x14ac:dyDescent="0.25">
      <c r="A4481" s="8">
        <v>45.81</v>
      </c>
      <c r="B4481" s="40" t="s">
        <v>16</v>
      </c>
      <c r="D4481" s="108">
        <v>261400000000</v>
      </c>
      <c r="E4481" s="4">
        <v>0.6</v>
      </c>
    </row>
    <row r="4482" spans="1:5" x14ac:dyDescent="0.25">
      <c r="A4482" s="8">
        <v>45.82</v>
      </c>
      <c r="B4482" s="40" t="s">
        <v>16</v>
      </c>
      <c r="D4482" s="106">
        <v>810890300000</v>
      </c>
      <c r="E4482" s="4">
        <v>0.6</v>
      </c>
    </row>
    <row r="4483" spans="1:5" x14ac:dyDescent="0.25">
      <c r="A4483" s="8">
        <v>45.83</v>
      </c>
      <c r="B4483" s="40" t="s">
        <v>16</v>
      </c>
      <c r="D4483" s="108">
        <v>810890600000</v>
      </c>
      <c r="E4483" s="4">
        <v>0.6</v>
      </c>
    </row>
    <row r="4484" spans="1:5" x14ac:dyDescent="0.25">
      <c r="A4484" s="8">
        <v>45.84</v>
      </c>
      <c r="B4484" s="40" t="s">
        <v>16</v>
      </c>
      <c r="D4484" s="107">
        <v>293090989038</v>
      </c>
      <c r="E4484" s="4">
        <v>0.6</v>
      </c>
    </row>
    <row r="4485" spans="1:5" x14ac:dyDescent="0.25">
      <c r="A4485" s="8">
        <v>45.85</v>
      </c>
      <c r="B4485" s="40" t="s">
        <v>16</v>
      </c>
      <c r="D4485" s="104">
        <v>293090959038</v>
      </c>
      <c r="E4485" s="4">
        <v>0.6</v>
      </c>
    </row>
    <row r="4486" spans="1:5" x14ac:dyDescent="0.25">
      <c r="A4486" s="8">
        <v>45.86</v>
      </c>
      <c r="B4486" s="40" t="s">
        <v>16</v>
      </c>
      <c r="D4486" s="109">
        <v>293090989016</v>
      </c>
      <c r="E4486" s="4">
        <v>0.6</v>
      </c>
    </row>
    <row r="4487" spans="1:5" x14ac:dyDescent="0.25">
      <c r="A4487" s="8">
        <v>45.87</v>
      </c>
      <c r="B4487" s="40" t="s">
        <v>16</v>
      </c>
      <c r="D4487" s="110">
        <v>293090959016</v>
      </c>
      <c r="E4487" s="4">
        <v>0.6</v>
      </c>
    </row>
    <row r="4488" spans="1:5" x14ac:dyDescent="0.25">
      <c r="A4488" s="8">
        <v>45.88</v>
      </c>
      <c r="B4488" s="40" t="s">
        <v>16</v>
      </c>
      <c r="D4488" s="107">
        <v>293090989042</v>
      </c>
      <c r="E4488" s="4">
        <v>0.6</v>
      </c>
    </row>
    <row r="4489" spans="1:5" x14ac:dyDescent="0.25">
      <c r="A4489" s="8">
        <v>45.89</v>
      </c>
      <c r="B4489" s="40" t="s">
        <v>16</v>
      </c>
      <c r="D4489" s="104">
        <v>293090959042</v>
      </c>
      <c r="E4489" s="4">
        <v>0.6</v>
      </c>
    </row>
    <row r="4490" spans="1:5" x14ac:dyDescent="0.25">
      <c r="A4490" s="8">
        <v>45.9</v>
      </c>
      <c r="B4490" s="40" t="s">
        <v>16</v>
      </c>
      <c r="D4490" s="109">
        <v>293090989034</v>
      </c>
      <c r="E4490" s="4">
        <v>0.6</v>
      </c>
    </row>
    <row r="4491" spans="1:5" x14ac:dyDescent="0.25">
      <c r="A4491" s="8">
        <v>45.91</v>
      </c>
      <c r="B4491" s="40" t="s">
        <v>16</v>
      </c>
      <c r="D4491" s="110">
        <v>293090959034</v>
      </c>
      <c r="E4491" s="4">
        <v>0.6</v>
      </c>
    </row>
    <row r="4492" spans="1:5" x14ac:dyDescent="0.25">
      <c r="A4492" s="8">
        <v>45.92</v>
      </c>
      <c r="B4492" s="40" t="s">
        <v>16</v>
      </c>
      <c r="D4492" s="106">
        <v>292019000011</v>
      </c>
      <c r="E4492" s="4">
        <v>0.6</v>
      </c>
    </row>
    <row r="4493" spans="1:5" x14ac:dyDescent="0.25">
      <c r="A4493" s="8">
        <v>45.93</v>
      </c>
      <c r="B4493" s="40" t="s">
        <v>16</v>
      </c>
      <c r="D4493" s="111">
        <v>292019000012</v>
      </c>
      <c r="E4493" s="4">
        <v>0.6</v>
      </c>
    </row>
    <row r="4494" spans="1:5" x14ac:dyDescent="0.25">
      <c r="A4494" s="8">
        <v>45.94</v>
      </c>
      <c r="B4494" s="40" t="s">
        <v>16</v>
      </c>
      <c r="D4494" s="112">
        <v>293020000011</v>
      </c>
      <c r="E4494" s="4">
        <v>0.6</v>
      </c>
    </row>
    <row r="4495" spans="1:5" x14ac:dyDescent="0.25">
      <c r="A4495" s="8">
        <v>45.95</v>
      </c>
      <c r="B4495" s="40" t="s">
        <v>16</v>
      </c>
      <c r="D4495" s="109">
        <v>293090989041</v>
      </c>
      <c r="E4495" s="4">
        <v>0.6</v>
      </c>
    </row>
    <row r="4496" spans="1:5" x14ac:dyDescent="0.25">
      <c r="A4496" s="8">
        <v>45.96</v>
      </c>
      <c r="B4496" s="40" t="s">
        <v>16</v>
      </c>
      <c r="D4496" s="110">
        <v>293090959041</v>
      </c>
      <c r="E4496" s="4">
        <v>0.6</v>
      </c>
    </row>
    <row r="4497" spans="1:5" x14ac:dyDescent="0.25">
      <c r="A4497" s="8">
        <v>45.97</v>
      </c>
      <c r="B4497" s="40" t="s">
        <v>16</v>
      </c>
      <c r="D4497" s="112">
        <v>293499909013</v>
      </c>
      <c r="E4497" s="4">
        <v>0.6</v>
      </c>
    </row>
    <row r="4498" spans="1:5" x14ac:dyDescent="0.25">
      <c r="A4498" s="8">
        <v>45.98</v>
      </c>
      <c r="B4498" s="40" t="s">
        <v>16</v>
      </c>
      <c r="D4498" s="109">
        <v>293090989035</v>
      </c>
      <c r="E4498" s="4">
        <v>0.6</v>
      </c>
    </row>
    <row r="4499" spans="1:5" x14ac:dyDescent="0.25">
      <c r="A4499" s="8">
        <v>45.99</v>
      </c>
      <c r="B4499" s="40" t="s">
        <v>16</v>
      </c>
      <c r="D4499" s="110">
        <v>293090959035</v>
      </c>
      <c r="E4499" s="4">
        <v>0.6</v>
      </c>
    </row>
    <row r="4500" spans="1:5" x14ac:dyDescent="0.25">
      <c r="A4500" s="8">
        <v>46</v>
      </c>
      <c r="B4500" s="40" t="s">
        <v>16</v>
      </c>
      <c r="D4500" s="112">
        <v>293030000019</v>
      </c>
      <c r="E4500" s="4">
        <v>0.6</v>
      </c>
    </row>
    <row r="4501" spans="1:5" x14ac:dyDescent="0.25">
      <c r="A4501" s="8">
        <v>46.01</v>
      </c>
      <c r="B4501" s="40" t="s">
        <v>16</v>
      </c>
      <c r="D4501" s="109">
        <v>293090989011</v>
      </c>
      <c r="E4501" s="4">
        <v>0.6</v>
      </c>
    </row>
    <row r="4502" spans="1:5" x14ac:dyDescent="0.25">
      <c r="A4502" s="8">
        <v>46.02</v>
      </c>
      <c r="B4502" s="40" t="s">
        <v>16</v>
      </c>
      <c r="D4502" s="110">
        <v>293090959011</v>
      </c>
      <c r="E4502" s="4">
        <v>0.6</v>
      </c>
    </row>
    <row r="4503" spans="1:5" x14ac:dyDescent="0.25">
      <c r="A4503" s="8">
        <v>46.03</v>
      </c>
      <c r="B4503" s="40" t="s">
        <v>16</v>
      </c>
      <c r="D4503" s="106">
        <v>292143000013</v>
      </c>
      <c r="E4503" s="4">
        <v>0.6</v>
      </c>
    </row>
    <row r="4504" spans="1:5" x14ac:dyDescent="0.25">
      <c r="A4504" s="8">
        <v>46.04</v>
      </c>
      <c r="B4504" s="40" t="s">
        <v>16</v>
      </c>
      <c r="D4504" s="108">
        <v>292143000015</v>
      </c>
      <c r="E4504" s="4">
        <v>0.6</v>
      </c>
    </row>
    <row r="4505" spans="1:5" x14ac:dyDescent="0.25">
      <c r="A4505" s="8">
        <v>46.05</v>
      </c>
      <c r="B4505" s="40" t="s">
        <v>16</v>
      </c>
      <c r="D4505" s="106">
        <v>292143000017</v>
      </c>
      <c r="E4505" s="4">
        <v>0.6</v>
      </c>
    </row>
    <row r="4506" spans="1:5" x14ac:dyDescent="0.25">
      <c r="A4506" s="8">
        <v>46.06</v>
      </c>
      <c r="B4506" s="40" t="s">
        <v>16</v>
      </c>
      <c r="D4506" s="108">
        <v>292143000016</v>
      </c>
      <c r="E4506" s="4">
        <v>0.6</v>
      </c>
    </row>
    <row r="4507" spans="1:5" x14ac:dyDescent="0.25">
      <c r="A4507" s="8">
        <v>46.07</v>
      </c>
      <c r="B4507" s="40" t="s">
        <v>16</v>
      </c>
      <c r="D4507" s="106">
        <v>292143000018</v>
      </c>
      <c r="E4507" s="4">
        <v>0.6</v>
      </c>
    </row>
    <row r="4508" spans="1:5" x14ac:dyDescent="0.25">
      <c r="A4508" s="8">
        <v>46.08</v>
      </c>
      <c r="B4508" s="40" t="s">
        <v>16</v>
      </c>
      <c r="D4508" s="108">
        <v>270720000000</v>
      </c>
      <c r="E4508" s="4">
        <v>0.6</v>
      </c>
    </row>
    <row r="4509" spans="1:5" x14ac:dyDescent="0.25">
      <c r="A4509" s="8">
        <v>46.09</v>
      </c>
      <c r="B4509" s="40" t="s">
        <v>16</v>
      </c>
      <c r="D4509" s="106">
        <v>901580401019</v>
      </c>
      <c r="E4509" s="4">
        <v>0.6</v>
      </c>
    </row>
    <row r="4510" spans="1:5" x14ac:dyDescent="0.25">
      <c r="A4510" s="8">
        <v>46.1</v>
      </c>
      <c r="B4510" s="40" t="s">
        <v>16</v>
      </c>
      <c r="D4510" s="108">
        <v>282120001000</v>
      </c>
      <c r="E4510" s="4">
        <v>0.6</v>
      </c>
    </row>
    <row r="4511" spans="1:5" x14ac:dyDescent="0.25">
      <c r="A4511" s="8">
        <v>46.11</v>
      </c>
      <c r="B4511" s="40" t="s">
        <v>16</v>
      </c>
      <c r="D4511" s="106">
        <v>282120009000</v>
      </c>
      <c r="E4511" s="4">
        <v>0.6</v>
      </c>
    </row>
    <row r="4512" spans="1:5" x14ac:dyDescent="0.25">
      <c r="A4512" s="8">
        <v>46.12</v>
      </c>
      <c r="B4512" s="40" t="s">
        <v>16</v>
      </c>
      <c r="D4512" s="108">
        <v>480421900000</v>
      </c>
      <c r="E4512" s="4">
        <v>0.6</v>
      </c>
    </row>
    <row r="4513" spans="1:5" x14ac:dyDescent="0.25">
      <c r="A4513" s="8">
        <v>46.13</v>
      </c>
      <c r="B4513" s="40" t="s">
        <v>16</v>
      </c>
      <c r="D4513" s="106">
        <v>480429100000</v>
      </c>
      <c r="E4513" s="4">
        <v>0.6</v>
      </c>
    </row>
    <row r="4514" spans="1:5" x14ac:dyDescent="0.25">
      <c r="A4514" s="8">
        <v>46.14</v>
      </c>
      <c r="B4514" s="40" t="s">
        <v>16</v>
      </c>
      <c r="D4514" s="108">
        <v>480429900000</v>
      </c>
      <c r="E4514" s="4">
        <v>0.6</v>
      </c>
    </row>
    <row r="4515" spans="1:5" x14ac:dyDescent="0.25">
      <c r="A4515" s="8">
        <v>46.15</v>
      </c>
      <c r="B4515" s="40" t="s">
        <v>16</v>
      </c>
      <c r="D4515" s="106">
        <v>846620910019</v>
      </c>
      <c r="E4515" s="4">
        <v>0.6</v>
      </c>
    </row>
    <row r="4516" spans="1:5" x14ac:dyDescent="0.25">
      <c r="A4516" s="8">
        <v>46.16</v>
      </c>
      <c r="B4516" s="40" t="s">
        <v>16</v>
      </c>
      <c r="D4516" s="108">
        <v>846620910011</v>
      </c>
      <c r="E4516" s="4">
        <v>0.6</v>
      </c>
    </row>
    <row r="4517" spans="1:5" x14ac:dyDescent="0.25">
      <c r="A4517" s="8">
        <v>46.17</v>
      </c>
      <c r="B4517" s="40" t="s">
        <v>16</v>
      </c>
      <c r="D4517" s="106">
        <v>720441100000</v>
      </c>
      <c r="E4517" s="4">
        <v>0.6</v>
      </c>
    </row>
    <row r="4518" spans="1:5" x14ac:dyDescent="0.25">
      <c r="A4518" s="8">
        <v>46.18</v>
      </c>
      <c r="B4518" s="40" t="s">
        <v>16</v>
      </c>
      <c r="D4518" s="108">
        <v>284430553000</v>
      </c>
      <c r="E4518" s="4">
        <v>0.6</v>
      </c>
    </row>
    <row r="4519" spans="1:5" x14ac:dyDescent="0.25">
      <c r="A4519" s="8">
        <v>46.19</v>
      </c>
      <c r="B4519" s="40" t="s">
        <v>16</v>
      </c>
      <c r="D4519" s="106">
        <v>401390000013</v>
      </c>
      <c r="E4519" s="4">
        <v>0.6</v>
      </c>
    </row>
    <row r="4520" spans="1:5" x14ac:dyDescent="0.25">
      <c r="A4520" s="8">
        <v>46.2</v>
      </c>
      <c r="B4520" s="40" t="s">
        <v>16</v>
      </c>
      <c r="D4520" s="108">
        <v>401390000012</v>
      </c>
      <c r="E4520" s="4">
        <v>0.6</v>
      </c>
    </row>
    <row r="4521" spans="1:5" x14ac:dyDescent="0.25">
      <c r="A4521" s="8">
        <v>46.21</v>
      </c>
      <c r="B4521" s="40" t="s">
        <v>16</v>
      </c>
      <c r="D4521" s="106">
        <v>292250009015</v>
      </c>
      <c r="E4521" s="4">
        <v>0.6</v>
      </c>
    </row>
    <row r="4522" spans="1:5" x14ac:dyDescent="0.25">
      <c r="A4522" s="8">
        <v>46.22</v>
      </c>
      <c r="B4522" s="40" t="s">
        <v>16</v>
      </c>
      <c r="D4522" s="108">
        <v>290379300053</v>
      </c>
      <c r="E4522" s="4">
        <v>0.6</v>
      </c>
    </row>
    <row r="4523" spans="1:5" x14ac:dyDescent="0.25">
      <c r="A4523" s="8">
        <v>46.23</v>
      </c>
      <c r="B4523" s="40" t="s">
        <v>16</v>
      </c>
      <c r="D4523" s="106">
        <v>851539130000</v>
      </c>
      <c r="E4523" s="4">
        <v>0.6</v>
      </c>
    </row>
    <row r="4524" spans="1:5" x14ac:dyDescent="0.25">
      <c r="A4524" s="8">
        <v>46.24</v>
      </c>
      <c r="B4524" s="40" t="s">
        <v>16</v>
      </c>
      <c r="D4524" s="108">
        <v>854121000000</v>
      </c>
      <c r="E4524" s="4">
        <v>0.6</v>
      </c>
    </row>
    <row r="4525" spans="1:5" x14ac:dyDescent="0.25">
      <c r="A4525" s="8">
        <v>46.25</v>
      </c>
      <c r="B4525" s="40" t="s">
        <v>16</v>
      </c>
      <c r="D4525" s="106">
        <v>401036000000</v>
      </c>
      <c r="E4525" s="4">
        <v>0.6</v>
      </c>
    </row>
    <row r="4526" spans="1:5" x14ac:dyDescent="0.25">
      <c r="A4526" s="8">
        <v>46.26</v>
      </c>
      <c r="B4526" s="40" t="s">
        <v>16</v>
      </c>
      <c r="D4526" s="108">
        <v>401035000000</v>
      </c>
      <c r="E4526" s="4">
        <v>0.6</v>
      </c>
    </row>
    <row r="4527" spans="1:5" x14ac:dyDescent="0.25">
      <c r="A4527" s="8">
        <v>46.27</v>
      </c>
      <c r="B4527" s="40" t="s">
        <v>16</v>
      </c>
      <c r="D4527" s="106">
        <v>420500111000</v>
      </c>
      <c r="E4527" s="4">
        <v>0.6</v>
      </c>
    </row>
    <row r="4528" spans="1:5" x14ac:dyDescent="0.25">
      <c r="A4528" s="8">
        <v>46.28</v>
      </c>
      <c r="B4528" s="40" t="s">
        <v>16</v>
      </c>
      <c r="D4528" s="108">
        <v>420500112000</v>
      </c>
      <c r="E4528" s="4">
        <v>0.6</v>
      </c>
    </row>
    <row r="4529" spans="1:5" x14ac:dyDescent="0.25">
      <c r="A4529" s="8">
        <v>46.29</v>
      </c>
      <c r="B4529" s="40" t="s">
        <v>16</v>
      </c>
      <c r="D4529" s="106">
        <v>680423000012</v>
      </c>
      <c r="E4529" s="4">
        <v>0.6</v>
      </c>
    </row>
    <row r="4530" spans="1:5" x14ac:dyDescent="0.25">
      <c r="A4530" s="8">
        <v>46.3</v>
      </c>
      <c r="B4530" s="40" t="s">
        <v>16</v>
      </c>
      <c r="D4530" s="108">
        <v>283529100000</v>
      </c>
      <c r="E4530" s="4">
        <v>0.6</v>
      </c>
    </row>
    <row r="4531" spans="1:5" x14ac:dyDescent="0.25">
      <c r="A4531" s="8">
        <v>46.31</v>
      </c>
      <c r="B4531" s="40" t="s">
        <v>16</v>
      </c>
      <c r="D4531" s="106">
        <v>291815009022</v>
      </c>
      <c r="E4531" s="4">
        <v>0.6</v>
      </c>
    </row>
    <row r="4532" spans="1:5" x14ac:dyDescent="0.25">
      <c r="A4532" s="8">
        <v>46.32</v>
      </c>
      <c r="B4532" s="40" t="s">
        <v>16</v>
      </c>
      <c r="D4532" s="108">
        <v>293120000000</v>
      </c>
      <c r="E4532" s="4">
        <v>0.6</v>
      </c>
    </row>
    <row r="4533" spans="1:5" x14ac:dyDescent="0.25">
      <c r="A4533" s="8">
        <v>46.33</v>
      </c>
      <c r="B4533" s="40" t="s">
        <v>16</v>
      </c>
      <c r="D4533" s="106">
        <v>291990001011</v>
      </c>
      <c r="E4533" s="4">
        <v>0.6</v>
      </c>
    </row>
    <row r="4534" spans="1:5" x14ac:dyDescent="0.25">
      <c r="A4534" s="8">
        <v>46.34</v>
      </c>
      <c r="B4534" s="40" t="s">
        <v>16</v>
      </c>
      <c r="D4534" s="108">
        <v>292215000000</v>
      </c>
      <c r="E4534" s="4">
        <v>0.6</v>
      </c>
    </row>
    <row r="4535" spans="1:5" x14ac:dyDescent="0.25">
      <c r="A4535" s="8">
        <v>46.35</v>
      </c>
      <c r="B4535" s="40" t="s">
        <v>16</v>
      </c>
      <c r="D4535" s="106">
        <v>291815009021</v>
      </c>
      <c r="E4535" s="4">
        <v>0.6</v>
      </c>
    </row>
    <row r="4536" spans="1:5" x14ac:dyDescent="0.25">
      <c r="A4536" s="8">
        <v>46.36</v>
      </c>
      <c r="B4536" s="40" t="s">
        <v>16</v>
      </c>
      <c r="D4536" s="108">
        <v>292119990011</v>
      </c>
      <c r="E4536" s="4">
        <v>0.6</v>
      </c>
    </row>
    <row r="4537" spans="1:5" x14ac:dyDescent="0.25">
      <c r="A4537" s="8">
        <v>46.37</v>
      </c>
      <c r="B4537" s="40" t="s">
        <v>16</v>
      </c>
      <c r="D4537" s="106">
        <v>292119990012</v>
      </c>
      <c r="E4537" s="4">
        <v>0.6</v>
      </c>
    </row>
    <row r="4538" spans="1:5" x14ac:dyDescent="0.25">
      <c r="A4538" s="8">
        <v>46.38</v>
      </c>
      <c r="B4538" s="40" t="s">
        <v>16</v>
      </c>
      <c r="D4538" s="108">
        <v>292119990019</v>
      </c>
      <c r="E4538" s="4">
        <v>0.6</v>
      </c>
    </row>
    <row r="4539" spans="1:5" x14ac:dyDescent="0.25">
      <c r="A4539" s="8">
        <v>46.39</v>
      </c>
      <c r="B4539" s="40" t="s">
        <v>16</v>
      </c>
      <c r="D4539" s="106">
        <v>290949809011</v>
      </c>
      <c r="E4539" s="4">
        <v>0.6</v>
      </c>
    </row>
    <row r="4540" spans="1:5" x14ac:dyDescent="0.25">
      <c r="A4540" s="8">
        <v>46.4</v>
      </c>
      <c r="B4540" s="40" t="s">
        <v>16</v>
      </c>
      <c r="D4540" s="108">
        <v>291990001012</v>
      </c>
      <c r="E4540" s="4">
        <v>0.6</v>
      </c>
    </row>
    <row r="4541" spans="1:5" x14ac:dyDescent="0.25">
      <c r="A4541" s="8">
        <v>46.41</v>
      </c>
      <c r="B4541" s="40" t="s">
        <v>16</v>
      </c>
      <c r="D4541" s="106">
        <v>290629009012</v>
      </c>
      <c r="E4541" s="4">
        <v>0.6</v>
      </c>
    </row>
    <row r="4542" spans="1:5" x14ac:dyDescent="0.25">
      <c r="A4542" s="8">
        <v>46.42</v>
      </c>
      <c r="B4542" s="40" t="s">
        <v>16</v>
      </c>
      <c r="D4542" s="108">
        <v>291590700032</v>
      </c>
      <c r="E4542" s="4">
        <v>0.6</v>
      </c>
    </row>
    <row r="4543" spans="1:5" x14ac:dyDescent="0.25">
      <c r="A4543" s="8">
        <v>46.43</v>
      </c>
      <c r="B4543" s="40" t="s">
        <v>16</v>
      </c>
      <c r="D4543" s="106">
        <v>290341000000</v>
      </c>
      <c r="E4543" s="4">
        <v>0.6</v>
      </c>
    </row>
    <row r="4544" spans="1:5" x14ac:dyDescent="0.25">
      <c r="A4544" s="8">
        <v>46.44</v>
      </c>
      <c r="B4544" s="40" t="s">
        <v>16</v>
      </c>
      <c r="D4544" s="109">
        <v>293090989063</v>
      </c>
      <c r="E4544" s="4">
        <v>0.6</v>
      </c>
    </row>
    <row r="4545" spans="1:5" x14ac:dyDescent="0.25">
      <c r="A4545" s="8">
        <v>46.45</v>
      </c>
      <c r="B4545" s="40" t="s">
        <v>16</v>
      </c>
      <c r="D4545" s="110">
        <v>293090959063</v>
      </c>
      <c r="E4545" s="4">
        <v>0.6</v>
      </c>
    </row>
    <row r="4546" spans="1:5" x14ac:dyDescent="0.25">
      <c r="A4546" s="8">
        <v>46.46</v>
      </c>
      <c r="B4546" s="40" t="s">
        <v>16</v>
      </c>
      <c r="D4546" s="106">
        <v>293339990027</v>
      </c>
      <c r="E4546" s="4">
        <v>0.6</v>
      </c>
    </row>
    <row r="4547" spans="1:5" x14ac:dyDescent="0.25">
      <c r="A4547" s="8">
        <v>46.47</v>
      </c>
      <c r="B4547" s="40" t="s">
        <v>16</v>
      </c>
      <c r="D4547" s="108">
        <v>291540000013</v>
      </c>
      <c r="E4547" s="4">
        <v>0.6</v>
      </c>
    </row>
    <row r="4548" spans="1:5" x14ac:dyDescent="0.25">
      <c r="A4548" s="8">
        <v>46.48</v>
      </c>
      <c r="B4548" s="40" t="s">
        <v>16</v>
      </c>
      <c r="D4548" s="106">
        <v>293154000000</v>
      </c>
      <c r="E4548" s="4">
        <v>0.6</v>
      </c>
    </row>
    <row r="4549" spans="1:5" x14ac:dyDescent="0.25">
      <c r="A4549" s="8">
        <v>46.49</v>
      </c>
      <c r="B4549" s="40" t="s">
        <v>16</v>
      </c>
      <c r="D4549" s="108">
        <v>290322000000</v>
      </c>
      <c r="E4549" s="4">
        <v>0.6</v>
      </c>
    </row>
    <row r="4550" spans="1:5" x14ac:dyDescent="0.25">
      <c r="A4550" s="8">
        <v>46.5</v>
      </c>
      <c r="B4550" s="40" t="s">
        <v>16</v>
      </c>
      <c r="D4550" s="106">
        <v>290377600000</v>
      </c>
      <c r="E4550" s="4">
        <v>0.6</v>
      </c>
    </row>
    <row r="4551" spans="1:5" x14ac:dyDescent="0.25">
      <c r="A4551" s="8">
        <v>46.51</v>
      </c>
      <c r="B4551" s="40" t="s">
        <v>16</v>
      </c>
      <c r="D4551" s="108">
        <v>290559989011</v>
      </c>
      <c r="E4551" s="4">
        <v>0.6</v>
      </c>
    </row>
    <row r="4552" spans="1:5" x14ac:dyDescent="0.25">
      <c r="A4552" s="8">
        <v>46.52</v>
      </c>
      <c r="B4552" s="40" t="s">
        <v>16</v>
      </c>
      <c r="D4552" s="106">
        <v>291990002000</v>
      </c>
      <c r="E4552" s="4">
        <v>0.6</v>
      </c>
    </row>
    <row r="4553" spans="1:5" x14ac:dyDescent="0.25">
      <c r="A4553" s="8">
        <v>46.53</v>
      </c>
      <c r="B4553" s="40" t="s">
        <v>16</v>
      </c>
      <c r="D4553" s="108">
        <v>292023000000</v>
      </c>
      <c r="E4553" s="4">
        <v>0.6</v>
      </c>
    </row>
    <row r="4554" spans="1:5" x14ac:dyDescent="0.25">
      <c r="A4554" s="8">
        <v>46.54</v>
      </c>
      <c r="B4554" s="40" t="s">
        <v>16</v>
      </c>
      <c r="D4554" s="106">
        <v>292111000013</v>
      </c>
      <c r="E4554" s="4">
        <v>0.6</v>
      </c>
    </row>
    <row r="4555" spans="1:5" x14ac:dyDescent="0.25">
      <c r="A4555" s="8">
        <v>46.55</v>
      </c>
      <c r="B4555" s="40" t="s">
        <v>16</v>
      </c>
      <c r="D4555" s="108">
        <v>292111000023</v>
      </c>
      <c r="E4555" s="4">
        <v>0.6</v>
      </c>
    </row>
    <row r="4556" spans="1:5" x14ac:dyDescent="0.25">
      <c r="A4556" s="8">
        <v>46.56</v>
      </c>
      <c r="B4556" s="40" t="s">
        <v>16</v>
      </c>
      <c r="D4556" s="106">
        <v>292142000014</v>
      </c>
      <c r="E4556" s="4">
        <v>0.6</v>
      </c>
    </row>
    <row r="4557" spans="1:5" x14ac:dyDescent="0.25">
      <c r="A4557" s="8">
        <v>46.57</v>
      </c>
      <c r="B4557" s="40" t="s">
        <v>16</v>
      </c>
      <c r="D4557" s="108">
        <v>290899001011</v>
      </c>
      <c r="E4557" s="4">
        <v>0.6</v>
      </c>
    </row>
    <row r="4558" spans="1:5" x14ac:dyDescent="0.25">
      <c r="A4558" s="8">
        <v>46.58</v>
      </c>
      <c r="B4558" s="40" t="s">
        <v>16</v>
      </c>
      <c r="D4558" s="106">
        <v>291250000011</v>
      </c>
      <c r="E4558" s="4">
        <v>0.6</v>
      </c>
    </row>
    <row r="4559" spans="1:5" x14ac:dyDescent="0.25">
      <c r="A4559" s="8">
        <v>46.59</v>
      </c>
      <c r="B4559" s="40" t="s">
        <v>16</v>
      </c>
      <c r="D4559" s="108">
        <v>293190009057</v>
      </c>
      <c r="E4559" s="4">
        <v>0.6</v>
      </c>
    </row>
    <row r="4560" spans="1:5" x14ac:dyDescent="0.25">
      <c r="A4560" s="8">
        <v>46.6</v>
      </c>
      <c r="B4560" s="40" t="s">
        <v>16</v>
      </c>
      <c r="D4560" s="106">
        <v>251200000011</v>
      </c>
      <c r="E4560" s="4">
        <v>0.6</v>
      </c>
    </row>
    <row r="4561" spans="1:5" x14ac:dyDescent="0.25">
      <c r="A4561" s="8">
        <v>46.61</v>
      </c>
      <c r="B4561" s="40" t="s">
        <v>16</v>
      </c>
      <c r="D4561" s="108">
        <v>293399809045</v>
      </c>
      <c r="E4561" s="4">
        <v>0.6</v>
      </c>
    </row>
    <row r="4562" spans="1:5" x14ac:dyDescent="0.25">
      <c r="A4562" s="8">
        <v>46.62</v>
      </c>
      <c r="B4562" s="40" t="s">
        <v>16</v>
      </c>
      <c r="D4562" s="106">
        <v>291910000000</v>
      </c>
      <c r="E4562" s="4">
        <v>0.6</v>
      </c>
    </row>
    <row r="4563" spans="1:5" x14ac:dyDescent="0.25">
      <c r="A4563" s="8">
        <v>46.63</v>
      </c>
      <c r="B4563" s="40" t="s">
        <v>16</v>
      </c>
      <c r="D4563" s="109">
        <v>293149900032</v>
      </c>
      <c r="E4563" s="4">
        <v>0.6</v>
      </c>
    </row>
    <row r="4564" spans="1:5" x14ac:dyDescent="0.25">
      <c r="A4564" s="8">
        <v>46.64</v>
      </c>
      <c r="B4564" s="40" t="s">
        <v>16</v>
      </c>
      <c r="D4564" s="110">
        <v>293149800032</v>
      </c>
      <c r="E4564" s="4">
        <v>0.6</v>
      </c>
    </row>
    <row r="4565" spans="1:5" x14ac:dyDescent="0.25">
      <c r="A4565" s="8">
        <v>46.65</v>
      </c>
      <c r="B4565" s="40" t="s">
        <v>16</v>
      </c>
      <c r="D4565" s="106">
        <v>293399809041</v>
      </c>
      <c r="E4565" s="4">
        <v>0.6</v>
      </c>
    </row>
    <row r="4566" spans="1:5" x14ac:dyDescent="0.25">
      <c r="A4566" s="8">
        <v>46.66</v>
      </c>
      <c r="B4566" s="40" t="s">
        <v>16</v>
      </c>
      <c r="D4566" s="108">
        <v>283529300000</v>
      </c>
      <c r="E4566" s="4">
        <v>0.6</v>
      </c>
    </row>
    <row r="4567" spans="1:5" x14ac:dyDescent="0.25">
      <c r="A4567" s="8">
        <v>46.67</v>
      </c>
      <c r="B4567" s="40" t="s">
        <v>16</v>
      </c>
      <c r="D4567" s="106">
        <v>854130000000</v>
      </c>
      <c r="E4567" s="4">
        <v>0.6</v>
      </c>
    </row>
    <row r="4568" spans="1:5" x14ac:dyDescent="0.25">
      <c r="A4568" s="8">
        <v>46.68</v>
      </c>
      <c r="B4568" s="40" t="s">
        <v>16</v>
      </c>
      <c r="D4568" s="108">
        <v>284441900000</v>
      </c>
      <c r="E4568" s="4">
        <v>0.6</v>
      </c>
    </row>
    <row r="4569" spans="1:5" x14ac:dyDescent="0.25">
      <c r="A4569" s="8">
        <v>46.69</v>
      </c>
      <c r="B4569" s="40" t="s">
        <v>16</v>
      </c>
      <c r="D4569" s="106">
        <v>284441100000</v>
      </c>
      <c r="E4569" s="4">
        <v>0.6</v>
      </c>
    </row>
    <row r="4570" spans="1:5" x14ac:dyDescent="0.25">
      <c r="A4570" s="8">
        <v>46.7</v>
      </c>
      <c r="B4570" s="40" t="s">
        <v>16</v>
      </c>
      <c r="D4570" s="108">
        <v>293339990022</v>
      </c>
      <c r="E4570" s="4">
        <v>0.6</v>
      </c>
    </row>
    <row r="4571" spans="1:5" x14ac:dyDescent="0.25">
      <c r="A4571" s="8">
        <v>46.71</v>
      </c>
      <c r="B4571" s="40" t="s">
        <v>16</v>
      </c>
      <c r="D4571" s="106">
        <v>580230000000</v>
      </c>
      <c r="E4571" s="4">
        <v>0.6</v>
      </c>
    </row>
    <row r="4572" spans="1:5" x14ac:dyDescent="0.25">
      <c r="A4572" s="8">
        <v>46.72</v>
      </c>
      <c r="B4572" s="40" t="s">
        <v>16</v>
      </c>
      <c r="D4572" s="108">
        <v>284180000000</v>
      </c>
      <c r="E4572" s="4">
        <v>0.6</v>
      </c>
    </row>
    <row r="4573" spans="1:5" x14ac:dyDescent="0.25">
      <c r="A4573" s="8">
        <v>46.73</v>
      </c>
      <c r="B4573" s="40" t="s">
        <v>16</v>
      </c>
      <c r="D4573" s="106">
        <v>810196000000</v>
      </c>
      <c r="E4573" s="4">
        <v>0.6</v>
      </c>
    </row>
    <row r="4574" spans="1:5" x14ac:dyDescent="0.25">
      <c r="A4574" s="8">
        <v>46.74</v>
      </c>
      <c r="B4574" s="40" t="s">
        <v>16</v>
      </c>
      <c r="D4574" s="108">
        <v>810110000000</v>
      </c>
      <c r="E4574" s="4">
        <v>0.6</v>
      </c>
    </row>
    <row r="4575" spans="1:5" x14ac:dyDescent="0.25">
      <c r="A4575" s="8">
        <v>46.75</v>
      </c>
      <c r="B4575" s="40" t="s">
        <v>16</v>
      </c>
      <c r="D4575" s="106">
        <v>853921980000</v>
      </c>
      <c r="E4575" s="4">
        <v>0.6</v>
      </c>
    </row>
    <row r="4576" spans="1:5" x14ac:dyDescent="0.25">
      <c r="A4576" s="8">
        <v>46.76</v>
      </c>
      <c r="B4576" s="40" t="s">
        <v>16</v>
      </c>
      <c r="D4576" s="108">
        <v>853921920000</v>
      </c>
      <c r="E4576" s="4">
        <v>0.6</v>
      </c>
    </row>
    <row r="4577" spans="1:5" x14ac:dyDescent="0.25">
      <c r="A4577" s="8">
        <v>46.77</v>
      </c>
      <c r="B4577" s="40" t="s">
        <v>16</v>
      </c>
      <c r="D4577" s="106">
        <v>853921300000</v>
      </c>
      <c r="E4577" s="4">
        <v>0.6</v>
      </c>
    </row>
    <row r="4578" spans="1:5" x14ac:dyDescent="0.25">
      <c r="A4578" s="8">
        <v>46.78</v>
      </c>
      <c r="B4578" s="40" t="s">
        <v>16</v>
      </c>
      <c r="D4578" s="108">
        <v>284990300000</v>
      </c>
      <c r="E4578" s="4">
        <v>0.6</v>
      </c>
    </row>
    <row r="4579" spans="1:5" x14ac:dyDescent="0.25">
      <c r="A4579" s="8">
        <v>46.79</v>
      </c>
      <c r="B4579" s="40" t="s">
        <v>16</v>
      </c>
      <c r="D4579" s="106">
        <v>282590400000</v>
      </c>
      <c r="E4579" s="4">
        <v>0.6</v>
      </c>
    </row>
    <row r="4580" spans="1:5" x14ac:dyDescent="0.25">
      <c r="A4580" s="8">
        <v>46.8</v>
      </c>
      <c r="B4580" s="40" t="s">
        <v>16</v>
      </c>
      <c r="D4580" s="108">
        <v>810199100000</v>
      </c>
      <c r="E4580" s="4">
        <v>0.6</v>
      </c>
    </row>
    <row r="4581" spans="1:5" x14ac:dyDescent="0.25">
      <c r="A4581" s="8">
        <v>46.81</v>
      </c>
      <c r="B4581" s="40" t="s">
        <v>16</v>
      </c>
      <c r="D4581" s="106">
        <v>810199909019</v>
      </c>
      <c r="E4581" s="4">
        <v>0.6</v>
      </c>
    </row>
    <row r="4582" spans="1:5" x14ac:dyDescent="0.25">
      <c r="A4582" s="8">
        <v>46.82</v>
      </c>
      <c r="B4582" s="40" t="s">
        <v>16</v>
      </c>
      <c r="D4582" s="108">
        <v>810199901000</v>
      </c>
      <c r="E4582" s="4">
        <v>0.6</v>
      </c>
    </row>
    <row r="4583" spans="1:5" x14ac:dyDescent="0.25">
      <c r="A4583" s="8">
        <v>46.83</v>
      </c>
      <c r="B4583" s="40" t="s">
        <v>16</v>
      </c>
      <c r="D4583" s="106">
        <v>810199909011</v>
      </c>
      <c r="E4583" s="4">
        <v>0.6</v>
      </c>
    </row>
    <row r="4584" spans="1:5" x14ac:dyDescent="0.25">
      <c r="A4584" s="8">
        <v>46.84</v>
      </c>
      <c r="B4584" s="40" t="s">
        <v>16</v>
      </c>
      <c r="D4584" s="108">
        <v>270400909000</v>
      </c>
      <c r="E4584" s="4">
        <v>0.6</v>
      </c>
    </row>
    <row r="4585" spans="1:5" x14ac:dyDescent="0.25">
      <c r="A4585" s="8">
        <v>46.85</v>
      </c>
      <c r="B4585" s="40" t="s">
        <v>16</v>
      </c>
      <c r="D4585" s="106">
        <v>681520000000</v>
      </c>
      <c r="E4585" s="4">
        <v>0.6</v>
      </c>
    </row>
    <row r="4586" spans="1:5" x14ac:dyDescent="0.25">
      <c r="A4586" s="8">
        <v>46.86</v>
      </c>
      <c r="B4586" s="40" t="s">
        <v>16</v>
      </c>
      <c r="D4586" s="108">
        <v>850239201100</v>
      </c>
      <c r="E4586" s="4">
        <v>0.6</v>
      </c>
    </row>
    <row r="4587" spans="1:5" x14ac:dyDescent="0.25">
      <c r="A4587" s="8">
        <v>46.87</v>
      </c>
      <c r="B4587" s="40" t="s">
        <v>16</v>
      </c>
      <c r="D4587" s="106">
        <v>850239202200</v>
      </c>
      <c r="E4587" s="4">
        <v>0.6</v>
      </c>
    </row>
    <row r="4588" spans="1:5" x14ac:dyDescent="0.25">
      <c r="A4588" s="8">
        <v>46.88</v>
      </c>
      <c r="B4588" s="40" t="s">
        <v>16</v>
      </c>
      <c r="D4588" s="108">
        <v>850239201300</v>
      </c>
      <c r="E4588" s="4">
        <v>0.6</v>
      </c>
    </row>
    <row r="4589" spans="1:5" x14ac:dyDescent="0.25">
      <c r="A4589" s="8">
        <v>46.89</v>
      </c>
      <c r="B4589" s="40" t="s">
        <v>16</v>
      </c>
      <c r="D4589" s="106">
        <v>841112101000</v>
      </c>
      <c r="E4589" s="4">
        <v>0.6</v>
      </c>
    </row>
    <row r="4590" spans="1:5" x14ac:dyDescent="0.25">
      <c r="A4590" s="8">
        <v>46.9</v>
      </c>
      <c r="B4590" s="40" t="s">
        <v>16</v>
      </c>
      <c r="D4590" s="108">
        <v>841112309000</v>
      </c>
      <c r="E4590" s="4">
        <v>0.6</v>
      </c>
    </row>
    <row r="4591" spans="1:5" x14ac:dyDescent="0.25">
      <c r="A4591" s="8">
        <v>46.91</v>
      </c>
      <c r="B4591" s="40" t="s">
        <v>16</v>
      </c>
      <c r="D4591" s="106">
        <v>841111009000</v>
      </c>
      <c r="E4591" s="4">
        <v>0.6</v>
      </c>
    </row>
    <row r="4592" spans="1:5" x14ac:dyDescent="0.25">
      <c r="A4592" s="8">
        <v>46.92</v>
      </c>
      <c r="B4592" s="40" t="s">
        <v>16</v>
      </c>
      <c r="D4592" s="108">
        <v>841111001000</v>
      </c>
      <c r="E4592" s="4">
        <v>0.6</v>
      </c>
    </row>
    <row r="4593" spans="1:5" x14ac:dyDescent="0.25">
      <c r="A4593" s="8">
        <v>46.93</v>
      </c>
      <c r="B4593" s="40" t="s">
        <v>16</v>
      </c>
      <c r="D4593" s="106">
        <v>841112809000</v>
      </c>
      <c r="E4593" s="4">
        <v>0.6</v>
      </c>
    </row>
    <row r="4594" spans="1:5" x14ac:dyDescent="0.25">
      <c r="A4594" s="8">
        <v>46.94</v>
      </c>
      <c r="B4594" s="40" t="s">
        <v>16</v>
      </c>
      <c r="D4594" s="108">
        <v>841122209000</v>
      </c>
      <c r="E4594" s="4">
        <v>0.6</v>
      </c>
    </row>
    <row r="4595" spans="1:5" x14ac:dyDescent="0.25">
      <c r="A4595" s="8">
        <v>46.95</v>
      </c>
      <c r="B4595" s="40" t="s">
        <v>16</v>
      </c>
      <c r="D4595" s="106">
        <v>841122201000</v>
      </c>
      <c r="E4595" s="4">
        <v>0.6</v>
      </c>
    </row>
    <row r="4596" spans="1:5" x14ac:dyDescent="0.25">
      <c r="A4596" s="8">
        <v>46.96</v>
      </c>
      <c r="B4596" s="40" t="s">
        <v>16</v>
      </c>
      <c r="D4596" s="108">
        <v>841121001000</v>
      </c>
      <c r="E4596" s="4">
        <v>0.6</v>
      </c>
    </row>
    <row r="4597" spans="1:5" x14ac:dyDescent="0.25">
      <c r="A4597" s="8">
        <v>46.97</v>
      </c>
      <c r="B4597" s="40" t="s">
        <v>16</v>
      </c>
      <c r="D4597" s="106">
        <v>841122809000</v>
      </c>
      <c r="E4597" s="4">
        <v>0.6</v>
      </c>
    </row>
    <row r="4598" spans="1:5" x14ac:dyDescent="0.25">
      <c r="A4598" s="8">
        <v>46.98</v>
      </c>
      <c r="B4598" s="40" t="s">
        <v>16</v>
      </c>
      <c r="D4598" s="108">
        <v>401390000014</v>
      </c>
      <c r="E4598" s="4">
        <v>0.6</v>
      </c>
    </row>
    <row r="4599" spans="1:5" x14ac:dyDescent="0.25">
      <c r="A4599" s="8">
        <v>46.99</v>
      </c>
      <c r="B4599" s="40" t="s">
        <v>16</v>
      </c>
      <c r="D4599" s="106">
        <v>880790100000</v>
      </c>
      <c r="E4599" s="4">
        <v>0.6</v>
      </c>
    </row>
    <row r="4600" spans="1:5" x14ac:dyDescent="0.25">
      <c r="A4600" s="8">
        <v>47</v>
      </c>
      <c r="B4600" s="40" t="s">
        <v>16</v>
      </c>
      <c r="D4600" s="108">
        <v>320641001000</v>
      </c>
      <c r="E4600" s="4">
        <v>0.6</v>
      </c>
    </row>
    <row r="4601" spans="1:5" x14ac:dyDescent="0.25">
      <c r="A4601" s="8">
        <v>47.01</v>
      </c>
      <c r="B4601" s="40" t="s">
        <v>16</v>
      </c>
      <c r="D4601" s="106">
        <v>293410000011</v>
      </c>
      <c r="E4601" s="4">
        <v>0.6</v>
      </c>
    </row>
    <row r="4602" spans="1:5" x14ac:dyDescent="0.25">
      <c r="A4602" s="8">
        <v>47.02</v>
      </c>
      <c r="B4602" s="40" t="s">
        <v>16</v>
      </c>
      <c r="D4602" s="108">
        <v>901812000000</v>
      </c>
      <c r="E4602" s="4">
        <v>0.6</v>
      </c>
    </row>
    <row r="4603" spans="1:5" x14ac:dyDescent="0.25">
      <c r="A4603" s="8">
        <v>47.03</v>
      </c>
      <c r="B4603" s="40" t="s">
        <v>16</v>
      </c>
      <c r="D4603" s="106">
        <v>291619100011</v>
      </c>
      <c r="E4603" s="4">
        <v>0.6</v>
      </c>
    </row>
    <row r="4604" spans="1:5" x14ac:dyDescent="0.25">
      <c r="A4604" s="8">
        <v>47.04</v>
      </c>
      <c r="B4604" s="40" t="s">
        <v>16</v>
      </c>
      <c r="D4604" s="108">
        <v>291619100019</v>
      </c>
      <c r="E4604" s="4">
        <v>0.6</v>
      </c>
    </row>
    <row r="4605" spans="1:5" x14ac:dyDescent="0.25">
      <c r="A4605" s="8">
        <v>47.05</v>
      </c>
      <c r="B4605" s="40" t="s">
        <v>16</v>
      </c>
      <c r="D4605" s="106">
        <v>854232550000</v>
      </c>
      <c r="E4605" s="4">
        <v>0.6</v>
      </c>
    </row>
    <row r="4606" spans="1:5" x14ac:dyDescent="0.25">
      <c r="A4606" s="8">
        <v>47.06</v>
      </c>
      <c r="B4606" s="40" t="s">
        <v>16</v>
      </c>
      <c r="D4606" s="108">
        <v>852692009014</v>
      </c>
      <c r="E4606" s="4">
        <v>0.6</v>
      </c>
    </row>
    <row r="4607" spans="1:5" x14ac:dyDescent="0.25">
      <c r="A4607" s="8">
        <v>47.07</v>
      </c>
      <c r="B4607" s="40" t="s">
        <v>16</v>
      </c>
      <c r="D4607" s="106">
        <v>852692002000</v>
      </c>
      <c r="E4607" s="4">
        <v>0.6</v>
      </c>
    </row>
    <row r="4608" spans="1:5" x14ac:dyDescent="0.25">
      <c r="A4608" s="8">
        <v>47.08</v>
      </c>
      <c r="B4608" s="40" t="s">
        <v>16</v>
      </c>
      <c r="D4608" s="108">
        <v>852692009019</v>
      </c>
      <c r="E4608" s="4">
        <v>0.6</v>
      </c>
    </row>
    <row r="4609" spans="1:5" x14ac:dyDescent="0.25">
      <c r="A4609" s="8">
        <v>47.09</v>
      </c>
      <c r="B4609" s="40" t="s">
        <v>16</v>
      </c>
      <c r="D4609" s="106">
        <v>880790300000</v>
      </c>
      <c r="E4609" s="4">
        <v>0.6</v>
      </c>
    </row>
    <row r="4610" spans="1:5" x14ac:dyDescent="0.25">
      <c r="A4610" s="8">
        <v>47.1</v>
      </c>
      <c r="B4610" s="40" t="s">
        <v>16</v>
      </c>
      <c r="D4610" s="108">
        <v>880790290000</v>
      </c>
      <c r="E4610" s="4">
        <v>0.6</v>
      </c>
    </row>
    <row r="4611" spans="1:5" x14ac:dyDescent="0.25">
      <c r="A4611" s="8">
        <v>47.11</v>
      </c>
      <c r="B4611" s="40" t="s">
        <v>16</v>
      </c>
      <c r="D4611" s="106">
        <v>901780909000</v>
      </c>
      <c r="E4611" s="4">
        <v>0.6</v>
      </c>
    </row>
    <row r="4612" spans="1:5" x14ac:dyDescent="0.25">
      <c r="A4612" s="8">
        <v>47.12</v>
      </c>
      <c r="B4612" s="40" t="s">
        <v>16</v>
      </c>
      <c r="D4612" s="108">
        <v>291090000000</v>
      </c>
      <c r="E4612" s="4">
        <v>0.6</v>
      </c>
    </row>
    <row r="4613" spans="1:5" x14ac:dyDescent="0.25">
      <c r="A4613" s="8">
        <v>47.13</v>
      </c>
      <c r="B4613" s="40" t="s">
        <v>16</v>
      </c>
      <c r="D4613" s="106">
        <v>850120001100</v>
      </c>
      <c r="E4613" s="4">
        <v>0.6</v>
      </c>
    </row>
    <row r="4614" spans="1:5" x14ac:dyDescent="0.25">
      <c r="A4614" s="8">
        <v>47.14</v>
      </c>
      <c r="B4614" s="40" t="s">
        <v>16</v>
      </c>
      <c r="D4614" s="108">
        <v>850120001200</v>
      </c>
      <c r="E4614" s="4">
        <v>0.6</v>
      </c>
    </row>
    <row r="4615" spans="1:5" x14ac:dyDescent="0.25">
      <c r="A4615" s="8">
        <v>47.15</v>
      </c>
      <c r="B4615" s="40" t="s">
        <v>16</v>
      </c>
      <c r="D4615" s="106">
        <v>850110910000</v>
      </c>
      <c r="E4615" s="4">
        <v>0.6</v>
      </c>
    </row>
    <row r="4616" spans="1:5" x14ac:dyDescent="0.25">
      <c r="A4616" s="8">
        <v>47.16</v>
      </c>
      <c r="B4616" s="40" t="s">
        <v>16</v>
      </c>
      <c r="D4616" s="108">
        <v>850120009000</v>
      </c>
      <c r="E4616" s="4">
        <v>0.6</v>
      </c>
    </row>
    <row r="4617" spans="1:5" x14ac:dyDescent="0.25">
      <c r="A4617" s="8">
        <v>47.17</v>
      </c>
      <c r="B4617" s="40" t="s">
        <v>16</v>
      </c>
      <c r="D4617" s="106">
        <v>390910000000</v>
      </c>
      <c r="E4617" s="4">
        <v>0.6</v>
      </c>
    </row>
    <row r="4618" spans="1:5" x14ac:dyDescent="0.25">
      <c r="A4618" s="8">
        <v>47.18</v>
      </c>
      <c r="B4618" s="40" t="s">
        <v>16</v>
      </c>
      <c r="D4618" s="108">
        <v>310280000000</v>
      </c>
      <c r="E4618" s="4">
        <v>0.6</v>
      </c>
    </row>
    <row r="4619" spans="1:5" x14ac:dyDescent="0.25">
      <c r="A4619" s="8">
        <v>47.19</v>
      </c>
      <c r="B4619" s="40" t="s">
        <v>16</v>
      </c>
      <c r="D4619" s="106">
        <v>310210900000</v>
      </c>
      <c r="E4619" s="4">
        <v>0.6</v>
      </c>
    </row>
    <row r="4620" spans="1:5" x14ac:dyDescent="0.25">
      <c r="A4620" s="8">
        <v>47.2</v>
      </c>
      <c r="B4620" s="40" t="s">
        <v>16</v>
      </c>
      <c r="D4620" s="108">
        <v>230800110000</v>
      </c>
      <c r="E4620" s="4">
        <v>0.6</v>
      </c>
    </row>
    <row r="4621" spans="1:5" x14ac:dyDescent="0.25">
      <c r="A4621" s="8">
        <v>47.21</v>
      </c>
      <c r="B4621" s="40" t="s">
        <v>16</v>
      </c>
      <c r="D4621" s="106">
        <v>230800190000</v>
      </c>
      <c r="E4621" s="4">
        <v>0.6</v>
      </c>
    </row>
    <row r="4622" spans="1:5" x14ac:dyDescent="0.25">
      <c r="A4622" s="8">
        <v>47.22</v>
      </c>
      <c r="B4622" s="40" t="s">
        <v>16</v>
      </c>
      <c r="D4622" s="108">
        <v>841410150000</v>
      </c>
      <c r="E4622" s="4">
        <v>0.6</v>
      </c>
    </row>
    <row r="4623" spans="1:5" x14ac:dyDescent="0.25">
      <c r="A4623" s="8">
        <v>47.23</v>
      </c>
      <c r="B4623" s="40" t="s">
        <v>16</v>
      </c>
      <c r="D4623" s="106">
        <v>850870000000</v>
      </c>
      <c r="E4623" s="4">
        <v>0.6</v>
      </c>
    </row>
    <row r="4624" spans="1:5" x14ac:dyDescent="0.25">
      <c r="A4624" s="8">
        <v>47.24</v>
      </c>
      <c r="B4624" s="40" t="s">
        <v>16</v>
      </c>
      <c r="D4624" s="108">
        <v>291560909011</v>
      </c>
      <c r="E4624" s="4">
        <v>0.6</v>
      </c>
    </row>
    <row r="4625" spans="1:5" x14ac:dyDescent="0.25">
      <c r="A4625" s="8">
        <v>47.25</v>
      </c>
      <c r="B4625" s="40" t="s">
        <v>16</v>
      </c>
      <c r="D4625" s="106">
        <v>292249859016</v>
      </c>
      <c r="E4625" s="4">
        <v>0.6</v>
      </c>
    </row>
    <row r="4626" spans="1:5" x14ac:dyDescent="0.25">
      <c r="A4626" s="8">
        <v>47.26</v>
      </c>
      <c r="B4626" s="40" t="s">
        <v>16</v>
      </c>
      <c r="D4626" s="108">
        <v>284190302000</v>
      </c>
      <c r="E4626" s="4">
        <v>0.6</v>
      </c>
    </row>
    <row r="4627" spans="1:5" x14ac:dyDescent="0.25">
      <c r="A4627" s="8">
        <v>47.27</v>
      </c>
      <c r="B4627" s="40" t="s">
        <v>16</v>
      </c>
      <c r="D4627" s="106">
        <v>282530000011</v>
      </c>
      <c r="E4627" s="4">
        <v>0.6</v>
      </c>
    </row>
    <row r="4628" spans="1:5" x14ac:dyDescent="0.25">
      <c r="A4628" s="8">
        <v>47.28</v>
      </c>
      <c r="B4628" s="40" t="s">
        <v>16</v>
      </c>
      <c r="D4628" s="108">
        <v>282530000019</v>
      </c>
      <c r="E4628" s="4">
        <v>0.6</v>
      </c>
    </row>
    <row r="4629" spans="1:5" x14ac:dyDescent="0.25">
      <c r="A4629" s="8">
        <v>47.29</v>
      </c>
      <c r="B4629" s="40" t="s">
        <v>16</v>
      </c>
      <c r="D4629" s="106">
        <v>291241000000</v>
      </c>
      <c r="E4629" s="4">
        <v>0.6</v>
      </c>
    </row>
    <row r="4630" spans="1:5" x14ac:dyDescent="0.25">
      <c r="A4630" s="8">
        <v>47.3</v>
      </c>
      <c r="B4630" s="40" t="s">
        <v>16</v>
      </c>
      <c r="D4630" s="108">
        <v>130219050000</v>
      </c>
      <c r="E4630" s="4">
        <v>0.6</v>
      </c>
    </row>
    <row r="4631" spans="1:5" x14ac:dyDescent="0.25">
      <c r="A4631" s="8">
        <v>47.31</v>
      </c>
      <c r="B4631" s="40" t="s">
        <v>16</v>
      </c>
      <c r="D4631" s="106">
        <v>292690700018</v>
      </c>
      <c r="E4631" s="4">
        <v>0.6</v>
      </c>
    </row>
    <row r="4632" spans="1:5" x14ac:dyDescent="0.25">
      <c r="A4632" s="8">
        <v>47.32</v>
      </c>
      <c r="B4632" s="40" t="s">
        <v>16</v>
      </c>
      <c r="D4632" s="108">
        <v>901910100015</v>
      </c>
      <c r="E4632" s="4">
        <v>0.6</v>
      </c>
    </row>
    <row r="4633" spans="1:5" x14ac:dyDescent="0.25">
      <c r="A4633" s="8">
        <v>47.33</v>
      </c>
      <c r="B4633" s="40" t="s">
        <v>16</v>
      </c>
      <c r="D4633" s="106">
        <v>848340251000</v>
      </c>
      <c r="E4633" s="4">
        <v>0.6</v>
      </c>
    </row>
    <row r="4634" spans="1:5" x14ac:dyDescent="0.25">
      <c r="A4634" s="8">
        <v>47.34</v>
      </c>
      <c r="B4634" s="40" t="s">
        <v>16</v>
      </c>
      <c r="D4634" s="108">
        <v>848340259000</v>
      </c>
      <c r="E4634" s="4">
        <v>0.6</v>
      </c>
    </row>
    <row r="4635" spans="1:5" x14ac:dyDescent="0.25">
      <c r="A4635" s="8">
        <v>47.35</v>
      </c>
      <c r="B4635" s="40" t="s">
        <v>16</v>
      </c>
      <c r="D4635" s="106">
        <v>852871190019</v>
      </c>
      <c r="E4635" s="4">
        <v>0.6</v>
      </c>
    </row>
    <row r="4636" spans="1:5" x14ac:dyDescent="0.25">
      <c r="A4636" s="8">
        <v>47.36</v>
      </c>
      <c r="B4636" s="40" t="s">
        <v>16</v>
      </c>
      <c r="D4636" s="108">
        <v>852871190011</v>
      </c>
      <c r="E4636" s="4">
        <v>0.6</v>
      </c>
    </row>
    <row r="4637" spans="1:5" x14ac:dyDescent="0.25">
      <c r="A4637" s="8">
        <v>47.37</v>
      </c>
      <c r="B4637" s="40" t="s">
        <v>16</v>
      </c>
      <c r="D4637" s="106">
        <v>560490102200</v>
      </c>
      <c r="E4637" s="4">
        <v>0.6</v>
      </c>
    </row>
    <row r="4638" spans="1:5" x14ac:dyDescent="0.25">
      <c r="A4638" s="8">
        <v>47.38</v>
      </c>
      <c r="B4638" s="40" t="s">
        <v>16</v>
      </c>
      <c r="D4638" s="108">
        <v>390521000000</v>
      </c>
      <c r="E4638" s="4">
        <v>0.6</v>
      </c>
    </row>
    <row r="4639" spans="1:5" x14ac:dyDescent="0.25">
      <c r="A4639" s="8">
        <v>47.39</v>
      </c>
      <c r="B4639" s="40" t="s">
        <v>16</v>
      </c>
      <c r="D4639" s="106">
        <v>390430000000</v>
      </c>
      <c r="E4639" s="4">
        <v>0.6</v>
      </c>
    </row>
    <row r="4640" spans="1:5" x14ac:dyDescent="0.25">
      <c r="A4640" s="8">
        <v>47.4</v>
      </c>
      <c r="B4640" s="40" t="s">
        <v>16</v>
      </c>
      <c r="D4640" s="108">
        <v>390450100000</v>
      </c>
      <c r="E4640" s="4">
        <v>0.6</v>
      </c>
    </row>
    <row r="4641" spans="1:5" x14ac:dyDescent="0.25">
      <c r="A4641" s="8">
        <v>47.41</v>
      </c>
      <c r="B4641" s="40" t="s">
        <v>16</v>
      </c>
      <c r="D4641" s="106">
        <v>392043100000</v>
      </c>
      <c r="E4641" s="4">
        <v>0.6</v>
      </c>
    </row>
    <row r="4642" spans="1:5" x14ac:dyDescent="0.25">
      <c r="A4642" s="8">
        <v>47.42</v>
      </c>
      <c r="B4642" s="40" t="s">
        <v>16</v>
      </c>
      <c r="D4642" s="108">
        <v>540310000000</v>
      </c>
      <c r="E4642" s="4">
        <v>0.6</v>
      </c>
    </row>
    <row r="4643" spans="1:5" x14ac:dyDescent="0.25">
      <c r="A4643" s="8">
        <v>47.43</v>
      </c>
      <c r="B4643" s="40" t="s">
        <v>16</v>
      </c>
      <c r="D4643" s="106">
        <v>540332000000</v>
      </c>
      <c r="E4643" s="4">
        <v>0.6</v>
      </c>
    </row>
    <row r="4644" spans="1:5" x14ac:dyDescent="0.25">
      <c r="A4644" s="8">
        <v>47.44</v>
      </c>
      <c r="B4644" s="40" t="s">
        <v>16</v>
      </c>
      <c r="D4644" s="108">
        <v>701690100019</v>
      </c>
      <c r="E4644" s="4">
        <v>0.6</v>
      </c>
    </row>
    <row r="4645" spans="1:5" x14ac:dyDescent="0.25">
      <c r="A4645" s="8">
        <v>47.45</v>
      </c>
      <c r="B4645" s="40" t="s">
        <v>16</v>
      </c>
      <c r="D4645" s="106">
        <v>701690100011</v>
      </c>
      <c r="E4645" s="4">
        <v>0.6</v>
      </c>
    </row>
    <row r="4646" spans="1:5" x14ac:dyDescent="0.25">
      <c r="A4646" s="8">
        <v>47.46</v>
      </c>
      <c r="B4646" s="40" t="s">
        <v>16</v>
      </c>
      <c r="D4646" s="108">
        <v>381210000000</v>
      </c>
      <c r="E4646" s="4">
        <v>0.6</v>
      </c>
    </row>
    <row r="4647" spans="1:5" x14ac:dyDescent="0.25">
      <c r="A4647" s="8">
        <v>47.47</v>
      </c>
      <c r="B4647" s="40" t="s">
        <v>16</v>
      </c>
      <c r="D4647" s="106">
        <v>392079100000</v>
      </c>
      <c r="E4647" s="4">
        <v>0.6</v>
      </c>
    </row>
    <row r="4648" spans="1:5" x14ac:dyDescent="0.25">
      <c r="A4648" s="8">
        <v>47.48</v>
      </c>
      <c r="B4648" s="40" t="s">
        <v>16</v>
      </c>
      <c r="D4648" s="108">
        <v>370110000000</v>
      </c>
      <c r="E4648" s="4">
        <v>0.6</v>
      </c>
    </row>
    <row r="4649" spans="1:5" x14ac:dyDescent="0.25">
      <c r="A4649" s="8">
        <v>47.49</v>
      </c>
      <c r="B4649" s="40" t="s">
        <v>16</v>
      </c>
      <c r="D4649" s="106">
        <v>152200910000</v>
      </c>
      <c r="E4649" s="4">
        <v>0.6</v>
      </c>
    </row>
    <row r="4650" spans="1:5" x14ac:dyDescent="0.25">
      <c r="A4650" s="8">
        <v>47.5</v>
      </c>
      <c r="B4650" s="40" t="s">
        <v>16</v>
      </c>
      <c r="D4650" s="108">
        <v>381129009000</v>
      </c>
      <c r="E4650" s="4">
        <v>0.6</v>
      </c>
    </row>
    <row r="4651" spans="1:5" x14ac:dyDescent="0.25">
      <c r="A4651" s="8">
        <v>47.51</v>
      </c>
      <c r="B4651" s="40" t="s">
        <v>16</v>
      </c>
      <c r="D4651" s="106">
        <v>381121009000</v>
      </c>
      <c r="E4651" s="4">
        <v>0.6</v>
      </c>
    </row>
    <row r="4652" spans="1:5" x14ac:dyDescent="0.25">
      <c r="A4652" s="8">
        <v>47.52</v>
      </c>
      <c r="B4652" s="40" t="s">
        <v>16</v>
      </c>
      <c r="D4652" s="108">
        <v>271019750000</v>
      </c>
      <c r="E4652" s="4">
        <v>0.6</v>
      </c>
    </row>
    <row r="4653" spans="1:5" x14ac:dyDescent="0.25">
      <c r="A4653" s="8">
        <v>47.53</v>
      </c>
      <c r="B4653" s="40" t="s">
        <v>16</v>
      </c>
      <c r="D4653" s="106">
        <v>321000100011</v>
      </c>
      <c r="E4653" s="4">
        <v>0.6</v>
      </c>
    </row>
    <row r="4654" spans="1:5" x14ac:dyDescent="0.25">
      <c r="A4654" s="8">
        <v>47.54</v>
      </c>
      <c r="B4654" s="40" t="s">
        <v>16</v>
      </c>
      <c r="D4654" s="108">
        <v>152200990000</v>
      </c>
      <c r="E4654" s="4">
        <v>0.6</v>
      </c>
    </row>
    <row r="4655" spans="1:5" x14ac:dyDescent="0.25">
      <c r="A4655" s="8">
        <v>47.55</v>
      </c>
      <c r="B4655" s="40" t="s">
        <v>16</v>
      </c>
      <c r="D4655" s="106">
        <v>710391000011</v>
      </c>
      <c r="E4655" s="4">
        <v>0.6</v>
      </c>
    </row>
    <row r="4656" spans="1:5" x14ac:dyDescent="0.25">
      <c r="A4656" s="8">
        <v>47.56</v>
      </c>
      <c r="B4656" s="40" t="s">
        <v>16</v>
      </c>
      <c r="D4656" s="108">
        <v>381300000013</v>
      </c>
      <c r="E4656" s="4">
        <v>0.6</v>
      </c>
    </row>
    <row r="4657" spans="1:5" x14ac:dyDescent="0.25">
      <c r="A4657" s="8">
        <v>47.57</v>
      </c>
      <c r="B4657" s="40" t="s">
        <v>16</v>
      </c>
      <c r="D4657" s="106">
        <v>381300000017</v>
      </c>
      <c r="E4657" s="4">
        <v>0.6</v>
      </c>
    </row>
    <row r="4658" spans="1:5" x14ac:dyDescent="0.25">
      <c r="A4658" s="8">
        <v>47.58</v>
      </c>
      <c r="B4658" s="40" t="s">
        <v>16</v>
      </c>
      <c r="D4658" s="108">
        <v>150500900019</v>
      </c>
      <c r="E4658" s="4">
        <v>0.6</v>
      </c>
    </row>
    <row r="4659" spans="1:5" x14ac:dyDescent="0.25">
      <c r="A4659" s="8">
        <v>47.59</v>
      </c>
      <c r="B4659" s="40" t="s">
        <v>16</v>
      </c>
      <c r="D4659" s="106">
        <v>150500100000</v>
      </c>
      <c r="E4659" s="4">
        <v>0.6</v>
      </c>
    </row>
    <row r="4660" spans="1:5" x14ac:dyDescent="0.25">
      <c r="A4660" s="8">
        <v>47.6</v>
      </c>
      <c r="B4660" s="40" t="s">
        <v>16</v>
      </c>
      <c r="D4660" s="108">
        <v>284443200021</v>
      </c>
      <c r="E4660" s="4">
        <v>0.6</v>
      </c>
    </row>
    <row r="4661" spans="1:5" x14ac:dyDescent="0.25">
      <c r="A4661" s="8">
        <v>47.61</v>
      </c>
      <c r="B4661" s="40" t="s">
        <v>16</v>
      </c>
      <c r="D4661" s="106">
        <v>293420800000</v>
      </c>
      <c r="E4661" s="4">
        <v>0.6</v>
      </c>
    </row>
    <row r="4662" spans="1:5" x14ac:dyDescent="0.25">
      <c r="A4662" s="8">
        <v>47.62</v>
      </c>
      <c r="B4662" s="40" t="s">
        <v>16</v>
      </c>
      <c r="D4662" s="108">
        <v>293430900000</v>
      </c>
      <c r="E4662" s="4">
        <v>0.6</v>
      </c>
    </row>
    <row r="4663" spans="1:5" x14ac:dyDescent="0.25">
      <c r="A4663" s="8">
        <v>47.63</v>
      </c>
      <c r="B4663" s="40" t="s">
        <v>16</v>
      </c>
      <c r="D4663" s="107">
        <v>293219000000</v>
      </c>
      <c r="E4663" s="4">
        <v>0.6</v>
      </c>
    </row>
    <row r="4664" spans="1:5" x14ac:dyDescent="0.25">
      <c r="A4664" s="8">
        <v>47.64</v>
      </c>
      <c r="B4664" s="40" t="s">
        <v>16</v>
      </c>
      <c r="D4664" s="104">
        <v>293219000019</v>
      </c>
      <c r="E4664" s="4">
        <v>0.6</v>
      </c>
    </row>
    <row r="4665" spans="1:5" x14ac:dyDescent="0.25">
      <c r="A4665" s="8">
        <v>47.65</v>
      </c>
      <c r="B4665" s="40" t="s">
        <v>16</v>
      </c>
      <c r="D4665" s="108">
        <v>293329900019</v>
      </c>
      <c r="E4665" s="4">
        <v>0.6</v>
      </c>
    </row>
    <row r="4666" spans="1:5" x14ac:dyDescent="0.25">
      <c r="A4666" s="8">
        <v>47.66</v>
      </c>
      <c r="B4666" s="40" t="s">
        <v>16</v>
      </c>
      <c r="D4666" s="106">
        <v>293410000019</v>
      </c>
      <c r="E4666" s="4">
        <v>0.6</v>
      </c>
    </row>
    <row r="4667" spans="1:5" x14ac:dyDescent="0.25">
      <c r="A4667" s="8">
        <v>47.67</v>
      </c>
      <c r="B4667" s="40" t="s">
        <v>16</v>
      </c>
      <c r="D4667" s="108">
        <v>293319900019</v>
      </c>
      <c r="E4667" s="4">
        <v>0.6</v>
      </c>
    </row>
    <row r="4668" spans="1:5" x14ac:dyDescent="0.25">
      <c r="A4668" s="8">
        <v>47.68</v>
      </c>
      <c r="B4668" s="40" t="s">
        <v>16</v>
      </c>
      <c r="D4668" s="106">
        <v>293334000000</v>
      </c>
      <c r="E4668" s="4">
        <v>0.6</v>
      </c>
    </row>
    <row r="4669" spans="1:5" x14ac:dyDescent="0.25">
      <c r="A4669" s="8">
        <v>47.69</v>
      </c>
      <c r="B4669" s="40" t="s">
        <v>16</v>
      </c>
      <c r="D4669" s="108">
        <v>590610000000</v>
      </c>
      <c r="E4669" s="4">
        <v>0.6</v>
      </c>
    </row>
    <row r="4670" spans="1:5" x14ac:dyDescent="0.25">
      <c r="A4670" s="8">
        <v>47.7</v>
      </c>
      <c r="B4670" s="40" t="s">
        <v>16</v>
      </c>
      <c r="D4670" s="106">
        <v>480700800000</v>
      </c>
      <c r="E4670" s="4">
        <v>0.6</v>
      </c>
    </row>
    <row r="4671" spans="1:5" x14ac:dyDescent="0.25">
      <c r="A4671" s="8">
        <v>47.71</v>
      </c>
      <c r="B4671" s="40" t="s">
        <v>16</v>
      </c>
      <c r="D4671" s="108">
        <v>480700300000</v>
      </c>
      <c r="E4671" s="4">
        <v>0.6</v>
      </c>
    </row>
    <row r="4672" spans="1:5" x14ac:dyDescent="0.25">
      <c r="A4672" s="8">
        <v>47.72</v>
      </c>
      <c r="B4672" s="40" t="s">
        <v>16</v>
      </c>
      <c r="D4672" s="106">
        <v>900120001000</v>
      </c>
      <c r="E4672" s="4">
        <v>0.6</v>
      </c>
    </row>
    <row r="4673" spans="1:5" x14ac:dyDescent="0.25">
      <c r="A4673" s="8">
        <v>47.73</v>
      </c>
      <c r="B4673" s="40" t="s">
        <v>16</v>
      </c>
      <c r="D4673" s="108">
        <v>900120009000</v>
      </c>
      <c r="E4673" s="4">
        <v>0.6</v>
      </c>
    </row>
    <row r="4674" spans="1:5" x14ac:dyDescent="0.25">
      <c r="A4674" s="8">
        <v>47.74</v>
      </c>
      <c r="B4674" s="40" t="s">
        <v>16</v>
      </c>
      <c r="D4674" s="106">
        <v>854151000000</v>
      </c>
      <c r="E4674" s="4">
        <v>0.6</v>
      </c>
    </row>
    <row r="4675" spans="1:5" x14ac:dyDescent="0.25">
      <c r="A4675" s="8">
        <v>47.75</v>
      </c>
      <c r="B4675" s="40" t="s">
        <v>16</v>
      </c>
      <c r="D4675" s="108">
        <v>844391100000</v>
      </c>
      <c r="E4675" s="4">
        <v>0.6</v>
      </c>
    </row>
    <row r="4676" spans="1:5" x14ac:dyDescent="0.25">
      <c r="A4676" s="8">
        <v>47.76</v>
      </c>
      <c r="B4676" s="40" t="s">
        <v>16</v>
      </c>
      <c r="D4676" s="106">
        <v>710813100000</v>
      </c>
      <c r="E4676" s="4">
        <v>0.6</v>
      </c>
    </row>
    <row r="4677" spans="1:5" x14ac:dyDescent="0.25">
      <c r="A4677" s="8">
        <v>47.77</v>
      </c>
      <c r="B4677" s="40" t="s">
        <v>16</v>
      </c>
      <c r="D4677" s="108">
        <v>710813800000</v>
      </c>
      <c r="E4677" s="4">
        <v>0.6</v>
      </c>
    </row>
    <row r="4678" spans="1:5" x14ac:dyDescent="0.25">
      <c r="A4678" s="8">
        <v>47.78</v>
      </c>
      <c r="B4678" s="40" t="s">
        <v>16</v>
      </c>
      <c r="D4678" s="106">
        <v>710700000012</v>
      </c>
      <c r="E4678" s="4">
        <v>0.6</v>
      </c>
    </row>
    <row r="4679" spans="1:5" x14ac:dyDescent="0.25">
      <c r="A4679" s="8">
        <v>47.79</v>
      </c>
      <c r="B4679" s="40" t="s">
        <v>16</v>
      </c>
      <c r="D4679" s="108">
        <v>711019100012</v>
      </c>
      <c r="E4679" s="4">
        <v>0.6</v>
      </c>
    </row>
    <row r="4680" spans="1:5" x14ac:dyDescent="0.25">
      <c r="A4680" s="8">
        <v>47.8</v>
      </c>
      <c r="B4680" s="40" t="s">
        <v>16</v>
      </c>
      <c r="D4680" s="106">
        <v>711019100011</v>
      </c>
      <c r="E4680" s="4">
        <v>0.6</v>
      </c>
    </row>
    <row r="4681" spans="1:5" x14ac:dyDescent="0.25">
      <c r="A4681" s="8">
        <v>47.81</v>
      </c>
      <c r="B4681" s="40" t="s">
        <v>16</v>
      </c>
      <c r="D4681" s="108">
        <v>441600001000</v>
      </c>
      <c r="E4681" s="4">
        <v>0.6</v>
      </c>
    </row>
    <row r="4682" spans="1:5" x14ac:dyDescent="0.25">
      <c r="A4682" s="8">
        <v>47.82</v>
      </c>
      <c r="B4682" s="40" t="s">
        <v>16</v>
      </c>
      <c r="D4682" s="106">
        <v>848299000011</v>
      </c>
      <c r="E4682" s="4">
        <v>0.6</v>
      </c>
    </row>
    <row r="4683" spans="1:5" x14ac:dyDescent="0.25">
      <c r="A4683" s="8">
        <v>47.83</v>
      </c>
      <c r="B4683" s="40" t="s">
        <v>16</v>
      </c>
      <c r="D4683" s="108">
        <v>848291900011</v>
      </c>
      <c r="E4683" s="4">
        <v>0.6</v>
      </c>
    </row>
    <row r="4684" spans="1:5" x14ac:dyDescent="0.25">
      <c r="A4684" s="8">
        <v>47.84</v>
      </c>
      <c r="B4684" s="40" t="s">
        <v>16</v>
      </c>
      <c r="D4684" s="106">
        <v>848299000012</v>
      </c>
      <c r="E4684" s="4">
        <v>0.6</v>
      </c>
    </row>
    <row r="4685" spans="1:5" x14ac:dyDescent="0.25">
      <c r="A4685" s="8">
        <v>47.85</v>
      </c>
      <c r="B4685" s="40" t="s">
        <v>16</v>
      </c>
      <c r="D4685" s="108">
        <v>848390201000</v>
      </c>
      <c r="E4685" s="4">
        <v>0.6</v>
      </c>
    </row>
    <row r="4686" spans="1:5" x14ac:dyDescent="0.25">
      <c r="A4686" s="8">
        <v>47.86</v>
      </c>
      <c r="B4686" s="40" t="s">
        <v>16</v>
      </c>
      <c r="D4686" s="106">
        <v>848390209000</v>
      </c>
      <c r="E4686" s="4">
        <v>0.6</v>
      </c>
    </row>
    <row r="4687" spans="1:5" x14ac:dyDescent="0.25">
      <c r="A4687" s="8">
        <v>47.87</v>
      </c>
      <c r="B4687" s="40" t="s">
        <v>16</v>
      </c>
      <c r="D4687" s="108">
        <v>960891000000</v>
      </c>
      <c r="E4687" s="4">
        <v>0.6</v>
      </c>
    </row>
    <row r="4688" spans="1:5" x14ac:dyDescent="0.25">
      <c r="A4688" s="8">
        <v>47.88</v>
      </c>
      <c r="B4688" s="40" t="s">
        <v>16</v>
      </c>
      <c r="D4688" s="106">
        <v>480256201000</v>
      </c>
      <c r="E4688" s="4">
        <v>0.6</v>
      </c>
    </row>
    <row r="4689" spans="1:5" x14ac:dyDescent="0.25">
      <c r="A4689" s="8">
        <v>47.89</v>
      </c>
      <c r="B4689" s="40" t="s">
        <v>16</v>
      </c>
      <c r="D4689" s="108">
        <v>481019009000</v>
      </c>
      <c r="E4689" s="4">
        <v>0.6</v>
      </c>
    </row>
    <row r="4690" spans="1:5" x14ac:dyDescent="0.25">
      <c r="A4690" s="8">
        <v>47.9</v>
      </c>
      <c r="B4690" s="40" t="s">
        <v>16</v>
      </c>
      <c r="D4690" s="106">
        <v>842951101011</v>
      </c>
      <c r="E4690" s="4">
        <v>0.6</v>
      </c>
    </row>
    <row r="4691" spans="1:5" x14ac:dyDescent="0.25">
      <c r="A4691" s="8">
        <v>47.91</v>
      </c>
      <c r="B4691" s="40" t="s">
        <v>16</v>
      </c>
      <c r="D4691" s="108">
        <v>960390919011</v>
      </c>
      <c r="E4691" s="4">
        <v>0.6</v>
      </c>
    </row>
    <row r="4692" spans="1:5" x14ac:dyDescent="0.25">
      <c r="A4692" s="8">
        <v>47.92</v>
      </c>
      <c r="B4692" s="40" t="s">
        <v>16</v>
      </c>
      <c r="D4692" s="106">
        <v>121410000000</v>
      </c>
      <c r="E4692" s="4">
        <v>0.6</v>
      </c>
    </row>
    <row r="4693" spans="1:5" x14ac:dyDescent="0.25">
      <c r="A4693" s="8">
        <v>47.93</v>
      </c>
      <c r="B4693" s="40" t="s">
        <v>16</v>
      </c>
      <c r="D4693" s="108">
        <v>251520000019</v>
      </c>
      <c r="E4693" s="4">
        <v>0.6</v>
      </c>
    </row>
    <row r="4694" spans="1:5" x14ac:dyDescent="0.25">
      <c r="A4694" s="8">
        <v>47.94</v>
      </c>
      <c r="B4694" s="40" t="s">
        <v>16</v>
      </c>
      <c r="D4694" s="106">
        <v>441012909000</v>
      </c>
      <c r="E4694" s="4">
        <v>0.6</v>
      </c>
    </row>
    <row r="4695" spans="1:5" x14ac:dyDescent="0.25">
      <c r="A4695" s="8">
        <v>47.95</v>
      </c>
      <c r="B4695" s="40" t="s">
        <v>16</v>
      </c>
      <c r="D4695" s="108">
        <v>441012901000</v>
      </c>
      <c r="E4695" s="4">
        <v>0.6</v>
      </c>
    </row>
    <row r="4696" spans="1:5" x14ac:dyDescent="0.25">
      <c r="A4696" s="8">
        <v>47.96</v>
      </c>
      <c r="B4696" s="40" t="s">
        <v>16</v>
      </c>
      <c r="D4696" s="106">
        <v>441012100000</v>
      </c>
      <c r="E4696" s="4">
        <v>0.6</v>
      </c>
    </row>
    <row r="4697" spans="1:5" x14ac:dyDescent="0.25">
      <c r="A4697" s="8">
        <v>47.97</v>
      </c>
      <c r="B4697" s="40" t="s">
        <v>16</v>
      </c>
      <c r="D4697" s="108">
        <v>853530900012</v>
      </c>
      <c r="E4697" s="4">
        <v>0.6</v>
      </c>
    </row>
    <row r="4698" spans="1:5" x14ac:dyDescent="0.25">
      <c r="A4698" s="8">
        <v>47.98</v>
      </c>
      <c r="B4698" s="40" t="s">
        <v>16</v>
      </c>
      <c r="D4698" s="106">
        <v>903180809011</v>
      </c>
      <c r="E4698" s="4">
        <v>0.6</v>
      </c>
    </row>
    <row r="4699" spans="1:5" x14ac:dyDescent="0.25">
      <c r="A4699" s="8">
        <v>47.99</v>
      </c>
      <c r="B4699" s="40" t="s">
        <v>16</v>
      </c>
      <c r="D4699" s="108">
        <v>722810200000</v>
      </c>
      <c r="E4699" s="4">
        <v>0.6</v>
      </c>
    </row>
    <row r="4700" spans="1:5" x14ac:dyDescent="0.25">
      <c r="A4700" s="8">
        <v>48</v>
      </c>
      <c r="B4700" s="40" t="s">
        <v>16</v>
      </c>
      <c r="D4700" s="106">
        <v>722810900000</v>
      </c>
      <c r="E4700" s="4">
        <v>0.6</v>
      </c>
    </row>
    <row r="4701" spans="1:5" x14ac:dyDescent="0.25">
      <c r="A4701" s="8">
        <v>48.01</v>
      </c>
      <c r="B4701" s="40" t="s">
        <v>16</v>
      </c>
      <c r="D4701" s="108">
        <v>722620000021</v>
      </c>
      <c r="E4701" s="4">
        <v>0.6</v>
      </c>
    </row>
    <row r="4702" spans="1:5" x14ac:dyDescent="0.25">
      <c r="A4702" s="8">
        <v>48.02</v>
      </c>
      <c r="B4702" s="40" t="s">
        <v>16</v>
      </c>
      <c r="D4702" s="106">
        <v>722810500000</v>
      </c>
      <c r="E4702" s="4">
        <v>0.6</v>
      </c>
    </row>
    <row r="4703" spans="1:5" x14ac:dyDescent="0.25">
      <c r="A4703" s="8">
        <v>48.03</v>
      </c>
      <c r="B4703" s="40" t="s">
        <v>16</v>
      </c>
      <c r="D4703" s="108">
        <v>722710000000</v>
      </c>
      <c r="E4703" s="4">
        <v>0.6</v>
      </c>
    </row>
    <row r="4704" spans="1:5" x14ac:dyDescent="0.25">
      <c r="A4704" s="8">
        <v>48.04</v>
      </c>
      <c r="B4704" s="40" t="s">
        <v>16</v>
      </c>
      <c r="D4704" s="106">
        <v>722530300019</v>
      </c>
      <c r="E4704" s="4">
        <v>0.6</v>
      </c>
    </row>
    <row r="4705" spans="1:5" x14ac:dyDescent="0.25">
      <c r="A4705" s="8">
        <v>48.05</v>
      </c>
      <c r="B4705" s="40" t="s">
        <v>16</v>
      </c>
      <c r="D4705" s="108">
        <v>722540150019</v>
      </c>
      <c r="E4705" s="4">
        <v>0.6</v>
      </c>
    </row>
    <row r="4706" spans="1:5" x14ac:dyDescent="0.25">
      <c r="A4706" s="8">
        <v>48.06</v>
      </c>
      <c r="B4706" s="40" t="s">
        <v>16</v>
      </c>
      <c r="D4706" s="106">
        <v>722540150011</v>
      </c>
      <c r="E4706" s="4">
        <v>0.6</v>
      </c>
    </row>
    <row r="4707" spans="1:5" x14ac:dyDescent="0.25">
      <c r="A4707" s="8">
        <v>48.07</v>
      </c>
      <c r="B4707" s="40" t="s">
        <v>16</v>
      </c>
      <c r="D4707" s="108">
        <v>722550200039</v>
      </c>
      <c r="E4707" s="4">
        <v>0.6</v>
      </c>
    </row>
    <row r="4708" spans="1:5" x14ac:dyDescent="0.25">
      <c r="A4708" s="8">
        <v>48.08</v>
      </c>
      <c r="B4708" s="40" t="s">
        <v>16</v>
      </c>
      <c r="D4708" s="106">
        <v>722550200031</v>
      </c>
      <c r="E4708" s="4">
        <v>0.6</v>
      </c>
    </row>
    <row r="4709" spans="1:5" x14ac:dyDescent="0.25">
      <c r="A4709" s="8">
        <v>48.09</v>
      </c>
      <c r="B4709" s="40" t="s">
        <v>16</v>
      </c>
      <c r="D4709" s="108">
        <v>722620000011</v>
      </c>
      <c r="E4709" s="4">
        <v>0.6</v>
      </c>
    </row>
    <row r="4710" spans="1:5" x14ac:dyDescent="0.25">
      <c r="A4710" s="8">
        <v>48.1</v>
      </c>
      <c r="B4710" s="40" t="s">
        <v>16</v>
      </c>
      <c r="D4710" s="106">
        <v>722620000012</v>
      </c>
      <c r="E4710" s="4">
        <v>0.6</v>
      </c>
    </row>
    <row r="4711" spans="1:5" x14ac:dyDescent="0.25">
      <c r="A4711" s="8">
        <v>48.11</v>
      </c>
      <c r="B4711" s="40" t="s">
        <v>16</v>
      </c>
      <c r="D4711" s="108">
        <v>271019670041</v>
      </c>
      <c r="E4711" s="4">
        <v>0.6</v>
      </c>
    </row>
    <row r="4712" spans="1:5" x14ac:dyDescent="0.25">
      <c r="A4712" s="8">
        <v>48.12</v>
      </c>
      <c r="B4712" s="40" t="s">
        <v>16</v>
      </c>
      <c r="D4712" s="106">
        <v>510720910000</v>
      </c>
      <c r="E4712" s="4">
        <v>0.6</v>
      </c>
    </row>
    <row r="4713" spans="1:5" x14ac:dyDescent="0.25">
      <c r="A4713" s="8">
        <v>48.13</v>
      </c>
      <c r="B4713" s="40" t="s">
        <v>16</v>
      </c>
      <c r="D4713" s="108">
        <v>510720510000</v>
      </c>
      <c r="E4713" s="4">
        <v>0.6</v>
      </c>
    </row>
    <row r="4714" spans="1:5" x14ac:dyDescent="0.25">
      <c r="A4714" s="8">
        <v>48.14</v>
      </c>
      <c r="B4714" s="40" t="s">
        <v>16</v>
      </c>
      <c r="D4714" s="106">
        <v>510720100000</v>
      </c>
      <c r="E4714" s="4">
        <v>0.6</v>
      </c>
    </row>
    <row r="4715" spans="1:5" x14ac:dyDescent="0.25">
      <c r="A4715" s="8">
        <v>48.15</v>
      </c>
      <c r="B4715" s="40" t="s">
        <v>16</v>
      </c>
      <c r="D4715" s="108">
        <v>510710100000</v>
      </c>
      <c r="E4715" s="4">
        <v>0.6</v>
      </c>
    </row>
    <row r="4716" spans="1:5" x14ac:dyDescent="0.25">
      <c r="A4716" s="8">
        <v>48.16</v>
      </c>
      <c r="B4716" s="40" t="s">
        <v>16</v>
      </c>
      <c r="D4716" s="106">
        <v>510720990000</v>
      </c>
      <c r="E4716" s="4">
        <v>0.6</v>
      </c>
    </row>
    <row r="4717" spans="1:5" x14ac:dyDescent="0.25">
      <c r="A4717" s="8">
        <v>48.17</v>
      </c>
      <c r="B4717" s="40" t="s">
        <v>16</v>
      </c>
      <c r="D4717" s="108">
        <v>510720590000</v>
      </c>
      <c r="E4717" s="4">
        <v>0.6</v>
      </c>
    </row>
    <row r="4718" spans="1:5" x14ac:dyDescent="0.25">
      <c r="A4718" s="8">
        <v>48.18</v>
      </c>
      <c r="B4718" s="40" t="s">
        <v>16</v>
      </c>
      <c r="D4718" s="106">
        <v>510720300000</v>
      </c>
      <c r="E4718" s="4">
        <v>0.6</v>
      </c>
    </row>
    <row r="4719" spans="1:5" x14ac:dyDescent="0.25">
      <c r="A4719" s="8">
        <v>48.19</v>
      </c>
      <c r="B4719" s="40" t="s">
        <v>16</v>
      </c>
      <c r="D4719" s="108">
        <v>510710900000</v>
      </c>
      <c r="E4719" s="4">
        <v>0.6</v>
      </c>
    </row>
    <row r="4720" spans="1:5" x14ac:dyDescent="0.25">
      <c r="A4720" s="8">
        <v>48.2</v>
      </c>
      <c r="B4720" s="40" t="s">
        <v>16</v>
      </c>
      <c r="D4720" s="106">
        <v>510521000000</v>
      </c>
      <c r="E4720" s="4">
        <v>0.6</v>
      </c>
    </row>
    <row r="4721" spans="1:5" x14ac:dyDescent="0.25">
      <c r="A4721" s="8">
        <v>48.21</v>
      </c>
      <c r="B4721" s="40" t="s">
        <v>16</v>
      </c>
      <c r="D4721" s="108">
        <v>510310100000</v>
      </c>
      <c r="E4721" s="4">
        <v>0.6</v>
      </c>
    </row>
    <row r="4722" spans="1:5" x14ac:dyDescent="0.25">
      <c r="A4722" s="8">
        <v>48.22</v>
      </c>
      <c r="B4722" s="40" t="s">
        <v>16</v>
      </c>
      <c r="D4722" s="106">
        <v>510310900000</v>
      </c>
      <c r="E4722" s="4">
        <v>0.6</v>
      </c>
    </row>
    <row r="4723" spans="1:5" x14ac:dyDescent="0.25">
      <c r="A4723" s="8">
        <v>48.23</v>
      </c>
      <c r="B4723" s="40" t="s">
        <v>16</v>
      </c>
      <c r="D4723" s="108">
        <v>590900901019</v>
      </c>
      <c r="E4723" s="4">
        <v>0.6</v>
      </c>
    </row>
    <row r="4724" spans="1:5" x14ac:dyDescent="0.25">
      <c r="A4724" s="8">
        <v>48.24</v>
      </c>
      <c r="B4724" s="40" t="s">
        <v>16</v>
      </c>
      <c r="D4724" s="106">
        <v>590900901011</v>
      </c>
      <c r="E4724" s="4">
        <v>0.6</v>
      </c>
    </row>
    <row r="4725" spans="1:5" x14ac:dyDescent="0.25">
      <c r="A4725" s="8">
        <v>48.25</v>
      </c>
      <c r="B4725" s="40" t="s">
        <v>16</v>
      </c>
      <c r="D4725" s="108">
        <v>510400000019</v>
      </c>
      <c r="E4725" s="4">
        <v>0.6</v>
      </c>
    </row>
    <row r="4726" spans="1:5" x14ac:dyDescent="0.25">
      <c r="A4726" s="8">
        <v>48.26</v>
      </c>
      <c r="B4726" s="40" t="s">
        <v>16</v>
      </c>
      <c r="D4726" s="106">
        <v>481149009000</v>
      </c>
      <c r="E4726" s="4">
        <v>0.6</v>
      </c>
    </row>
    <row r="4727" spans="1:5" x14ac:dyDescent="0.25">
      <c r="A4727" s="8">
        <v>48.27</v>
      </c>
      <c r="B4727" s="40" t="s">
        <v>16</v>
      </c>
      <c r="D4727" s="108">
        <v>481149001000</v>
      </c>
      <c r="E4727" s="4">
        <v>0.6</v>
      </c>
    </row>
    <row r="4728" spans="1:5" x14ac:dyDescent="0.25">
      <c r="A4728" s="8">
        <v>48.28</v>
      </c>
      <c r="B4728" s="40" t="s">
        <v>16</v>
      </c>
      <c r="D4728" s="106">
        <v>820840000000</v>
      </c>
      <c r="E4728" s="4">
        <v>0.6</v>
      </c>
    </row>
    <row r="4729" spans="1:5" x14ac:dyDescent="0.25">
      <c r="A4729" s="8">
        <v>48.29</v>
      </c>
      <c r="B4729" s="40" t="s">
        <v>16</v>
      </c>
      <c r="D4729" s="108">
        <v>261510000000</v>
      </c>
      <c r="E4729" s="4">
        <v>0.6</v>
      </c>
    </row>
    <row r="4730" spans="1:5" x14ac:dyDescent="0.25">
      <c r="A4730" s="8">
        <v>48.3</v>
      </c>
      <c r="B4730" s="40" t="s">
        <v>16</v>
      </c>
      <c r="D4730" s="106">
        <v>282560000012</v>
      </c>
      <c r="E4730" s="4">
        <v>0.6</v>
      </c>
    </row>
    <row r="4731" spans="1:5" x14ac:dyDescent="0.25">
      <c r="A4731" s="8">
        <v>48.31</v>
      </c>
      <c r="B4731" s="40" t="s">
        <v>16</v>
      </c>
      <c r="D4731" s="108">
        <v>293379000013</v>
      </c>
      <c r="E4731" s="4">
        <v>0.6</v>
      </c>
    </row>
    <row r="4732" spans="1:5" x14ac:dyDescent="0.25">
      <c r="A4732" s="8">
        <v>48.32</v>
      </c>
      <c r="B4732" s="40" t="s">
        <v>16</v>
      </c>
      <c r="D4732" s="106">
        <v>710391000013</v>
      </c>
      <c r="E4732" s="4">
        <v>0.6</v>
      </c>
    </row>
    <row r="4733" spans="1:5" ht="15.75" thickBot="1" x14ac:dyDescent="0.3">
      <c r="A4733" s="8">
        <v>48.33</v>
      </c>
      <c r="B4733" s="40" t="s">
        <v>16</v>
      </c>
      <c r="D4733" s="113">
        <v>710310000012</v>
      </c>
      <c r="E4733" s="4">
        <v>0.6</v>
      </c>
    </row>
    <row r="4734" spans="1:5" x14ac:dyDescent="0.25">
      <c r="A4734" s="8">
        <v>48.34</v>
      </c>
      <c r="B4734" s="40" t="s">
        <v>16</v>
      </c>
    </row>
    <row r="4735" spans="1:5" x14ac:dyDescent="0.25">
      <c r="A4735" s="8">
        <v>48.35</v>
      </c>
      <c r="B4735" s="40" t="s">
        <v>16</v>
      </c>
    </row>
    <row r="4736" spans="1:5" x14ac:dyDescent="0.25">
      <c r="A4736" s="8">
        <v>48.36</v>
      </c>
      <c r="B4736" s="40" t="s">
        <v>16</v>
      </c>
    </row>
    <row r="4737" spans="1:2" x14ac:dyDescent="0.25">
      <c r="A4737" s="8">
        <v>48.37</v>
      </c>
      <c r="B4737" s="40" t="s">
        <v>16</v>
      </c>
    </row>
    <row r="4738" spans="1:2" x14ac:dyDescent="0.25">
      <c r="A4738" s="8">
        <v>48.38</v>
      </c>
      <c r="B4738" s="40" t="s">
        <v>16</v>
      </c>
    </row>
    <row r="4739" spans="1:2" x14ac:dyDescent="0.25">
      <c r="A4739" s="8">
        <v>48.39</v>
      </c>
      <c r="B4739" s="40" t="s">
        <v>16</v>
      </c>
    </row>
    <row r="4740" spans="1:2" x14ac:dyDescent="0.25">
      <c r="A4740" s="8">
        <v>48.4</v>
      </c>
      <c r="B4740" s="40" t="s">
        <v>16</v>
      </c>
    </row>
    <row r="4741" spans="1:2" x14ac:dyDescent="0.25">
      <c r="A4741" s="8">
        <v>48.41</v>
      </c>
      <c r="B4741" s="40" t="s">
        <v>16</v>
      </c>
    </row>
    <row r="4742" spans="1:2" x14ac:dyDescent="0.25">
      <c r="A4742" s="8">
        <v>48.42</v>
      </c>
      <c r="B4742" s="40" t="s">
        <v>16</v>
      </c>
    </row>
    <row r="4743" spans="1:2" x14ac:dyDescent="0.25">
      <c r="A4743" s="8">
        <v>48.43</v>
      </c>
      <c r="B4743" s="40" t="s">
        <v>16</v>
      </c>
    </row>
    <row r="4744" spans="1:2" x14ac:dyDescent="0.25">
      <c r="A4744" s="8">
        <v>48.44</v>
      </c>
      <c r="B4744" s="40" t="s">
        <v>16</v>
      </c>
    </row>
    <row r="4745" spans="1:2" x14ac:dyDescent="0.25">
      <c r="A4745" s="8">
        <v>48.45</v>
      </c>
      <c r="B4745" s="40" t="s">
        <v>16</v>
      </c>
    </row>
    <row r="4746" spans="1:2" x14ac:dyDescent="0.25">
      <c r="A4746" s="8">
        <v>48.46</v>
      </c>
      <c r="B4746" s="40" t="s">
        <v>16</v>
      </c>
    </row>
    <row r="4747" spans="1:2" x14ac:dyDescent="0.25">
      <c r="A4747" s="8">
        <v>48.47</v>
      </c>
      <c r="B4747" s="40" t="s">
        <v>16</v>
      </c>
    </row>
    <row r="4748" spans="1:2" x14ac:dyDescent="0.25">
      <c r="A4748" s="8">
        <v>48.48</v>
      </c>
      <c r="B4748" s="40" t="s">
        <v>16</v>
      </c>
    </row>
    <row r="4749" spans="1:2" x14ac:dyDescent="0.25">
      <c r="A4749" s="8">
        <v>48.49</v>
      </c>
      <c r="B4749" s="40" t="s">
        <v>16</v>
      </c>
    </row>
    <row r="4750" spans="1:2" x14ac:dyDescent="0.25">
      <c r="A4750" s="8">
        <v>48.5</v>
      </c>
      <c r="B4750" s="40" t="s">
        <v>16</v>
      </c>
    </row>
    <row r="4751" spans="1:2" x14ac:dyDescent="0.25">
      <c r="A4751" s="8">
        <v>48.51</v>
      </c>
      <c r="B4751" s="40" t="s">
        <v>16</v>
      </c>
    </row>
    <row r="4752" spans="1:2" x14ac:dyDescent="0.25">
      <c r="A4752" s="8">
        <v>48.52</v>
      </c>
      <c r="B4752" s="40" t="s">
        <v>16</v>
      </c>
    </row>
    <row r="4753" spans="1:2" x14ac:dyDescent="0.25">
      <c r="A4753" s="8">
        <v>48.53</v>
      </c>
      <c r="B4753" s="40" t="s">
        <v>16</v>
      </c>
    </row>
    <row r="4754" spans="1:2" x14ac:dyDescent="0.25">
      <c r="A4754" s="8">
        <v>48.54</v>
      </c>
      <c r="B4754" s="40" t="s">
        <v>16</v>
      </c>
    </row>
    <row r="4755" spans="1:2" x14ac:dyDescent="0.25">
      <c r="A4755" s="8">
        <v>48.55</v>
      </c>
      <c r="B4755" s="40" t="s">
        <v>16</v>
      </c>
    </row>
    <row r="4756" spans="1:2" x14ac:dyDescent="0.25">
      <c r="A4756" s="8">
        <v>48.56</v>
      </c>
      <c r="B4756" s="40" t="s">
        <v>16</v>
      </c>
    </row>
    <row r="4757" spans="1:2" x14ac:dyDescent="0.25">
      <c r="A4757" s="8">
        <v>48.57</v>
      </c>
      <c r="B4757" s="40" t="s">
        <v>16</v>
      </c>
    </row>
    <row r="4758" spans="1:2" x14ac:dyDescent="0.25">
      <c r="A4758" s="8">
        <v>48.58</v>
      </c>
      <c r="B4758" s="40" t="s">
        <v>16</v>
      </c>
    </row>
    <row r="4759" spans="1:2" x14ac:dyDescent="0.25">
      <c r="A4759" s="8">
        <v>48.59</v>
      </c>
      <c r="B4759" s="40" t="s">
        <v>16</v>
      </c>
    </row>
    <row r="4760" spans="1:2" x14ac:dyDescent="0.25">
      <c r="A4760" s="8">
        <v>48.6</v>
      </c>
      <c r="B4760" s="40" t="s">
        <v>16</v>
      </c>
    </row>
    <row r="4761" spans="1:2" x14ac:dyDescent="0.25">
      <c r="A4761" s="8">
        <v>48.61</v>
      </c>
      <c r="B4761" s="40" t="s">
        <v>16</v>
      </c>
    </row>
    <row r="4762" spans="1:2" x14ac:dyDescent="0.25">
      <c r="A4762" s="8">
        <v>48.62</v>
      </c>
      <c r="B4762" s="40" t="s">
        <v>16</v>
      </c>
    </row>
    <row r="4763" spans="1:2" x14ac:dyDescent="0.25">
      <c r="A4763" s="8">
        <v>48.63</v>
      </c>
      <c r="B4763" s="40" t="s">
        <v>16</v>
      </c>
    </row>
    <row r="4764" spans="1:2" x14ac:dyDescent="0.25">
      <c r="A4764" s="8">
        <v>48.64</v>
      </c>
      <c r="B4764" s="40" t="s">
        <v>16</v>
      </c>
    </row>
    <row r="4765" spans="1:2" x14ac:dyDescent="0.25">
      <c r="A4765" s="8">
        <v>48.65</v>
      </c>
      <c r="B4765" s="40" t="s">
        <v>16</v>
      </c>
    </row>
    <row r="4766" spans="1:2" x14ac:dyDescent="0.25">
      <c r="A4766" s="8">
        <v>48.66</v>
      </c>
      <c r="B4766" s="40" t="s">
        <v>16</v>
      </c>
    </row>
    <row r="4767" spans="1:2" x14ac:dyDescent="0.25">
      <c r="A4767" s="8">
        <v>48.67</v>
      </c>
      <c r="B4767" s="40" t="s">
        <v>16</v>
      </c>
    </row>
    <row r="4768" spans="1:2" x14ac:dyDescent="0.25">
      <c r="A4768" s="8">
        <v>48.68</v>
      </c>
      <c r="B4768" s="40" t="s">
        <v>16</v>
      </c>
    </row>
    <row r="4769" spans="1:2" x14ac:dyDescent="0.25">
      <c r="A4769" s="8">
        <v>48.69</v>
      </c>
      <c r="B4769" s="40" t="s">
        <v>16</v>
      </c>
    </row>
    <row r="4770" spans="1:2" x14ac:dyDescent="0.25">
      <c r="A4770" s="8">
        <v>48.7</v>
      </c>
      <c r="B4770" s="40" t="s">
        <v>16</v>
      </c>
    </row>
    <row r="4771" spans="1:2" x14ac:dyDescent="0.25">
      <c r="A4771" s="8">
        <v>48.71</v>
      </c>
      <c r="B4771" s="40" t="s">
        <v>16</v>
      </c>
    </row>
    <row r="4772" spans="1:2" x14ac:dyDescent="0.25">
      <c r="A4772" s="8">
        <v>48.72</v>
      </c>
      <c r="B4772" s="40" t="s">
        <v>16</v>
      </c>
    </row>
    <row r="4773" spans="1:2" x14ac:dyDescent="0.25">
      <c r="A4773" s="8">
        <v>48.73</v>
      </c>
      <c r="B4773" s="40" t="s">
        <v>16</v>
      </c>
    </row>
    <row r="4774" spans="1:2" x14ac:dyDescent="0.25">
      <c r="A4774" s="8">
        <v>48.74</v>
      </c>
      <c r="B4774" s="40" t="s">
        <v>16</v>
      </c>
    </row>
    <row r="4775" spans="1:2" x14ac:dyDescent="0.25">
      <c r="A4775" s="8">
        <v>48.75</v>
      </c>
      <c r="B4775" s="40" t="s">
        <v>16</v>
      </c>
    </row>
    <row r="4776" spans="1:2" x14ac:dyDescent="0.25">
      <c r="A4776" s="8">
        <v>48.76</v>
      </c>
      <c r="B4776" s="40" t="s">
        <v>16</v>
      </c>
    </row>
    <row r="4777" spans="1:2" x14ac:dyDescent="0.25">
      <c r="A4777" s="8">
        <v>48.77</v>
      </c>
      <c r="B4777" s="40" t="s">
        <v>16</v>
      </c>
    </row>
    <row r="4778" spans="1:2" x14ac:dyDescent="0.25">
      <c r="A4778" s="8">
        <v>48.78</v>
      </c>
      <c r="B4778" s="40" t="s">
        <v>16</v>
      </c>
    </row>
    <row r="4779" spans="1:2" x14ac:dyDescent="0.25">
      <c r="A4779" s="8">
        <v>48.79</v>
      </c>
      <c r="B4779" s="40" t="s">
        <v>16</v>
      </c>
    </row>
    <row r="4780" spans="1:2" x14ac:dyDescent="0.25">
      <c r="A4780" s="8">
        <v>48.8</v>
      </c>
      <c r="B4780" s="40" t="s">
        <v>16</v>
      </c>
    </row>
    <row r="4781" spans="1:2" x14ac:dyDescent="0.25">
      <c r="A4781" s="8">
        <v>48.81</v>
      </c>
      <c r="B4781" s="40" t="s">
        <v>16</v>
      </c>
    </row>
    <row r="4782" spans="1:2" x14ac:dyDescent="0.25">
      <c r="A4782" s="8">
        <v>48.82</v>
      </c>
      <c r="B4782" s="40" t="s">
        <v>16</v>
      </c>
    </row>
    <row r="4783" spans="1:2" x14ac:dyDescent="0.25">
      <c r="A4783" s="8">
        <v>48.83</v>
      </c>
      <c r="B4783" s="40" t="s">
        <v>16</v>
      </c>
    </row>
    <row r="4784" spans="1:2" x14ac:dyDescent="0.25">
      <c r="A4784" s="8">
        <v>48.84</v>
      </c>
      <c r="B4784" s="40" t="s">
        <v>16</v>
      </c>
    </row>
    <row r="4785" spans="1:2" x14ac:dyDescent="0.25">
      <c r="A4785" s="8">
        <v>48.85</v>
      </c>
      <c r="B4785" s="40" t="s">
        <v>16</v>
      </c>
    </row>
    <row r="4786" spans="1:2" x14ac:dyDescent="0.25">
      <c r="A4786" s="8">
        <v>48.86</v>
      </c>
      <c r="B4786" s="40" t="s">
        <v>16</v>
      </c>
    </row>
    <row r="4787" spans="1:2" x14ac:dyDescent="0.25">
      <c r="A4787" s="8">
        <v>48.87</v>
      </c>
      <c r="B4787" s="40" t="s">
        <v>16</v>
      </c>
    </row>
    <row r="4788" spans="1:2" x14ac:dyDescent="0.25">
      <c r="A4788" s="8">
        <v>48.88</v>
      </c>
      <c r="B4788" s="40" t="s">
        <v>16</v>
      </c>
    </row>
    <row r="4789" spans="1:2" x14ac:dyDescent="0.25">
      <c r="A4789" s="8">
        <v>48.89</v>
      </c>
      <c r="B4789" s="40" t="s">
        <v>16</v>
      </c>
    </row>
    <row r="4790" spans="1:2" x14ac:dyDescent="0.25">
      <c r="A4790" s="8">
        <v>48.9</v>
      </c>
      <c r="B4790" s="40" t="s">
        <v>16</v>
      </c>
    </row>
    <row r="4791" spans="1:2" x14ac:dyDescent="0.25">
      <c r="A4791" s="8">
        <v>48.91</v>
      </c>
      <c r="B4791" s="40" t="s">
        <v>16</v>
      </c>
    </row>
    <row r="4792" spans="1:2" x14ac:dyDescent="0.25">
      <c r="A4792" s="8">
        <v>48.92</v>
      </c>
      <c r="B4792" s="40" t="s">
        <v>16</v>
      </c>
    </row>
    <row r="4793" spans="1:2" x14ac:dyDescent="0.25">
      <c r="A4793" s="8">
        <v>48.93</v>
      </c>
      <c r="B4793" s="40" t="s">
        <v>16</v>
      </c>
    </row>
    <row r="4794" spans="1:2" x14ac:dyDescent="0.25">
      <c r="A4794" s="8">
        <v>48.94</v>
      </c>
      <c r="B4794" s="40" t="s">
        <v>16</v>
      </c>
    </row>
    <row r="4795" spans="1:2" x14ac:dyDescent="0.25">
      <c r="A4795" s="8">
        <v>48.95</v>
      </c>
      <c r="B4795" s="40" t="s">
        <v>16</v>
      </c>
    </row>
    <row r="4796" spans="1:2" x14ac:dyDescent="0.25">
      <c r="A4796" s="8">
        <v>48.96</v>
      </c>
      <c r="B4796" s="40" t="s">
        <v>16</v>
      </c>
    </row>
    <row r="4797" spans="1:2" x14ac:dyDescent="0.25">
      <c r="A4797" s="8">
        <v>48.97</v>
      </c>
      <c r="B4797" s="40" t="s">
        <v>16</v>
      </c>
    </row>
    <row r="4798" spans="1:2" x14ac:dyDescent="0.25">
      <c r="A4798" s="8">
        <v>48.98</v>
      </c>
      <c r="B4798" s="40" t="s">
        <v>16</v>
      </c>
    </row>
    <row r="4799" spans="1:2" x14ac:dyDescent="0.25">
      <c r="A4799" s="8">
        <v>48.99</v>
      </c>
      <c r="B4799" s="40" t="s">
        <v>16</v>
      </c>
    </row>
    <row r="4800" spans="1:2" x14ac:dyDescent="0.25">
      <c r="A4800" s="8">
        <v>49</v>
      </c>
      <c r="B4800" s="40" t="s">
        <v>16</v>
      </c>
    </row>
    <row r="4801" spans="1:2" x14ac:dyDescent="0.25">
      <c r="A4801" s="8">
        <v>49.01</v>
      </c>
      <c r="B4801" s="40" t="s">
        <v>16</v>
      </c>
    </row>
    <row r="4802" spans="1:2" x14ac:dyDescent="0.25">
      <c r="A4802" s="8">
        <v>49.02</v>
      </c>
      <c r="B4802" s="40" t="s">
        <v>16</v>
      </c>
    </row>
    <row r="4803" spans="1:2" x14ac:dyDescent="0.25">
      <c r="A4803" s="8">
        <v>49.03</v>
      </c>
      <c r="B4803" s="40" t="s">
        <v>16</v>
      </c>
    </row>
    <row r="4804" spans="1:2" x14ac:dyDescent="0.25">
      <c r="A4804" s="8">
        <v>49.04</v>
      </c>
      <c r="B4804" s="40" t="s">
        <v>16</v>
      </c>
    </row>
    <row r="4805" spans="1:2" x14ac:dyDescent="0.25">
      <c r="A4805" s="8">
        <v>49.05</v>
      </c>
      <c r="B4805" s="40" t="s">
        <v>16</v>
      </c>
    </row>
    <row r="4806" spans="1:2" x14ac:dyDescent="0.25">
      <c r="A4806" s="8">
        <v>49.06</v>
      </c>
      <c r="B4806" s="40" t="s">
        <v>16</v>
      </c>
    </row>
    <row r="4807" spans="1:2" x14ac:dyDescent="0.25">
      <c r="A4807" s="8">
        <v>49.07</v>
      </c>
      <c r="B4807" s="40" t="s">
        <v>16</v>
      </c>
    </row>
    <row r="4808" spans="1:2" x14ac:dyDescent="0.25">
      <c r="A4808" s="8">
        <v>49.08</v>
      </c>
      <c r="B4808" s="40" t="s">
        <v>16</v>
      </c>
    </row>
    <row r="4809" spans="1:2" x14ac:dyDescent="0.25">
      <c r="A4809" s="8">
        <v>49.09</v>
      </c>
      <c r="B4809" s="40" t="s">
        <v>16</v>
      </c>
    </row>
    <row r="4810" spans="1:2" x14ac:dyDescent="0.25">
      <c r="A4810" s="8">
        <v>49.1</v>
      </c>
      <c r="B4810" s="40" t="s">
        <v>16</v>
      </c>
    </row>
    <row r="4811" spans="1:2" x14ac:dyDescent="0.25">
      <c r="A4811" s="8">
        <v>49.11</v>
      </c>
      <c r="B4811" s="40" t="s">
        <v>16</v>
      </c>
    </row>
    <row r="4812" spans="1:2" x14ac:dyDescent="0.25">
      <c r="A4812" s="8">
        <v>49.12</v>
      </c>
      <c r="B4812" s="40" t="s">
        <v>16</v>
      </c>
    </row>
    <row r="4813" spans="1:2" x14ac:dyDescent="0.25">
      <c r="A4813" s="8">
        <v>49.13</v>
      </c>
      <c r="B4813" s="40" t="s">
        <v>16</v>
      </c>
    </row>
    <row r="4814" spans="1:2" x14ac:dyDescent="0.25">
      <c r="A4814" s="8">
        <v>49.14</v>
      </c>
      <c r="B4814" s="40" t="s">
        <v>16</v>
      </c>
    </row>
    <row r="4815" spans="1:2" x14ac:dyDescent="0.25">
      <c r="A4815" s="8">
        <v>49.15</v>
      </c>
      <c r="B4815" s="40" t="s">
        <v>16</v>
      </c>
    </row>
    <row r="4816" spans="1:2" x14ac:dyDescent="0.25">
      <c r="A4816" s="8">
        <v>49.16</v>
      </c>
      <c r="B4816" s="40" t="s">
        <v>16</v>
      </c>
    </row>
    <row r="4817" spans="1:2" x14ac:dyDescent="0.25">
      <c r="A4817" s="8">
        <v>49.17</v>
      </c>
      <c r="B4817" s="40" t="s">
        <v>16</v>
      </c>
    </row>
    <row r="4818" spans="1:2" x14ac:dyDescent="0.25">
      <c r="A4818" s="8">
        <v>49.18</v>
      </c>
      <c r="B4818" s="40" t="s">
        <v>16</v>
      </c>
    </row>
    <row r="4819" spans="1:2" x14ac:dyDescent="0.25">
      <c r="A4819" s="8">
        <v>49.19</v>
      </c>
      <c r="B4819" s="40" t="s">
        <v>16</v>
      </c>
    </row>
    <row r="4820" spans="1:2" x14ac:dyDescent="0.25">
      <c r="A4820" s="8">
        <v>49.2</v>
      </c>
      <c r="B4820" s="40" t="s">
        <v>16</v>
      </c>
    </row>
    <row r="4821" spans="1:2" x14ac:dyDescent="0.25">
      <c r="A4821" s="8">
        <v>49.21</v>
      </c>
      <c r="B4821" s="40" t="s">
        <v>16</v>
      </c>
    </row>
    <row r="4822" spans="1:2" x14ac:dyDescent="0.25">
      <c r="A4822" s="8">
        <v>49.22</v>
      </c>
      <c r="B4822" s="40" t="s">
        <v>16</v>
      </c>
    </row>
    <row r="4823" spans="1:2" x14ac:dyDescent="0.25">
      <c r="A4823" s="8">
        <v>49.23</v>
      </c>
      <c r="B4823" s="40" t="s">
        <v>16</v>
      </c>
    </row>
    <row r="4824" spans="1:2" x14ac:dyDescent="0.25">
      <c r="A4824" s="8">
        <v>49.24</v>
      </c>
      <c r="B4824" s="40" t="s">
        <v>16</v>
      </c>
    </row>
    <row r="4825" spans="1:2" x14ac:dyDescent="0.25">
      <c r="A4825" s="8">
        <v>49.25</v>
      </c>
      <c r="B4825" s="40" t="s">
        <v>16</v>
      </c>
    </row>
    <row r="4826" spans="1:2" x14ac:dyDescent="0.25">
      <c r="A4826" s="8">
        <v>49.26</v>
      </c>
      <c r="B4826" s="40" t="s">
        <v>16</v>
      </c>
    </row>
    <row r="4827" spans="1:2" x14ac:dyDescent="0.25">
      <c r="A4827" s="8">
        <v>49.27</v>
      </c>
      <c r="B4827" s="40" t="s">
        <v>16</v>
      </c>
    </row>
    <row r="4828" spans="1:2" x14ac:dyDescent="0.25">
      <c r="A4828" s="8">
        <v>49.28</v>
      </c>
      <c r="B4828" s="40" t="s">
        <v>16</v>
      </c>
    </row>
    <row r="4829" spans="1:2" x14ac:dyDescent="0.25">
      <c r="A4829" s="8">
        <v>49.29</v>
      </c>
      <c r="B4829" s="40" t="s">
        <v>16</v>
      </c>
    </row>
    <row r="4830" spans="1:2" x14ac:dyDescent="0.25">
      <c r="A4830" s="8">
        <v>49.3</v>
      </c>
      <c r="B4830" s="40" t="s">
        <v>16</v>
      </c>
    </row>
    <row r="4831" spans="1:2" x14ac:dyDescent="0.25">
      <c r="A4831" s="8">
        <v>49.31</v>
      </c>
      <c r="B4831" s="40" t="s">
        <v>16</v>
      </c>
    </row>
    <row r="4832" spans="1:2" x14ac:dyDescent="0.25">
      <c r="A4832" s="8">
        <v>49.32</v>
      </c>
      <c r="B4832" s="40" t="s">
        <v>16</v>
      </c>
    </row>
    <row r="4833" spans="1:2" x14ac:dyDescent="0.25">
      <c r="A4833" s="8">
        <v>49.33</v>
      </c>
      <c r="B4833" s="40" t="s">
        <v>16</v>
      </c>
    </row>
    <row r="4834" spans="1:2" x14ac:dyDescent="0.25">
      <c r="A4834" s="8">
        <v>49.34</v>
      </c>
      <c r="B4834" s="40" t="s">
        <v>16</v>
      </c>
    </row>
    <row r="4835" spans="1:2" x14ac:dyDescent="0.25">
      <c r="A4835" s="8">
        <v>49.35</v>
      </c>
      <c r="B4835" s="40" t="s">
        <v>16</v>
      </c>
    </row>
    <row r="4836" spans="1:2" x14ac:dyDescent="0.25">
      <c r="A4836" s="8">
        <v>49.36</v>
      </c>
      <c r="B4836" s="40" t="s">
        <v>16</v>
      </c>
    </row>
    <row r="4837" spans="1:2" x14ac:dyDescent="0.25">
      <c r="A4837" s="8">
        <v>49.37</v>
      </c>
      <c r="B4837" s="40" t="s">
        <v>16</v>
      </c>
    </row>
    <row r="4838" spans="1:2" x14ac:dyDescent="0.25">
      <c r="A4838" s="8">
        <v>49.38</v>
      </c>
      <c r="B4838" s="40" t="s">
        <v>16</v>
      </c>
    </row>
    <row r="4839" spans="1:2" x14ac:dyDescent="0.25">
      <c r="A4839" s="8">
        <v>49.39</v>
      </c>
      <c r="B4839" s="40" t="s">
        <v>16</v>
      </c>
    </row>
    <row r="4840" spans="1:2" x14ac:dyDescent="0.25">
      <c r="A4840" s="8">
        <v>49.4</v>
      </c>
      <c r="B4840" s="40" t="s">
        <v>16</v>
      </c>
    </row>
    <row r="4841" spans="1:2" x14ac:dyDescent="0.25">
      <c r="A4841" s="8">
        <v>49.41</v>
      </c>
      <c r="B4841" s="40" t="s">
        <v>16</v>
      </c>
    </row>
    <row r="4842" spans="1:2" x14ac:dyDescent="0.25">
      <c r="A4842" s="8">
        <v>49.42</v>
      </c>
      <c r="B4842" s="40" t="s">
        <v>16</v>
      </c>
    </row>
    <row r="4843" spans="1:2" x14ac:dyDescent="0.25">
      <c r="A4843" s="8">
        <v>49.43</v>
      </c>
      <c r="B4843" s="40" t="s">
        <v>16</v>
      </c>
    </row>
    <row r="4844" spans="1:2" x14ac:dyDescent="0.25">
      <c r="A4844" s="8">
        <v>49.44</v>
      </c>
      <c r="B4844" s="40" t="s">
        <v>16</v>
      </c>
    </row>
    <row r="4845" spans="1:2" x14ac:dyDescent="0.25">
      <c r="A4845" s="8">
        <v>49.45</v>
      </c>
      <c r="B4845" s="40" t="s">
        <v>16</v>
      </c>
    </row>
    <row r="4846" spans="1:2" x14ac:dyDescent="0.25">
      <c r="A4846" s="8">
        <v>49.46</v>
      </c>
      <c r="B4846" s="40" t="s">
        <v>16</v>
      </c>
    </row>
    <row r="4847" spans="1:2" x14ac:dyDescent="0.25">
      <c r="A4847" s="8">
        <v>49.47</v>
      </c>
      <c r="B4847" s="40" t="s">
        <v>16</v>
      </c>
    </row>
    <row r="4848" spans="1:2" x14ac:dyDescent="0.25">
      <c r="A4848" s="8">
        <v>49.48</v>
      </c>
      <c r="B4848" s="40" t="s">
        <v>16</v>
      </c>
    </row>
    <row r="4849" spans="1:2" x14ac:dyDescent="0.25">
      <c r="A4849" s="8">
        <v>49.49</v>
      </c>
      <c r="B4849" s="40" t="s">
        <v>16</v>
      </c>
    </row>
    <row r="4850" spans="1:2" x14ac:dyDescent="0.25">
      <c r="A4850" s="8">
        <v>49.5</v>
      </c>
      <c r="B4850" s="40" t="s">
        <v>16</v>
      </c>
    </row>
    <row r="4851" spans="1:2" x14ac:dyDescent="0.25">
      <c r="A4851" s="8">
        <v>49.51</v>
      </c>
      <c r="B4851" s="40" t="s">
        <v>16</v>
      </c>
    </row>
    <row r="4852" spans="1:2" x14ac:dyDescent="0.25">
      <c r="A4852" s="8">
        <v>49.52</v>
      </c>
      <c r="B4852" s="40" t="s">
        <v>16</v>
      </c>
    </row>
    <row r="4853" spans="1:2" x14ac:dyDescent="0.25">
      <c r="A4853" s="8">
        <v>49.53</v>
      </c>
      <c r="B4853" s="40" t="s">
        <v>16</v>
      </c>
    </row>
    <row r="4854" spans="1:2" x14ac:dyDescent="0.25">
      <c r="A4854" s="8">
        <v>49.54</v>
      </c>
      <c r="B4854" s="40" t="s">
        <v>16</v>
      </c>
    </row>
    <row r="4855" spans="1:2" x14ac:dyDescent="0.25">
      <c r="A4855" s="8">
        <v>49.55</v>
      </c>
      <c r="B4855" s="40" t="s">
        <v>16</v>
      </c>
    </row>
    <row r="4856" spans="1:2" x14ac:dyDescent="0.25">
      <c r="A4856" s="8">
        <v>49.56</v>
      </c>
      <c r="B4856" s="40" t="s">
        <v>16</v>
      </c>
    </row>
    <row r="4857" spans="1:2" x14ac:dyDescent="0.25">
      <c r="A4857" s="8">
        <v>49.57</v>
      </c>
      <c r="B4857" s="40" t="s">
        <v>16</v>
      </c>
    </row>
    <row r="4858" spans="1:2" x14ac:dyDescent="0.25">
      <c r="A4858" s="8">
        <v>49.58</v>
      </c>
      <c r="B4858" s="40" t="s">
        <v>16</v>
      </c>
    </row>
    <row r="4859" spans="1:2" x14ac:dyDescent="0.25">
      <c r="A4859" s="8">
        <v>49.59</v>
      </c>
      <c r="B4859" s="40" t="s">
        <v>16</v>
      </c>
    </row>
    <row r="4860" spans="1:2" x14ac:dyDescent="0.25">
      <c r="A4860" s="8">
        <v>49.6</v>
      </c>
      <c r="B4860" s="40" t="s">
        <v>16</v>
      </c>
    </row>
    <row r="4861" spans="1:2" x14ac:dyDescent="0.25">
      <c r="A4861" s="8">
        <v>49.61</v>
      </c>
      <c r="B4861" s="40" t="s">
        <v>16</v>
      </c>
    </row>
    <row r="4862" spans="1:2" x14ac:dyDescent="0.25">
      <c r="A4862" s="8">
        <v>49.62</v>
      </c>
      <c r="B4862" s="40" t="s">
        <v>16</v>
      </c>
    </row>
    <row r="4863" spans="1:2" x14ac:dyDescent="0.25">
      <c r="A4863" s="8">
        <v>49.63</v>
      </c>
      <c r="B4863" s="40" t="s">
        <v>16</v>
      </c>
    </row>
    <row r="4864" spans="1:2" x14ac:dyDescent="0.25">
      <c r="A4864" s="8">
        <v>49.64</v>
      </c>
      <c r="B4864" s="40" t="s">
        <v>16</v>
      </c>
    </row>
    <row r="4865" spans="1:2" x14ac:dyDescent="0.25">
      <c r="A4865" s="8">
        <v>49.65</v>
      </c>
      <c r="B4865" s="40" t="s">
        <v>16</v>
      </c>
    </row>
    <row r="4866" spans="1:2" x14ac:dyDescent="0.25">
      <c r="A4866" s="8">
        <v>49.66</v>
      </c>
      <c r="B4866" s="40" t="s">
        <v>16</v>
      </c>
    </row>
    <row r="4867" spans="1:2" x14ac:dyDescent="0.25">
      <c r="A4867" s="8">
        <v>49.67</v>
      </c>
      <c r="B4867" s="40" t="s">
        <v>16</v>
      </c>
    </row>
    <row r="4868" spans="1:2" x14ac:dyDescent="0.25">
      <c r="A4868" s="8">
        <v>49.68</v>
      </c>
      <c r="B4868" s="40" t="s">
        <v>16</v>
      </c>
    </row>
    <row r="4869" spans="1:2" x14ac:dyDescent="0.25">
      <c r="A4869" s="8">
        <v>49.69</v>
      </c>
      <c r="B4869" s="40" t="s">
        <v>16</v>
      </c>
    </row>
    <row r="4870" spans="1:2" x14ac:dyDescent="0.25">
      <c r="A4870" s="8">
        <v>49.7</v>
      </c>
      <c r="B4870" s="40" t="s">
        <v>16</v>
      </c>
    </row>
    <row r="4871" spans="1:2" x14ac:dyDescent="0.25">
      <c r="A4871" s="8">
        <v>49.71</v>
      </c>
      <c r="B4871" s="40" t="s">
        <v>16</v>
      </c>
    </row>
    <row r="4872" spans="1:2" x14ac:dyDescent="0.25">
      <c r="A4872" s="8">
        <v>49.72</v>
      </c>
      <c r="B4872" s="40" t="s">
        <v>16</v>
      </c>
    </row>
    <row r="4873" spans="1:2" x14ac:dyDescent="0.25">
      <c r="A4873" s="8">
        <v>49.73</v>
      </c>
      <c r="B4873" s="40" t="s">
        <v>16</v>
      </c>
    </row>
    <row r="4874" spans="1:2" x14ac:dyDescent="0.25">
      <c r="A4874" s="8">
        <v>49.74</v>
      </c>
      <c r="B4874" s="40" t="s">
        <v>16</v>
      </c>
    </row>
    <row r="4875" spans="1:2" x14ac:dyDescent="0.25">
      <c r="A4875" s="8">
        <v>49.75</v>
      </c>
      <c r="B4875" s="40" t="s">
        <v>16</v>
      </c>
    </row>
    <row r="4876" spans="1:2" x14ac:dyDescent="0.25">
      <c r="A4876" s="8">
        <v>49.76</v>
      </c>
      <c r="B4876" s="40" t="s">
        <v>16</v>
      </c>
    </row>
    <row r="4877" spans="1:2" x14ac:dyDescent="0.25">
      <c r="A4877" s="8">
        <v>49.77</v>
      </c>
      <c r="B4877" s="40" t="s">
        <v>16</v>
      </c>
    </row>
    <row r="4878" spans="1:2" x14ac:dyDescent="0.25">
      <c r="A4878" s="8">
        <v>49.78</v>
      </c>
      <c r="B4878" s="40" t="s">
        <v>16</v>
      </c>
    </row>
    <row r="4879" spans="1:2" x14ac:dyDescent="0.25">
      <c r="A4879" s="8">
        <v>49.79</v>
      </c>
      <c r="B4879" s="40" t="s">
        <v>16</v>
      </c>
    </row>
    <row r="4880" spans="1:2" x14ac:dyDescent="0.25">
      <c r="A4880" s="8">
        <v>49.8</v>
      </c>
      <c r="B4880" s="40" t="s">
        <v>16</v>
      </c>
    </row>
    <row r="4881" spans="1:2" x14ac:dyDescent="0.25">
      <c r="A4881" s="8">
        <v>49.81</v>
      </c>
      <c r="B4881" s="40" t="s">
        <v>16</v>
      </c>
    </row>
    <row r="4882" spans="1:2" x14ac:dyDescent="0.25">
      <c r="A4882" s="8">
        <v>49.82</v>
      </c>
      <c r="B4882" s="40" t="s">
        <v>16</v>
      </c>
    </row>
    <row r="4883" spans="1:2" x14ac:dyDescent="0.25">
      <c r="A4883" s="8">
        <v>49.83</v>
      </c>
      <c r="B4883" s="40" t="s">
        <v>16</v>
      </c>
    </row>
    <row r="4884" spans="1:2" x14ac:dyDescent="0.25">
      <c r="A4884" s="8">
        <v>49.84</v>
      </c>
      <c r="B4884" s="40" t="s">
        <v>16</v>
      </c>
    </row>
    <row r="4885" spans="1:2" x14ac:dyDescent="0.25">
      <c r="A4885" s="8">
        <v>49.85</v>
      </c>
      <c r="B4885" s="40" t="s">
        <v>16</v>
      </c>
    </row>
    <row r="4886" spans="1:2" x14ac:dyDescent="0.25">
      <c r="A4886" s="8">
        <v>49.86</v>
      </c>
      <c r="B4886" s="40" t="s">
        <v>16</v>
      </c>
    </row>
    <row r="4887" spans="1:2" x14ac:dyDescent="0.25">
      <c r="A4887" s="8">
        <v>49.87</v>
      </c>
      <c r="B4887" s="40" t="s">
        <v>16</v>
      </c>
    </row>
    <row r="4888" spans="1:2" x14ac:dyDescent="0.25">
      <c r="A4888" s="8">
        <v>49.88</v>
      </c>
      <c r="B4888" s="40" t="s">
        <v>16</v>
      </c>
    </row>
    <row r="4889" spans="1:2" x14ac:dyDescent="0.25">
      <c r="A4889" s="8">
        <v>49.89</v>
      </c>
      <c r="B4889" s="40" t="s">
        <v>16</v>
      </c>
    </row>
    <row r="4890" spans="1:2" x14ac:dyDescent="0.25">
      <c r="A4890" s="8">
        <v>49.9</v>
      </c>
      <c r="B4890" s="40" t="s">
        <v>16</v>
      </c>
    </row>
    <row r="4891" spans="1:2" x14ac:dyDescent="0.25">
      <c r="A4891" s="8">
        <v>49.91</v>
      </c>
      <c r="B4891" s="40" t="s">
        <v>16</v>
      </c>
    </row>
    <row r="4892" spans="1:2" x14ac:dyDescent="0.25">
      <c r="A4892" s="8">
        <v>49.92</v>
      </c>
      <c r="B4892" s="40" t="s">
        <v>16</v>
      </c>
    </row>
    <row r="4893" spans="1:2" x14ac:dyDescent="0.25">
      <c r="A4893" s="8">
        <v>49.93</v>
      </c>
      <c r="B4893" s="40" t="s">
        <v>16</v>
      </c>
    </row>
    <row r="4894" spans="1:2" x14ac:dyDescent="0.25">
      <c r="A4894" s="8">
        <v>49.94</v>
      </c>
      <c r="B4894" s="40" t="s">
        <v>16</v>
      </c>
    </row>
    <row r="4895" spans="1:2" x14ac:dyDescent="0.25">
      <c r="A4895" s="8">
        <v>49.95</v>
      </c>
      <c r="B4895" s="40" t="s">
        <v>16</v>
      </c>
    </row>
    <row r="4896" spans="1:2" x14ac:dyDescent="0.25">
      <c r="A4896" s="8">
        <v>49.96</v>
      </c>
      <c r="B4896" s="40" t="s">
        <v>16</v>
      </c>
    </row>
    <row r="4897" spans="1:2" x14ac:dyDescent="0.25">
      <c r="A4897" s="8">
        <v>49.97</v>
      </c>
      <c r="B4897" s="40" t="s">
        <v>16</v>
      </c>
    </row>
    <row r="4898" spans="1:2" x14ac:dyDescent="0.25">
      <c r="A4898" s="8">
        <v>49.98</v>
      </c>
      <c r="B4898" s="40" t="s">
        <v>16</v>
      </c>
    </row>
    <row r="4899" spans="1:2" x14ac:dyDescent="0.25">
      <c r="A4899" s="8">
        <v>49.99</v>
      </c>
      <c r="B4899" s="40" t="s">
        <v>16</v>
      </c>
    </row>
    <row r="4900" spans="1:2" x14ac:dyDescent="0.25">
      <c r="A4900" s="8">
        <v>50</v>
      </c>
      <c r="B4900" s="40" t="s">
        <v>16</v>
      </c>
    </row>
    <row r="4901" spans="1:2" x14ac:dyDescent="0.25">
      <c r="A4901" s="8">
        <v>50.01</v>
      </c>
      <c r="B4901" s="40" t="s">
        <v>16</v>
      </c>
    </row>
    <row r="4902" spans="1:2" x14ac:dyDescent="0.25">
      <c r="A4902" s="8">
        <v>50.02</v>
      </c>
      <c r="B4902" s="40" t="s">
        <v>16</v>
      </c>
    </row>
    <row r="4903" spans="1:2" x14ac:dyDescent="0.25">
      <c r="A4903" s="8">
        <v>50.03</v>
      </c>
      <c r="B4903" s="40" t="s">
        <v>16</v>
      </c>
    </row>
    <row r="4904" spans="1:2" x14ac:dyDescent="0.25">
      <c r="A4904" s="8">
        <v>50.04</v>
      </c>
      <c r="B4904" s="40" t="s">
        <v>16</v>
      </c>
    </row>
    <row r="4905" spans="1:2" x14ac:dyDescent="0.25">
      <c r="A4905" s="8">
        <v>50.05</v>
      </c>
      <c r="B4905" s="40" t="s">
        <v>16</v>
      </c>
    </row>
    <row r="4906" spans="1:2" x14ac:dyDescent="0.25">
      <c r="A4906" s="8">
        <v>50.06</v>
      </c>
      <c r="B4906" s="40" t="s">
        <v>16</v>
      </c>
    </row>
    <row r="4907" spans="1:2" x14ac:dyDescent="0.25">
      <c r="A4907" s="8">
        <v>50.07</v>
      </c>
      <c r="B4907" s="40" t="s">
        <v>16</v>
      </c>
    </row>
    <row r="4908" spans="1:2" x14ac:dyDescent="0.25">
      <c r="A4908" s="8">
        <v>50.08</v>
      </c>
      <c r="B4908" s="40" t="s">
        <v>16</v>
      </c>
    </row>
    <row r="4909" spans="1:2" x14ac:dyDescent="0.25">
      <c r="A4909" s="8">
        <v>50.09</v>
      </c>
      <c r="B4909" s="40" t="s">
        <v>16</v>
      </c>
    </row>
    <row r="4910" spans="1:2" x14ac:dyDescent="0.25">
      <c r="A4910" s="8">
        <v>50.1</v>
      </c>
      <c r="B4910" s="40" t="s">
        <v>16</v>
      </c>
    </row>
    <row r="4911" spans="1:2" x14ac:dyDescent="0.25">
      <c r="A4911" s="8">
        <v>50.11</v>
      </c>
      <c r="B4911" s="40" t="s">
        <v>16</v>
      </c>
    </row>
    <row r="4912" spans="1:2" x14ac:dyDescent="0.25">
      <c r="A4912" s="8">
        <v>50.12</v>
      </c>
      <c r="B4912" s="40" t="s">
        <v>16</v>
      </c>
    </row>
    <row r="4913" spans="1:2" x14ac:dyDescent="0.25">
      <c r="A4913" s="8">
        <v>50.13</v>
      </c>
      <c r="B4913" s="40" t="s">
        <v>16</v>
      </c>
    </row>
    <row r="4914" spans="1:2" x14ac:dyDescent="0.25">
      <c r="A4914" s="8">
        <v>50.14</v>
      </c>
      <c r="B4914" s="40" t="s">
        <v>16</v>
      </c>
    </row>
    <row r="4915" spans="1:2" x14ac:dyDescent="0.25">
      <c r="A4915" s="8">
        <v>50.15</v>
      </c>
      <c r="B4915" s="40" t="s">
        <v>16</v>
      </c>
    </row>
    <row r="4916" spans="1:2" x14ac:dyDescent="0.25">
      <c r="A4916" s="8">
        <v>50.16</v>
      </c>
      <c r="B4916" s="40" t="s">
        <v>16</v>
      </c>
    </row>
    <row r="4917" spans="1:2" x14ac:dyDescent="0.25">
      <c r="A4917" s="8">
        <v>50.17</v>
      </c>
      <c r="B4917" s="40" t="s">
        <v>16</v>
      </c>
    </row>
    <row r="4918" spans="1:2" x14ac:dyDescent="0.25">
      <c r="A4918" s="8">
        <v>50.18</v>
      </c>
      <c r="B4918" s="40" t="s">
        <v>16</v>
      </c>
    </row>
    <row r="4919" spans="1:2" x14ac:dyDescent="0.25">
      <c r="A4919" s="8">
        <v>50.19</v>
      </c>
      <c r="B4919" s="40" t="s">
        <v>16</v>
      </c>
    </row>
    <row r="4920" spans="1:2" x14ac:dyDescent="0.25">
      <c r="A4920" s="8">
        <v>50.2</v>
      </c>
      <c r="B4920" s="40" t="s">
        <v>16</v>
      </c>
    </row>
    <row r="4921" spans="1:2" x14ac:dyDescent="0.25">
      <c r="A4921" s="8">
        <v>50.21</v>
      </c>
      <c r="B4921" s="40" t="s">
        <v>16</v>
      </c>
    </row>
    <row r="4922" spans="1:2" x14ac:dyDescent="0.25">
      <c r="A4922" s="8">
        <v>50.22</v>
      </c>
      <c r="B4922" s="40" t="s">
        <v>16</v>
      </c>
    </row>
    <row r="4923" spans="1:2" x14ac:dyDescent="0.25">
      <c r="A4923" s="8">
        <v>50.23</v>
      </c>
      <c r="B4923" s="40" t="s">
        <v>16</v>
      </c>
    </row>
    <row r="4924" spans="1:2" x14ac:dyDescent="0.25">
      <c r="A4924" s="8">
        <v>50.24</v>
      </c>
      <c r="B4924" s="40" t="s">
        <v>16</v>
      </c>
    </row>
    <row r="4925" spans="1:2" x14ac:dyDescent="0.25">
      <c r="A4925" s="8">
        <v>50.25</v>
      </c>
      <c r="B4925" s="40" t="s">
        <v>16</v>
      </c>
    </row>
    <row r="4926" spans="1:2" x14ac:dyDescent="0.25">
      <c r="A4926" s="8">
        <v>50.26</v>
      </c>
      <c r="B4926" s="40" t="s">
        <v>16</v>
      </c>
    </row>
    <row r="4927" spans="1:2" x14ac:dyDescent="0.25">
      <c r="A4927" s="8">
        <v>50.27</v>
      </c>
      <c r="B4927" s="40" t="s">
        <v>16</v>
      </c>
    </row>
    <row r="4928" spans="1:2" x14ac:dyDescent="0.25">
      <c r="A4928" s="8">
        <v>50.28</v>
      </c>
      <c r="B4928" s="40" t="s">
        <v>16</v>
      </c>
    </row>
    <row r="4929" spans="1:2" x14ac:dyDescent="0.25">
      <c r="A4929" s="8">
        <v>50.29</v>
      </c>
      <c r="B4929" s="40" t="s">
        <v>16</v>
      </c>
    </row>
    <row r="4930" spans="1:2" x14ac:dyDescent="0.25">
      <c r="A4930" s="8">
        <v>50.3</v>
      </c>
      <c r="B4930" s="40" t="s">
        <v>16</v>
      </c>
    </row>
    <row r="4931" spans="1:2" x14ac:dyDescent="0.25">
      <c r="A4931" s="8">
        <v>50.31</v>
      </c>
      <c r="B4931" s="40" t="s">
        <v>16</v>
      </c>
    </row>
    <row r="4932" spans="1:2" x14ac:dyDescent="0.25">
      <c r="A4932" s="8">
        <v>50.32</v>
      </c>
      <c r="B4932" s="40" t="s">
        <v>16</v>
      </c>
    </row>
    <row r="4933" spans="1:2" x14ac:dyDescent="0.25">
      <c r="A4933" s="8">
        <v>50.33</v>
      </c>
      <c r="B4933" s="40" t="s">
        <v>16</v>
      </c>
    </row>
    <row r="4934" spans="1:2" x14ac:dyDescent="0.25">
      <c r="A4934" s="8">
        <v>50.34</v>
      </c>
      <c r="B4934" s="40" t="s">
        <v>16</v>
      </c>
    </row>
    <row r="4935" spans="1:2" x14ac:dyDescent="0.25">
      <c r="A4935" s="8">
        <v>50.35</v>
      </c>
      <c r="B4935" s="40" t="s">
        <v>16</v>
      </c>
    </row>
    <row r="4936" spans="1:2" x14ac:dyDescent="0.25">
      <c r="A4936" s="8">
        <v>50.36</v>
      </c>
      <c r="B4936" s="40" t="s">
        <v>16</v>
      </c>
    </row>
    <row r="4937" spans="1:2" x14ac:dyDescent="0.25">
      <c r="A4937" s="8">
        <v>50.37</v>
      </c>
      <c r="B4937" s="40" t="s">
        <v>16</v>
      </c>
    </row>
    <row r="4938" spans="1:2" x14ac:dyDescent="0.25">
      <c r="A4938" s="8">
        <v>50.38</v>
      </c>
      <c r="B4938" s="40" t="s">
        <v>16</v>
      </c>
    </row>
    <row r="4939" spans="1:2" x14ac:dyDescent="0.25">
      <c r="A4939" s="8">
        <v>50.39</v>
      </c>
      <c r="B4939" s="40" t="s">
        <v>16</v>
      </c>
    </row>
    <row r="4940" spans="1:2" x14ac:dyDescent="0.25">
      <c r="A4940" s="8">
        <v>50.4</v>
      </c>
      <c r="B4940" s="40" t="s">
        <v>16</v>
      </c>
    </row>
    <row r="4941" spans="1:2" x14ac:dyDescent="0.25">
      <c r="A4941" s="8">
        <v>50.41</v>
      </c>
      <c r="B4941" s="40" t="s">
        <v>16</v>
      </c>
    </row>
    <row r="4942" spans="1:2" x14ac:dyDescent="0.25">
      <c r="A4942" s="8">
        <v>50.42</v>
      </c>
      <c r="B4942" s="40" t="s">
        <v>16</v>
      </c>
    </row>
    <row r="4943" spans="1:2" x14ac:dyDescent="0.25">
      <c r="A4943" s="8">
        <v>50.43</v>
      </c>
      <c r="B4943" s="40" t="s">
        <v>16</v>
      </c>
    </row>
    <row r="4944" spans="1:2" x14ac:dyDescent="0.25">
      <c r="A4944" s="8">
        <v>50.44</v>
      </c>
      <c r="B4944" s="40" t="s">
        <v>16</v>
      </c>
    </row>
    <row r="4945" spans="1:2" x14ac:dyDescent="0.25">
      <c r="A4945" s="8">
        <v>50.45</v>
      </c>
      <c r="B4945" s="40" t="s">
        <v>16</v>
      </c>
    </row>
    <row r="4946" spans="1:2" x14ac:dyDescent="0.25">
      <c r="A4946" s="8">
        <v>50.46</v>
      </c>
      <c r="B4946" s="40" t="s">
        <v>16</v>
      </c>
    </row>
    <row r="4947" spans="1:2" x14ac:dyDescent="0.25">
      <c r="A4947" s="8">
        <v>50.47</v>
      </c>
      <c r="B4947" s="40" t="s">
        <v>16</v>
      </c>
    </row>
    <row r="4948" spans="1:2" x14ac:dyDescent="0.25">
      <c r="A4948" s="8">
        <v>50.48</v>
      </c>
      <c r="B4948" s="40" t="s">
        <v>16</v>
      </c>
    </row>
    <row r="4949" spans="1:2" x14ac:dyDescent="0.25">
      <c r="A4949" s="8">
        <v>50.49</v>
      </c>
      <c r="B4949" s="40" t="s">
        <v>16</v>
      </c>
    </row>
    <row r="4950" spans="1:2" x14ac:dyDescent="0.25">
      <c r="A4950" s="8">
        <v>50.5</v>
      </c>
      <c r="B4950" s="40" t="s">
        <v>16</v>
      </c>
    </row>
    <row r="4951" spans="1:2" x14ac:dyDescent="0.25">
      <c r="A4951" s="8">
        <v>50.51</v>
      </c>
      <c r="B4951" s="40" t="s">
        <v>16</v>
      </c>
    </row>
    <row r="4952" spans="1:2" x14ac:dyDescent="0.25">
      <c r="A4952" s="8">
        <v>50.52</v>
      </c>
      <c r="B4952" s="40" t="s">
        <v>16</v>
      </c>
    </row>
    <row r="4953" spans="1:2" x14ac:dyDescent="0.25">
      <c r="A4953" s="8">
        <v>50.53</v>
      </c>
      <c r="B4953" s="40" t="s">
        <v>16</v>
      </c>
    </row>
    <row r="4954" spans="1:2" x14ac:dyDescent="0.25">
      <c r="A4954" s="8">
        <v>50.54</v>
      </c>
      <c r="B4954" s="40" t="s">
        <v>16</v>
      </c>
    </row>
    <row r="4955" spans="1:2" x14ac:dyDescent="0.25">
      <c r="A4955" s="8">
        <v>50.55</v>
      </c>
      <c r="B4955" s="40" t="s">
        <v>16</v>
      </c>
    </row>
    <row r="4956" spans="1:2" x14ac:dyDescent="0.25">
      <c r="A4956" s="8">
        <v>50.56</v>
      </c>
      <c r="B4956" s="40" t="s">
        <v>16</v>
      </c>
    </row>
    <row r="4957" spans="1:2" x14ac:dyDescent="0.25">
      <c r="A4957" s="8">
        <v>50.57</v>
      </c>
      <c r="B4957" s="40" t="s">
        <v>16</v>
      </c>
    </row>
    <row r="4958" spans="1:2" x14ac:dyDescent="0.25">
      <c r="A4958" s="8">
        <v>50.58</v>
      </c>
      <c r="B4958" s="40" t="s">
        <v>16</v>
      </c>
    </row>
    <row r="4959" spans="1:2" x14ac:dyDescent="0.25">
      <c r="A4959" s="8">
        <v>50.59</v>
      </c>
      <c r="B4959" s="40" t="s">
        <v>16</v>
      </c>
    </row>
    <row r="4960" spans="1:2" x14ac:dyDescent="0.25">
      <c r="A4960" s="8">
        <v>50.6</v>
      </c>
      <c r="B4960" s="40" t="s">
        <v>16</v>
      </c>
    </row>
    <row r="4961" spans="1:2" x14ac:dyDescent="0.25">
      <c r="A4961" s="8">
        <v>50.61</v>
      </c>
      <c r="B4961" s="40" t="s">
        <v>16</v>
      </c>
    </row>
    <row r="4962" spans="1:2" x14ac:dyDescent="0.25">
      <c r="A4962" s="8">
        <v>50.62</v>
      </c>
      <c r="B4962" s="40" t="s">
        <v>16</v>
      </c>
    </row>
    <row r="4963" spans="1:2" x14ac:dyDescent="0.25">
      <c r="A4963" s="8">
        <v>50.63</v>
      </c>
      <c r="B4963" s="40" t="s">
        <v>16</v>
      </c>
    </row>
    <row r="4964" spans="1:2" x14ac:dyDescent="0.25">
      <c r="A4964" s="8">
        <v>50.64</v>
      </c>
      <c r="B4964" s="40" t="s">
        <v>16</v>
      </c>
    </row>
    <row r="4965" spans="1:2" x14ac:dyDescent="0.25">
      <c r="A4965" s="8">
        <v>50.65</v>
      </c>
      <c r="B4965" s="40" t="s">
        <v>16</v>
      </c>
    </row>
    <row r="4966" spans="1:2" x14ac:dyDescent="0.25">
      <c r="A4966" s="8">
        <v>50.66</v>
      </c>
      <c r="B4966" s="40" t="s">
        <v>16</v>
      </c>
    </row>
    <row r="4967" spans="1:2" x14ac:dyDescent="0.25">
      <c r="A4967" s="8">
        <v>50.67</v>
      </c>
      <c r="B4967" s="40" t="s">
        <v>16</v>
      </c>
    </row>
    <row r="4968" spans="1:2" x14ac:dyDescent="0.25">
      <c r="A4968" s="8">
        <v>50.68</v>
      </c>
      <c r="B4968" s="40" t="s">
        <v>16</v>
      </c>
    </row>
    <row r="4969" spans="1:2" x14ac:dyDescent="0.25">
      <c r="A4969" s="8">
        <v>50.69</v>
      </c>
      <c r="B4969" s="40" t="s">
        <v>16</v>
      </c>
    </row>
    <row r="4970" spans="1:2" x14ac:dyDescent="0.25">
      <c r="A4970" s="8">
        <v>50.7</v>
      </c>
      <c r="B4970" s="40" t="s">
        <v>16</v>
      </c>
    </row>
    <row r="4971" spans="1:2" x14ac:dyDescent="0.25">
      <c r="A4971" s="8">
        <v>50.71</v>
      </c>
      <c r="B4971" s="40" t="s">
        <v>16</v>
      </c>
    </row>
    <row r="4972" spans="1:2" x14ac:dyDescent="0.25">
      <c r="A4972" s="8">
        <v>50.72</v>
      </c>
      <c r="B4972" s="40" t="s">
        <v>16</v>
      </c>
    </row>
    <row r="4973" spans="1:2" x14ac:dyDescent="0.25">
      <c r="A4973" s="8">
        <v>50.73</v>
      </c>
      <c r="B4973" s="40" t="s">
        <v>16</v>
      </c>
    </row>
    <row r="4974" spans="1:2" x14ac:dyDescent="0.25">
      <c r="A4974" s="8">
        <v>50.74</v>
      </c>
      <c r="B4974" s="40" t="s">
        <v>16</v>
      </c>
    </row>
    <row r="4975" spans="1:2" x14ac:dyDescent="0.25">
      <c r="A4975" s="8">
        <v>50.75</v>
      </c>
      <c r="B4975" s="40" t="s">
        <v>16</v>
      </c>
    </row>
    <row r="4976" spans="1:2" x14ac:dyDescent="0.25">
      <c r="A4976" s="8">
        <v>50.76</v>
      </c>
      <c r="B4976" s="40" t="s">
        <v>16</v>
      </c>
    </row>
    <row r="4977" spans="1:2" x14ac:dyDescent="0.25">
      <c r="A4977" s="8">
        <v>50.77</v>
      </c>
      <c r="B4977" s="40" t="s">
        <v>16</v>
      </c>
    </row>
    <row r="4978" spans="1:2" x14ac:dyDescent="0.25">
      <c r="A4978" s="8">
        <v>50.78</v>
      </c>
      <c r="B4978" s="40" t="s">
        <v>16</v>
      </c>
    </row>
    <row r="4979" spans="1:2" x14ac:dyDescent="0.25">
      <c r="A4979" s="8">
        <v>50.79</v>
      </c>
      <c r="B4979" s="40" t="s">
        <v>16</v>
      </c>
    </row>
    <row r="4980" spans="1:2" x14ac:dyDescent="0.25">
      <c r="A4980" s="8">
        <v>50.8</v>
      </c>
      <c r="B4980" s="40" t="s">
        <v>16</v>
      </c>
    </row>
    <row r="4981" spans="1:2" x14ac:dyDescent="0.25">
      <c r="A4981" s="8">
        <v>50.81</v>
      </c>
      <c r="B4981" s="40" t="s">
        <v>16</v>
      </c>
    </row>
    <row r="4982" spans="1:2" x14ac:dyDescent="0.25">
      <c r="A4982" s="8">
        <v>50.82</v>
      </c>
      <c r="B4982" s="40" t="s">
        <v>16</v>
      </c>
    </row>
    <row r="4983" spans="1:2" x14ac:dyDescent="0.25">
      <c r="A4983" s="8">
        <v>50.83</v>
      </c>
      <c r="B4983" s="40" t="s">
        <v>16</v>
      </c>
    </row>
    <row r="4984" spans="1:2" x14ac:dyDescent="0.25">
      <c r="A4984" s="8">
        <v>50.84</v>
      </c>
      <c r="B4984" s="40" t="s">
        <v>16</v>
      </c>
    </row>
    <row r="4985" spans="1:2" x14ac:dyDescent="0.25">
      <c r="A4985" s="8">
        <v>50.85</v>
      </c>
      <c r="B4985" s="40" t="s">
        <v>16</v>
      </c>
    </row>
    <row r="4986" spans="1:2" x14ac:dyDescent="0.25">
      <c r="A4986" s="8">
        <v>50.86</v>
      </c>
      <c r="B4986" s="40" t="s">
        <v>16</v>
      </c>
    </row>
    <row r="4987" spans="1:2" x14ac:dyDescent="0.25">
      <c r="A4987" s="8">
        <v>50.87</v>
      </c>
      <c r="B4987" s="40" t="s">
        <v>16</v>
      </c>
    </row>
    <row r="4988" spans="1:2" x14ac:dyDescent="0.25">
      <c r="A4988" s="8">
        <v>50.88</v>
      </c>
      <c r="B4988" s="40" t="s">
        <v>16</v>
      </c>
    </row>
    <row r="4989" spans="1:2" x14ac:dyDescent="0.25">
      <c r="A4989" s="8">
        <v>50.89</v>
      </c>
      <c r="B4989" s="40" t="s">
        <v>16</v>
      </c>
    </row>
    <row r="4990" spans="1:2" x14ac:dyDescent="0.25">
      <c r="A4990" s="8">
        <v>50.9</v>
      </c>
      <c r="B4990" s="40" t="s">
        <v>16</v>
      </c>
    </row>
    <row r="4991" spans="1:2" x14ac:dyDescent="0.25">
      <c r="A4991" s="8">
        <v>50.91</v>
      </c>
      <c r="B4991" s="40" t="s">
        <v>16</v>
      </c>
    </row>
    <row r="4992" spans="1:2" x14ac:dyDescent="0.25">
      <c r="A4992" s="8">
        <v>50.92</v>
      </c>
      <c r="B4992" s="40" t="s">
        <v>16</v>
      </c>
    </row>
    <row r="4993" spans="1:2" x14ac:dyDescent="0.25">
      <c r="A4993" s="8">
        <v>50.93</v>
      </c>
      <c r="B4993" s="40" t="s">
        <v>16</v>
      </c>
    </row>
    <row r="4994" spans="1:2" x14ac:dyDescent="0.25">
      <c r="A4994" s="8">
        <v>50.94</v>
      </c>
      <c r="B4994" s="40" t="s">
        <v>16</v>
      </c>
    </row>
    <row r="4995" spans="1:2" x14ac:dyDescent="0.25">
      <c r="A4995" s="8">
        <v>50.95</v>
      </c>
      <c r="B4995" s="40" t="s">
        <v>16</v>
      </c>
    </row>
    <row r="4996" spans="1:2" x14ac:dyDescent="0.25">
      <c r="A4996" s="8">
        <v>50.96</v>
      </c>
      <c r="B4996" s="40" t="s">
        <v>16</v>
      </c>
    </row>
    <row r="4997" spans="1:2" x14ac:dyDescent="0.25">
      <c r="A4997" s="8">
        <v>50.97</v>
      </c>
      <c r="B4997" s="40" t="s">
        <v>16</v>
      </c>
    </row>
    <row r="4998" spans="1:2" x14ac:dyDescent="0.25">
      <c r="A4998" s="8">
        <v>50.98</v>
      </c>
      <c r="B4998" s="40" t="s">
        <v>16</v>
      </c>
    </row>
    <row r="4999" spans="1:2" x14ac:dyDescent="0.25">
      <c r="A4999" s="8">
        <v>50.99</v>
      </c>
      <c r="B4999" s="40" t="s">
        <v>16</v>
      </c>
    </row>
    <row r="5000" spans="1:2" x14ac:dyDescent="0.25">
      <c r="A5000" s="8">
        <v>51</v>
      </c>
      <c r="B5000" s="41" t="s">
        <v>12</v>
      </c>
    </row>
    <row r="5001" spans="1:2" x14ac:dyDescent="0.25">
      <c r="A5001" s="8">
        <v>51.01</v>
      </c>
      <c r="B5001" s="41" t="s">
        <v>12</v>
      </c>
    </row>
    <row r="5002" spans="1:2" x14ac:dyDescent="0.25">
      <c r="A5002" s="8">
        <v>51.02</v>
      </c>
      <c r="B5002" s="41" t="s">
        <v>12</v>
      </c>
    </row>
    <row r="5003" spans="1:2" x14ac:dyDescent="0.25">
      <c r="A5003" s="8">
        <v>51.03</v>
      </c>
      <c r="B5003" s="41" t="s">
        <v>12</v>
      </c>
    </row>
    <row r="5004" spans="1:2" x14ac:dyDescent="0.25">
      <c r="A5004" s="8">
        <v>51.04</v>
      </c>
      <c r="B5004" s="41" t="s">
        <v>12</v>
      </c>
    </row>
    <row r="5005" spans="1:2" x14ac:dyDescent="0.25">
      <c r="A5005" s="8">
        <v>51.05</v>
      </c>
      <c r="B5005" s="41" t="s">
        <v>12</v>
      </c>
    </row>
    <row r="5006" spans="1:2" x14ac:dyDescent="0.25">
      <c r="A5006" s="8">
        <v>51.06</v>
      </c>
      <c r="B5006" s="41" t="s">
        <v>12</v>
      </c>
    </row>
    <row r="5007" spans="1:2" x14ac:dyDescent="0.25">
      <c r="A5007" s="8">
        <v>51.07</v>
      </c>
      <c r="B5007" s="41" t="s">
        <v>12</v>
      </c>
    </row>
    <row r="5008" spans="1:2" x14ac:dyDescent="0.25">
      <c r="A5008" s="8">
        <v>51.08</v>
      </c>
      <c r="B5008" s="41" t="s">
        <v>12</v>
      </c>
    </row>
    <row r="5009" spans="1:2" x14ac:dyDescent="0.25">
      <c r="A5009" s="8">
        <v>51.09</v>
      </c>
      <c r="B5009" s="41" t="s">
        <v>12</v>
      </c>
    </row>
    <row r="5010" spans="1:2" x14ac:dyDescent="0.25">
      <c r="A5010" s="8">
        <v>51.1</v>
      </c>
      <c r="B5010" s="41" t="s">
        <v>12</v>
      </c>
    </row>
    <row r="5011" spans="1:2" x14ac:dyDescent="0.25">
      <c r="A5011" s="8">
        <v>51.11</v>
      </c>
      <c r="B5011" s="41" t="s">
        <v>12</v>
      </c>
    </row>
    <row r="5012" spans="1:2" x14ac:dyDescent="0.25">
      <c r="A5012" s="8">
        <v>51.12</v>
      </c>
      <c r="B5012" s="41" t="s">
        <v>12</v>
      </c>
    </row>
    <row r="5013" spans="1:2" x14ac:dyDescent="0.25">
      <c r="A5013" s="8">
        <v>51.13</v>
      </c>
      <c r="B5013" s="41" t="s">
        <v>12</v>
      </c>
    </row>
    <row r="5014" spans="1:2" x14ac:dyDescent="0.25">
      <c r="A5014" s="8">
        <v>51.14</v>
      </c>
      <c r="B5014" s="41" t="s">
        <v>12</v>
      </c>
    </row>
    <row r="5015" spans="1:2" x14ac:dyDescent="0.25">
      <c r="A5015" s="8">
        <v>51.15</v>
      </c>
      <c r="B5015" s="41" t="s">
        <v>12</v>
      </c>
    </row>
    <row r="5016" spans="1:2" x14ac:dyDescent="0.25">
      <c r="A5016" s="8">
        <v>51.16</v>
      </c>
      <c r="B5016" s="41" t="s">
        <v>12</v>
      </c>
    </row>
    <row r="5017" spans="1:2" x14ac:dyDescent="0.25">
      <c r="A5017" s="8">
        <v>51.17</v>
      </c>
      <c r="B5017" s="41" t="s">
        <v>12</v>
      </c>
    </row>
    <row r="5018" spans="1:2" x14ac:dyDescent="0.25">
      <c r="A5018" s="8">
        <v>51.18</v>
      </c>
      <c r="B5018" s="41" t="s">
        <v>12</v>
      </c>
    </row>
    <row r="5019" spans="1:2" x14ac:dyDescent="0.25">
      <c r="A5019" s="8">
        <v>51.19</v>
      </c>
      <c r="B5019" s="41" t="s">
        <v>12</v>
      </c>
    </row>
    <row r="5020" spans="1:2" x14ac:dyDescent="0.25">
      <c r="A5020" s="8">
        <v>51.2</v>
      </c>
      <c r="B5020" s="41" t="s">
        <v>12</v>
      </c>
    </row>
    <row r="5021" spans="1:2" x14ac:dyDescent="0.25">
      <c r="A5021" s="8">
        <v>51.21</v>
      </c>
      <c r="B5021" s="41" t="s">
        <v>12</v>
      </c>
    </row>
    <row r="5022" spans="1:2" x14ac:dyDescent="0.25">
      <c r="A5022" s="8">
        <v>51.22</v>
      </c>
      <c r="B5022" s="41" t="s">
        <v>12</v>
      </c>
    </row>
    <row r="5023" spans="1:2" x14ac:dyDescent="0.25">
      <c r="A5023" s="8">
        <v>51.23</v>
      </c>
      <c r="B5023" s="41" t="s">
        <v>12</v>
      </c>
    </row>
    <row r="5024" spans="1:2" x14ac:dyDescent="0.25">
      <c r="A5024" s="8">
        <v>51.24</v>
      </c>
      <c r="B5024" s="41" t="s">
        <v>12</v>
      </c>
    </row>
    <row r="5025" spans="1:2" x14ac:dyDescent="0.25">
      <c r="A5025" s="8">
        <v>51.25</v>
      </c>
      <c r="B5025" s="41" t="s">
        <v>12</v>
      </c>
    </row>
    <row r="5026" spans="1:2" x14ac:dyDescent="0.25">
      <c r="A5026" s="8">
        <v>51.26</v>
      </c>
      <c r="B5026" s="41" t="s">
        <v>12</v>
      </c>
    </row>
    <row r="5027" spans="1:2" x14ac:dyDescent="0.25">
      <c r="A5027" s="8">
        <v>51.27</v>
      </c>
      <c r="B5027" s="41" t="s">
        <v>12</v>
      </c>
    </row>
    <row r="5028" spans="1:2" x14ac:dyDescent="0.25">
      <c r="A5028" s="8">
        <v>51.28</v>
      </c>
      <c r="B5028" s="41" t="s">
        <v>12</v>
      </c>
    </row>
    <row r="5029" spans="1:2" x14ac:dyDescent="0.25">
      <c r="A5029" s="8">
        <v>51.29</v>
      </c>
      <c r="B5029" s="41" t="s">
        <v>12</v>
      </c>
    </row>
    <row r="5030" spans="1:2" x14ac:dyDescent="0.25">
      <c r="A5030" s="8">
        <v>51.3</v>
      </c>
      <c r="B5030" s="41" t="s">
        <v>12</v>
      </c>
    </row>
    <row r="5031" spans="1:2" x14ac:dyDescent="0.25">
      <c r="A5031" s="8">
        <v>51.31</v>
      </c>
      <c r="B5031" s="41" t="s">
        <v>12</v>
      </c>
    </row>
    <row r="5032" spans="1:2" x14ac:dyDescent="0.25">
      <c r="A5032" s="8">
        <v>51.32</v>
      </c>
      <c r="B5032" s="41" t="s">
        <v>12</v>
      </c>
    </row>
    <row r="5033" spans="1:2" x14ac:dyDescent="0.25">
      <c r="A5033" s="8">
        <v>51.33</v>
      </c>
      <c r="B5033" s="41" t="s">
        <v>12</v>
      </c>
    </row>
    <row r="5034" spans="1:2" x14ac:dyDescent="0.25">
      <c r="A5034" s="8">
        <v>51.34</v>
      </c>
      <c r="B5034" s="41" t="s">
        <v>12</v>
      </c>
    </row>
    <row r="5035" spans="1:2" x14ac:dyDescent="0.25">
      <c r="A5035" s="8">
        <v>51.35</v>
      </c>
      <c r="B5035" s="41" t="s">
        <v>12</v>
      </c>
    </row>
    <row r="5036" spans="1:2" x14ac:dyDescent="0.25">
      <c r="A5036" s="8">
        <v>51.36</v>
      </c>
      <c r="B5036" s="41" t="s">
        <v>12</v>
      </c>
    </row>
    <row r="5037" spans="1:2" x14ac:dyDescent="0.25">
      <c r="A5037" s="8">
        <v>51.37</v>
      </c>
      <c r="B5037" s="41" t="s">
        <v>12</v>
      </c>
    </row>
    <row r="5038" spans="1:2" x14ac:dyDescent="0.25">
      <c r="A5038" s="8">
        <v>51.38</v>
      </c>
      <c r="B5038" s="41" t="s">
        <v>12</v>
      </c>
    </row>
    <row r="5039" spans="1:2" x14ac:dyDescent="0.25">
      <c r="A5039" s="8">
        <v>51.39</v>
      </c>
      <c r="B5039" s="41" t="s">
        <v>12</v>
      </c>
    </row>
    <row r="5040" spans="1:2" x14ac:dyDescent="0.25">
      <c r="A5040" s="8">
        <v>51.4</v>
      </c>
      <c r="B5040" s="41" t="s">
        <v>12</v>
      </c>
    </row>
    <row r="5041" spans="1:2" x14ac:dyDescent="0.25">
      <c r="A5041" s="8">
        <v>51.41</v>
      </c>
      <c r="B5041" s="41" t="s">
        <v>12</v>
      </c>
    </row>
    <row r="5042" spans="1:2" x14ac:dyDescent="0.25">
      <c r="A5042" s="8">
        <v>51.42</v>
      </c>
      <c r="B5042" s="41" t="s">
        <v>12</v>
      </c>
    </row>
    <row r="5043" spans="1:2" x14ac:dyDescent="0.25">
      <c r="A5043" s="8">
        <v>51.43</v>
      </c>
      <c r="B5043" s="41" t="s">
        <v>12</v>
      </c>
    </row>
    <row r="5044" spans="1:2" x14ac:dyDescent="0.25">
      <c r="A5044" s="8">
        <v>51.44</v>
      </c>
      <c r="B5044" s="41" t="s">
        <v>12</v>
      </c>
    </row>
    <row r="5045" spans="1:2" x14ac:dyDescent="0.25">
      <c r="A5045" s="8">
        <v>51.45</v>
      </c>
      <c r="B5045" s="41" t="s">
        <v>12</v>
      </c>
    </row>
    <row r="5046" spans="1:2" x14ac:dyDescent="0.25">
      <c r="A5046" s="8">
        <v>51.46</v>
      </c>
      <c r="B5046" s="41" t="s">
        <v>12</v>
      </c>
    </row>
    <row r="5047" spans="1:2" x14ac:dyDescent="0.25">
      <c r="A5047" s="8">
        <v>51.47</v>
      </c>
      <c r="B5047" s="41" t="s">
        <v>12</v>
      </c>
    </row>
    <row r="5048" spans="1:2" x14ac:dyDescent="0.25">
      <c r="A5048" s="8">
        <v>51.48</v>
      </c>
      <c r="B5048" s="41" t="s">
        <v>12</v>
      </c>
    </row>
    <row r="5049" spans="1:2" x14ac:dyDescent="0.25">
      <c r="A5049" s="8">
        <v>51.49</v>
      </c>
      <c r="B5049" s="41" t="s">
        <v>12</v>
      </c>
    </row>
    <row r="5050" spans="1:2" x14ac:dyDescent="0.25">
      <c r="A5050" s="8">
        <v>51.5</v>
      </c>
      <c r="B5050" s="41" t="s">
        <v>12</v>
      </c>
    </row>
    <row r="5051" spans="1:2" x14ac:dyDescent="0.25">
      <c r="A5051" s="8">
        <v>51.51</v>
      </c>
      <c r="B5051" s="41" t="s">
        <v>12</v>
      </c>
    </row>
    <row r="5052" spans="1:2" x14ac:dyDescent="0.25">
      <c r="A5052" s="8">
        <v>51.52</v>
      </c>
      <c r="B5052" s="41" t="s">
        <v>12</v>
      </c>
    </row>
    <row r="5053" spans="1:2" x14ac:dyDescent="0.25">
      <c r="A5053" s="8">
        <v>51.53</v>
      </c>
      <c r="B5053" s="41" t="s">
        <v>12</v>
      </c>
    </row>
    <row r="5054" spans="1:2" x14ac:dyDescent="0.25">
      <c r="A5054" s="8">
        <v>51.54</v>
      </c>
      <c r="B5054" s="41" t="s">
        <v>12</v>
      </c>
    </row>
    <row r="5055" spans="1:2" x14ac:dyDescent="0.25">
      <c r="A5055" s="8">
        <v>51.55</v>
      </c>
      <c r="B5055" s="41" t="s">
        <v>12</v>
      </c>
    </row>
    <row r="5056" spans="1:2" x14ac:dyDescent="0.25">
      <c r="A5056" s="8">
        <v>51.56</v>
      </c>
      <c r="B5056" s="41" t="s">
        <v>12</v>
      </c>
    </row>
    <row r="5057" spans="1:2" x14ac:dyDescent="0.25">
      <c r="A5057" s="8">
        <v>51.57</v>
      </c>
      <c r="B5057" s="41" t="s">
        <v>12</v>
      </c>
    </row>
    <row r="5058" spans="1:2" x14ac:dyDescent="0.25">
      <c r="A5058" s="8">
        <v>51.58</v>
      </c>
      <c r="B5058" s="41" t="s">
        <v>12</v>
      </c>
    </row>
    <row r="5059" spans="1:2" x14ac:dyDescent="0.25">
      <c r="A5059" s="8">
        <v>51.59</v>
      </c>
      <c r="B5059" s="41" t="s">
        <v>12</v>
      </c>
    </row>
    <row r="5060" spans="1:2" x14ac:dyDescent="0.25">
      <c r="A5060" s="8">
        <v>51.6</v>
      </c>
      <c r="B5060" s="41" t="s">
        <v>12</v>
      </c>
    </row>
    <row r="5061" spans="1:2" x14ac:dyDescent="0.25">
      <c r="A5061" s="8">
        <v>51.61</v>
      </c>
      <c r="B5061" s="41" t="s">
        <v>12</v>
      </c>
    </row>
    <row r="5062" spans="1:2" x14ac:dyDescent="0.25">
      <c r="A5062" s="8">
        <v>51.62</v>
      </c>
      <c r="B5062" s="41" t="s">
        <v>12</v>
      </c>
    </row>
    <row r="5063" spans="1:2" x14ac:dyDescent="0.25">
      <c r="A5063" s="8">
        <v>51.63</v>
      </c>
      <c r="B5063" s="41" t="s">
        <v>12</v>
      </c>
    </row>
    <row r="5064" spans="1:2" x14ac:dyDescent="0.25">
      <c r="A5064" s="8">
        <v>51.64</v>
      </c>
      <c r="B5064" s="41" t="s">
        <v>12</v>
      </c>
    </row>
    <row r="5065" spans="1:2" x14ac:dyDescent="0.25">
      <c r="A5065" s="8">
        <v>51.65</v>
      </c>
      <c r="B5065" s="41" t="s">
        <v>12</v>
      </c>
    </row>
    <row r="5066" spans="1:2" x14ac:dyDescent="0.25">
      <c r="A5066" s="8">
        <v>51.66</v>
      </c>
      <c r="B5066" s="41" t="s">
        <v>12</v>
      </c>
    </row>
    <row r="5067" spans="1:2" x14ac:dyDescent="0.25">
      <c r="A5067" s="8">
        <v>51.67</v>
      </c>
      <c r="B5067" s="41" t="s">
        <v>12</v>
      </c>
    </row>
    <row r="5068" spans="1:2" x14ac:dyDescent="0.25">
      <c r="A5068" s="8">
        <v>51.68</v>
      </c>
      <c r="B5068" s="41" t="s">
        <v>12</v>
      </c>
    </row>
    <row r="5069" spans="1:2" x14ac:dyDescent="0.25">
      <c r="A5069" s="8">
        <v>51.69</v>
      </c>
      <c r="B5069" s="41" t="s">
        <v>12</v>
      </c>
    </row>
    <row r="5070" spans="1:2" x14ac:dyDescent="0.25">
      <c r="A5070" s="8">
        <v>51.7</v>
      </c>
      <c r="B5070" s="41" t="s">
        <v>12</v>
      </c>
    </row>
    <row r="5071" spans="1:2" x14ac:dyDescent="0.25">
      <c r="A5071" s="8">
        <v>51.71</v>
      </c>
      <c r="B5071" s="41" t="s">
        <v>12</v>
      </c>
    </row>
    <row r="5072" spans="1:2" x14ac:dyDescent="0.25">
      <c r="A5072" s="8">
        <v>51.72</v>
      </c>
      <c r="B5072" s="41" t="s">
        <v>12</v>
      </c>
    </row>
    <row r="5073" spans="1:2" x14ac:dyDescent="0.25">
      <c r="A5073" s="8">
        <v>51.73</v>
      </c>
      <c r="B5073" s="41" t="s">
        <v>12</v>
      </c>
    </row>
    <row r="5074" spans="1:2" x14ac:dyDescent="0.25">
      <c r="A5074" s="8">
        <v>51.74</v>
      </c>
      <c r="B5074" s="41" t="s">
        <v>12</v>
      </c>
    </row>
    <row r="5075" spans="1:2" x14ac:dyDescent="0.25">
      <c r="A5075" s="8">
        <v>51.75</v>
      </c>
      <c r="B5075" s="41" t="s">
        <v>12</v>
      </c>
    </row>
    <row r="5076" spans="1:2" x14ac:dyDescent="0.25">
      <c r="A5076" s="8">
        <v>51.76</v>
      </c>
      <c r="B5076" s="41" t="s">
        <v>12</v>
      </c>
    </row>
    <row r="5077" spans="1:2" x14ac:dyDescent="0.25">
      <c r="A5077" s="8">
        <v>51.77</v>
      </c>
      <c r="B5077" s="41" t="s">
        <v>12</v>
      </c>
    </row>
    <row r="5078" spans="1:2" x14ac:dyDescent="0.25">
      <c r="A5078" s="8">
        <v>51.78</v>
      </c>
      <c r="B5078" s="41" t="s">
        <v>12</v>
      </c>
    </row>
    <row r="5079" spans="1:2" x14ac:dyDescent="0.25">
      <c r="A5079" s="8">
        <v>51.79</v>
      </c>
      <c r="B5079" s="41" t="s">
        <v>12</v>
      </c>
    </row>
    <row r="5080" spans="1:2" x14ac:dyDescent="0.25">
      <c r="A5080" s="8">
        <v>51.8</v>
      </c>
      <c r="B5080" s="41" t="s">
        <v>12</v>
      </c>
    </row>
    <row r="5081" spans="1:2" x14ac:dyDescent="0.25">
      <c r="A5081" s="8">
        <v>51.81</v>
      </c>
      <c r="B5081" s="41" t="s">
        <v>12</v>
      </c>
    </row>
    <row r="5082" spans="1:2" x14ac:dyDescent="0.25">
      <c r="A5082" s="8">
        <v>51.82</v>
      </c>
      <c r="B5082" s="41" t="s">
        <v>12</v>
      </c>
    </row>
    <row r="5083" spans="1:2" x14ac:dyDescent="0.25">
      <c r="A5083" s="8">
        <v>51.83</v>
      </c>
      <c r="B5083" s="41" t="s">
        <v>12</v>
      </c>
    </row>
    <row r="5084" spans="1:2" x14ac:dyDescent="0.25">
      <c r="A5084" s="8">
        <v>51.84</v>
      </c>
      <c r="B5084" s="41" t="s">
        <v>12</v>
      </c>
    </row>
    <row r="5085" spans="1:2" x14ac:dyDescent="0.25">
      <c r="A5085" s="8">
        <v>51.85</v>
      </c>
      <c r="B5085" s="41" t="s">
        <v>12</v>
      </c>
    </row>
    <row r="5086" spans="1:2" x14ac:dyDescent="0.25">
      <c r="A5086" s="8">
        <v>51.86</v>
      </c>
      <c r="B5086" s="41" t="s">
        <v>12</v>
      </c>
    </row>
    <row r="5087" spans="1:2" x14ac:dyDescent="0.25">
      <c r="A5087" s="8">
        <v>51.87</v>
      </c>
      <c r="B5087" s="41" t="s">
        <v>12</v>
      </c>
    </row>
    <row r="5088" spans="1:2" x14ac:dyDescent="0.25">
      <c r="A5088" s="8">
        <v>51.88</v>
      </c>
      <c r="B5088" s="41" t="s">
        <v>12</v>
      </c>
    </row>
    <row r="5089" spans="1:2" x14ac:dyDescent="0.25">
      <c r="A5089" s="8">
        <v>51.89</v>
      </c>
      <c r="B5089" s="41" t="s">
        <v>12</v>
      </c>
    </row>
    <row r="5090" spans="1:2" x14ac:dyDescent="0.25">
      <c r="A5090" s="8">
        <v>51.9</v>
      </c>
      <c r="B5090" s="41" t="s">
        <v>12</v>
      </c>
    </row>
    <row r="5091" spans="1:2" x14ac:dyDescent="0.25">
      <c r="A5091" s="8">
        <v>51.91</v>
      </c>
      <c r="B5091" s="41" t="s">
        <v>12</v>
      </c>
    </row>
    <row r="5092" spans="1:2" x14ac:dyDescent="0.25">
      <c r="A5092" s="8">
        <v>51.92</v>
      </c>
      <c r="B5092" s="41" t="s">
        <v>12</v>
      </c>
    </row>
    <row r="5093" spans="1:2" x14ac:dyDescent="0.25">
      <c r="A5093" s="8">
        <v>51.93</v>
      </c>
      <c r="B5093" s="41" t="s">
        <v>12</v>
      </c>
    </row>
    <row r="5094" spans="1:2" x14ac:dyDescent="0.25">
      <c r="A5094" s="8">
        <v>51.94</v>
      </c>
      <c r="B5094" s="41" t="s">
        <v>12</v>
      </c>
    </row>
    <row r="5095" spans="1:2" x14ac:dyDescent="0.25">
      <c r="A5095" s="8">
        <v>51.95</v>
      </c>
      <c r="B5095" s="41" t="s">
        <v>12</v>
      </c>
    </row>
    <row r="5096" spans="1:2" x14ac:dyDescent="0.25">
      <c r="A5096" s="8">
        <v>51.96</v>
      </c>
      <c r="B5096" s="41" t="s">
        <v>12</v>
      </c>
    </row>
    <row r="5097" spans="1:2" x14ac:dyDescent="0.25">
      <c r="A5097" s="8">
        <v>51.97</v>
      </c>
      <c r="B5097" s="41" t="s">
        <v>12</v>
      </c>
    </row>
    <row r="5098" spans="1:2" x14ac:dyDescent="0.25">
      <c r="A5098" s="8">
        <v>51.98</v>
      </c>
      <c r="B5098" s="41" t="s">
        <v>12</v>
      </c>
    </row>
    <row r="5099" spans="1:2" x14ac:dyDescent="0.25">
      <c r="A5099" s="8">
        <v>51.99</v>
      </c>
      <c r="B5099" s="41" t="s">
        <v>12</v>
      </c>
    </row>
    <row r="5100" spans="1:2" x14ac:dyDescent="0.25">
      <c r="A5100" s="8">
        <v>52</v>
      </c>
      <c r="B5100" s="41" t="s">
        <v>12</v>
      </c>
    </row>
    <row r="5101" spans="1:2" x14ac:dyDescent="0.25">
      <c r="A5101" s="8">
        <v>52.01</v>
      </c>
      <c r="B5101" s="41" t="s">
        <v>12</v>
      </c>
    </row>
    <row r="5102" spans="1:2" x14ac:dyDescent="0.25">
      <c r="A5102" s="8">
        <v>52.02</v>
      </c>
      <c r="B5102" s="41" t="s">
        <v>12</v>
      </c>
    </row>
    <row r="5103" spans="1:2" x14ac:dyDescent="0.25">
      <c r="A5103" s="8">
        <v>52.03</v>
      </c>
      <c r="B5103" s="41" t="s">
        <v>12</v>
      </c>
    </row>
    <row r="5104" spans="1:2" x14ac:dyDescent="0.25">
      <c r="A5104" s="8">
        <v>52.04</v>
      </c>
      <c r="B5104" s="41" t="s">
        <v>12</v>
      </c>
    </row>
    <row r="5105" spans="1:2" x14ac:dyDescent="0.25">
      <c r="A5105" s="8">
        <v>52.05</v>
      </c>
      <c r="B5105" s="41" t="s">
        <v>12</v>
      </c>
    </row>
    <row r="5106" spans="1:2" x14ac:dyDescent="0.25">
      <c r="A5106" s="8">
        <v>52.06</v>
      </c>
      <c r="B5106" s="41" t="s">
        <v>12</v>
      </c>
    </row>
    <row r="5107" spans="1:2" x14ac:dyDescent="0.25">
      <c r="A5107" s="8">
        <v>52.07</v>
      </c>
      <c r="B5107" s="41" t="s">
        <v>12</v>
      </c>
    </row>
    <row r="5108" spans="1:2" x14ac:dyDescent="0.25">
      <c r="A5108" s="8">
        <v>52.08</v>
      </c>
      <c r="B5108" s="41" t="s">
        <v>12</v>
      </c>
    </row>
    <row r="5109" spans="1:2" x14ac:dyDescent="0.25">
      <c r="A5109" s="8">
        <v>52.09</v>
      </c>
      <c r="B5109" s="41" t="s">
        <v>12</v>
      </c>
    </row>
    <row r="5110" spans="1:2" x14ac:dyDescent="0.25">
      <c r="A5110" s="8">
        <v>52.1</v>
      </c>
      <c r="B5110" s="41" t="s">
        <v>12</v>
      </c>
    </row>
    <row r="5111" spans="1:2" x14ac:dyDescent="0.25">
      <c r="A5111" s="8">
        <v>52.11</v>
      </c>
      <c r="B5111" s="41" t="s">
        <v>12</v>
      </c>
    </row>
    <row r="5112" spans="1:2" x14ac:dyDescent="0.25">
      <c r="A5112" s="8">
        <v>52.12</v>
      </c>
      <c r="B5112" s="41" t="s">
        <v>12</v>
      </c>
    </row>
    <row r="5113" spans="1:2" x14ac:dyDescent="0.25">
      <c r="A5113" s="8">
        <v>52.13</v>
      </c>
      <c r="B5113" s="41" t="s">
        <v>12</v>
      </c>
    </row>
    <row r="5114" spans="1:2" x14ac:dyDescent="0.25">
      <c r="A5114" s="8">
        <v>52.14</v>
      </c>
      <c r="B5114" s="41" t="s">
        <v>12</v>
      </c>
    </row>
    <row r="5115" spans="1:2" x14ac:dyDescent="0.25">
      <c r="A5115" s="8">
        <v>52.15</v>
      </c>
      <c r="B5115" s="41" t="s">
        <v>12</v>
      </c>
    </row>
    <row r="5116" spans="1:2" x14ac:dyDescent="0.25">
      <c r="A5116" s="8">
        <v>52.16</v>
      </c>
      <c r="B5116" s="41" t="s">
        <v>12</v>
      </c>
    </row>
    <row r="5117" spans="1:2" x14ac:dyDescent="0.25">
      <c r="A5117" s="8">
        <v>52.17</v>
      </c>
      <c r="B5117" s="41" t="s">
        <v>12</v>
      </c>
    </row>
    <row r="5118" spans="1:2" x14ac:dyDescent="0.25">
      <c r="A5118" s="8">
        <v>52.18</v>
      </c>
      <c r="B5118" s="41" t="s">
        <v>12</v>
      </c>
    </row>
    <row r="5119" spans="1:2" x14ac:dyDescent="0.25">
      <c r="A5119" s="8">
        <v>52.19</v>
      </c>
      <c r="B5119" s="41" t="s">
        <v>12</v>
      </c>
    </row>
    <row r="5120" spans="1:2" x14ac:dyDescent="0.25">
      <c r="A5120" s="8">
        <v>52.2</v>
      </c>
      <c r="B5120" s="41" t="s">
        <v>12</v>
      </c>
    </row>
    <row r="5121" spans="1:2" x14ac:dyDescent="0.25">
      <c r="A5121" s="8">
        <v>52.21</v>
      </c>
      <c r="B5121" s="41" t="s">
        <v>12</v>
      </c>
    </row>
    <row r="5122" spans="1:2" x14ac:dyDescent="0.25">
      <c r="A5122" s="8">
        <v>52.22</v>
      </c>
      <c r="B5122" s="41" t="s">
        <v>12</v>
      </c>
    </row>
    <row r="5123" spans="1:2" x14ac:dyDescent="0.25">
      <c r="A5123" s="8">
        <v>52.23</v>
      </c>
      <c r="B5123" s="41" t="s">
        <v>12</v>
      </c>
    </row>
    <row r="5124" spans="1:2" x14ac:dyDescent="0.25">
      <c r="A5124" s="8">
        <v>52.24</v>
      </c>
      <c r="B5124" s="41" t="s">
        <v>12</v>
      </c>
    </row>
    <row r="5125" spans="1:2" x14ac:dyDescent="0.25">
      <c r="A5125" s="8">
        <v>52.25</v>
      </c>
      <c r="B5125" s="41" t="s">
        <v>12</v>
      </c>
    </row>
    <row r="5126" spans="1:2" x14ac:dyDescent="0.25">
      <c r="A5126" s="8">
        <v>52.26</v>
      </c>
      <c r="B5126" s="41" t="s">
        <v>12</v>
      </c>
    </row>
    <row r="5127" spans="1:2" x14ac:dyDescent="0.25">
      <c r="A5127" s="8">
        <v>52.27</v>
      </c>
      <c r="B5127" s="41" t="s">
        <v>12</v>
      </c>
    </row>
    <row r="5128" spans="1:2" x14ac:dyDescent="0.25">
      <c r="A5128" s="8">
        <v>52.28</v>
      </c>
      <c r="B5128" s="41" t="s">
        <v>12</v>
      </c>
    </row>
    <row r="5129" spans="1:2" x14ac:dyDescent="0.25">
      <c r="A5129" s="8">
        <v>52.29</v>
      </c>
      <c r="B5129" s="41" t="s">
        <v>12</v>
      </c>
    </row>
    <row r="5130" spans="1:2" x14ac:dyDescent="0.25">
      <c r="A5130" s="8">
        <v>52.3</v>
      </c>
      <c r="B5130" s="41" t="s">
        <v>12</v>
      </c>
    </row>
    <row r="5131" spans="1:2" x14ac:dyDescent="0.25">
      <c r="A5131" s="8">
        <v>52.31</v>
      </c>
      <c r="B5131" s="41" t="s">
        <v>12</v>
      </c>
    </row>
    <row r="5132" spans="1:2" x14ac:dyDescent="0.25">
      <c r="A5132" s="8">
        <v>52.32</v>
      </c>
      <c r="B5132" s="41" t="s">
        <v>12</v>
      </c>
    </row>
    <row r="5133" spans="1:2" x14ac:dyDescent="0.25">
      <c r="A5133" s="8">
        <v>52.33</v>
      </c>
      <c r="B5133" s="41" t="s">
        <v>12</v>
      </c>
    </row>
    <row r="5134" spans="1:2" x14ac:dyDescent="0.25">
      <c r="A5134" s="8">
        <v>52.34</v>
      </c>
      <c r="B5134" s="41" t="s">
        <v>12</v>
      </c>
    </row>
    <row r="5135" spans="1:2" x14ac:dyDescent="0.25">
      <c r="A5135" s="8">
        <v>52.35</v>
      </c>
      <c r="B5135" s="41" t="s">
        <v>12</v>
      </c>
    </row>
    <row r="5136" spans="1:2" x14ac:dyDescent="0.25">
      <c r="A5136" s="8">
        <v>52.36</v>
      </c>
      <c r="B5136" s="41" t="s">
        <v>12</v>
      </c>
    </row>
    <row r="5137" spans="1:2" x14ac:dyDescent="0.25">
      <c r="A5137" s="8">
        <v>52.37</v>
      </c>
      <c r="B5137" s="41" t="s">
        <v>12</v>
      </c>
    </row>
    <row r="5138" spans="1:2" x14ac:dyDescent="0.25">
      <c r="A5138" s="8">
        <v>52.38</v>
      </c>
      <c r="B5138" s="41" t="s">
        <v>12</v>
      </c>
    </row>
    <row r="5139" spans="1:2" x14ac:dyDescent="0.25">
      <c r="A5139" s="8">
        <v>52.39</v>
      </c>
      <c r="B5139" s="41" t="s">
        <v>12</v>
      </c>
    </row>
    <row r="5140" spans="1:2" x14ac:dyDescent="0.25">
      <c r="A5140" s="8">
        <v>52.4</v>
      </c>
      <c r="B5140" s="41" t="s">
        <v>12</v>
      </c>
    </row>
    <row r="5141" spans="1:2" x14ac:dyDescent="0.25">
      <c r="A5141" s="8">
        <v>52.41</v>
      </c>
      <c r="B5141" s="41" t="s">
        <v>12</v>
      </c>
    </row>
    <row r="5142" spans="1:2" x14ac:dyDescent="0.25">
      <c r="A5142" s="8">
        <v>52.42</v>
      </c>
      <c r="B5142" s="41" t="s">
        <v>12</v>
      </c>
    </row>
    <row r="5143" spans="1:2" x14ac:dyDescent="0.25">
      <c r="A5143" s="8">
        <v>52.43</v>
      </c>
      <c r="B5143" s="41" t="s">
        <v>12</v>
      </c>
    </row>
    <row r="5144" spans="1:2" x14ac:dyDescent="0.25">
      <c r="A5144" s="8">
        <v>52.44</v>
      </c>
      <c r="B5144" s="41" t="s">
        <v>12</v>
      </c>
    </row>
    <row r="5145" spans="1:2" x14ac:dyDescent="0.25">
      <c r="A5145" s="8">
        <v>52.45</v>
      </c>
      <c r="B5145" s="41" t="s">
        <v>12</v>
      </c>
    </row>
    <row r="5146" spans="1:2" x14ac:dyDescent="0.25">
      <c r="A5146" s="8">
        <v>52.46</v>
      </c>
      <c r="B5146" s="41" t="s">
        <v>12</v>
      </c>
    </row>
    <row r="5147" spans="1:2" x14ac:dyDescent="0.25">
      <c r="A5147" s="8">
        <v>52.47</v>
      </c>
      <c r="B5147" s="41" t="s">
        <v>12</v>
      </c>
    </row>
    <row r="5148" spans="1:2" x14ac:dyDescent="0.25">
      <c r="A5148" s="8">
        <v>52.48</v>
      </c>
      <c r="B5148" s="41" t="s">
        <v>12</v>
      </c>
    </row>
    <row r="5149" spans="1:2" x14ac:dyDescent="0.25">
      <c r="A5149" s="8">
        <v>52.49</v>
      </c>
      <c r="B5149" s="41" t="s">
        <v>12</v>
      </c>
    </row>
    <row r="5150" spans="1:2" x14ac:dyDescent="0.25">
      <c r="A5150" s="8">
        <v>52.5</v>
      </c>
      <c r="B5150" s="41" t="s">
        <v>12</v>
      </c>
    </row>
    <row r="5151" spans="1:2" x14ac:dyDescent="0.25">
      <c r="A5151" s="8">
        <v>52.51</v>
      </c>
      <c r="B5151" s="41" t="s">
        <v>12</v>
      </c>
    </row>
    <row r="5152" spans="1:2" x14ac:dyDescent="0.25">
      <c r="A5152" s="8">
        <v>52.52</v>
      </c>
      <c r="B5152" s="41" t="s">
        <v>12</v>
      </c>
    </row>
    <row r="5153" spans="1:2" x14ac:dyDescent="0.25">
      <c r="A5153" s="8">
        <v>52.53</v>
      </c>
      <c r="B5153" s="41" t="s">
        <v>12</v>
      </c>
    </row>
    <row r="5154" spans="1:2" x14ac:dyDescent="0.25">
      <c r="A5154" s="8">
        <v>52.54</v>
      </c>
      <c r="B5154" s="41" t="s">
        <v>12</v>
      </c>
    </row>
    <row r="5155" spans="1:2" x14ac:dyDescent="0.25">
      <c r="A5155" s="8">
        <v>52.55</v>
      </c>
      <c r="B5155" s="41" t="s">
        <v>12</v>
      </c>
    </row>
    <row r="5156" spans="1:2" x14ac:dyDescent="0.25">
      <c r="A5156" s="8">
        <v>52.56</v>
      </c>
      <c r="B5156" s="41" t="s">
        <v>12</v>
      </c>
    </row>
    <row r="5157" spans="1:2" x14ac:dyDescent="0.25">
      <c r="A5157" s="8">
        <v>52.57</v>
      </c>
      <c r="B5157" s="41" t="s">
        <v>12</v>
      </c>
    </row>
    <row r="5158" spans="1:2" x14ac:dyDescent="0.25">
      <c r="A5158" s="8">
        <v>52.58</v>
      </c>
      <c r="B5158" s="41" t="s">
        <v>12</v>
      </c>
    </row>
    <row r="5159" spans="1:2" x14ac:dyDescent="0.25">
      <c r="A5159" s="8">
        <v>52.59</v>
      </c>
      <c r="B5159" s="41" t="s">
        <v>12</v>
      </c>
    </row>
    <row r="5160" spans="1:2" x14ac:dyDescent="0.25">
      <c r="A5160" s="8">
        <v>52.6</v>
      </c>
      <c r="B5160" s="41" t="s">
        <v>12</v>
      </c>
    </row>
    <row r="5161" spans="1:2" x14ac:dyDescent="0.25">
      <c r="A5161" s="8">
        <v>52.61</v>
      </c>
      <c r="B5161" s="41" t="s">
        <v>12</v>
      </c>
    </row>
    <row r="5162" spans="1:2" x14ac:dyDescent="0.25">
      <c r="A5162" s="8">
        <v>52.62</v>
      </c>
      <c r="B5162" s="41" t="s">
        <v>12</v>
      </c>
    </row>
    <row r="5163" spans="1:2" x14ac:dyDescent="0.25">
      <c r="A5163" s="8">
        <v>52.63</v>
      </c>
      <c r="B5163" s="41" t="s">
        <v>12</v>
      </c>
    </row>
    <row r="5164" spans="1:2" x14ac:dyDescent="0.25">
      <c r="A5164" s="8">
        <v>52.64</v>
      </c>
      <c r="B5164" s="41" t="s">
        <v>12</v>
      </c>
    </row>
    <row r="5165" spans="1:2" x14ac:dyDescent="0.25">
      <c r="A5165" s="8">
        <v>52.65</v>
      </c>
      <c r="B5165" s="41" t="s">
        <v>12</v>
      </c>
    </row>
    <row r="5166" spans="1:2" x14ac:dyDescent="0.25">
      <c r="A5166" s="8">
        <v>52.66</v>
      </c>
      <c r="B5166" s="41" t="s">
        <v>12</v>
      </c>
    </row>
    <row r="5167" spans="1:2" x14ac:dyDescent="0.25">
      <c r="A5167" s="8">
        <v>52.67</v>
      </c>
      <c r="B5167" s="41" t="s">
        <v>12</v>
      </c>
    </row>
    <row r="5168" spans="1:2" x14ac:dyDescent="0.25">
      <c r="A5168" s="8">
        <v>52.68</v>
      </c>
      <c r="B5168" s="41" t="s">
        <v>12</v>
      </c>
    </row>
    <row r="5169" spans="1:2" x14ac:dyDescent="0.25">
      <c r="A5169" s="8">
        <v>52.69</v>
      </c>
      <c r="B5169" s="41" t="s">
        <v>12</v>
      </c>
    </row>
    <row r="5170" spans="1:2" x14ac:dyDescent="0.25">
      <c r="A5170" s="8">
        <v>52.7</v>
      </c>
      <c r="B5170" s="41" t="s">
        <v>12</v>
      </c>
    </row>
    <row r="5171" spans="1:2" x14ac:dyDescent="0.25">
      <c r="A5171" s="8">
        <v>52.71</v>
      </c>
      <c r="B5171" s="41" t="s">
        <v>12</v>
      </c>
    </row>
    <row r="5172" spans="1:2" x14ac:dyDescent="0.25">
      <c r="A5172" s="8">
        <v>52.72</v>
      </c>
      <c r="B5172" s="41" t="s">
        <v>12</v>
      </c>
    </row>
    <row r="5173" spans="1:2" x14ac:dyDescent="0.25">
      <c r="A5173" s="8">
        <v>52.73</v>
      </c>
      <c r="B5173" s="41" t="s">
        <v>12</v>
      </c>
    </row>
    <row r="5174" spans="1:2" x14ac:dyDescent="0.25">
      <c r="A5174" s="8">
        <v>52.74</v>
      </c>
      <c r="B5174" s="41" t="s">
        <v>12</v>
      </c>
    </row>
    <row r="5175" spans="1:2" x14ac:dyDescent="0.25">
      <c r="A5175" s="8">
        <v>52.75</v>
      </c>
      <c r="B5175" s="41" t="s">
        <v>12</v>
      </c>
    </row>
    <row r="5176" spans="1:2" x14ac:dyDescent="0.25">
      <c r="A5176" s="8">
        <v>52.76</v>
      </c>
      <c r="B5176" s="41" t="s">
        <v>12</v>
      </c>
    </row>
    <row r="5177" spans="1:2" x14ac:dyDescent="0.25">
      <c r="A5177" s="8">
        <v>52.77</v>
      </c>
      <c r="B5177" s="41" t="s">
        <v>12</v>
      </c>
    </row>
    <row r="5178" spans="1:2" x14ac:dyDescent="0.25">
      <c r="A5178" s="8">
        <v>52.78</v>
      </c>
      <c r="B5178" s="41" t="s">
        <v>12</v>
      </c>
    </row>
    <row r="5179" spans="1:2" x14ac:dyDescent="0.25">
      <c r="A5179" s="8">
        <v>52.79</v>
      </c>
      <c r="B5179" s="41" t="s">
        <v>12</v>
      </c>
    </row>
    <row r="5180" spans="1:2" x14ac:dyDescent="0.25">
      <c r="A5180" s="8">
        <v>52.8</v>
      </c>
      <c r="B5180" s="41" t="s">
        <v>12</v>
      </c>
    </row>
    <row r="5181" spans="1:2" x14ac:dyDescent="0.25">
      <c r="A5181" s="8">
        <v>52.81</v>
      </c>
      <c r="B5181" s="41" t="s">
        <v>12</v>
      </c>
    </row>
    <row r="5182" spans="1:2" x14ac:dyDescent="0.25">
      <c r="A5182" s="8">
        <v>52.82</v>
      </c>
      <c r="B5182" s="41" t="s">
        <v>12</v>
      </c>
    </row>
    <row r="5183" spans="1:2" x14ac:dyDescent="0.25">
      <c r="A5183" s="8">
        <v>52.83</v>
      </c>
      <c r="B5183" s="41" t="s">
        <v>12</v>
      </c>
    </row>
    <row r="5184" spans="1:2" x14ac:dyDescent="0.25">
      <c r="A5184" s="8">
        <v>52.84</v>
      </c>
      <c r="B5184" s="41" t="s">
        <v>12</v>
      </c>
    </row>
    <row r="5185" spans="1:2" x14ac:dyDescent="0.25">
      <c r="A5185" s="8">
        <v>52.85</v>
      </c>
      <c r="B5185" s="41" t="s">
        <v>12</v>
      </c>
    </row>
    <row r="5186" spans="1:2" x14ac:dyDescent="0.25">
      <c r="A5186" s="8">
        <v>52.86</v>
      </c>
      <c r="B5186" s="41" t="s">
        <v>12</v>
      </c>
    </row>
    <row r="5187" spans="1:2" x14ac:dyDescent="0.25">
      <c r="A5187" s="8">
        <v>52.87</v>
      </c>
      <c r="B5187" s="41" t="s">
        <v>12</v>
      </c>
    </row>
    <row r="5188" spans="1:2" x14ac:dyDescent="0.25">
      <c r="A5188" s="8">
        <v>52.88</v>
      </c>
      <c r="B5188" s="41" t="s">
        <v>12</v>
      </c>
    </row>
    <row r="5189" spans="1:2" x14ac:dyDescent="0.25">
      <c r="A5189" s="8">
        <v>52.89</v>
      </c>
      <c r="B5189" s="41" t="s">
        <v>12</v>
      </c>
    </row>
    <row r="5190" spans="1:2" x14ac:dyDescent="0.25">
      <c r="A5190" s="8">
        <v>52.9</v>
      </c>
      <c r="B5190" s="41" t="s">
        <v>12</v>
      </c>
    </row>
    <row r="5191" spans="1:2" x14ac:dyDescent="0.25">
      <c r="A5191" s="8">
        <v>52.91</v>
      </c>
      <c r="B5191" s="41" t="s">
        <v>12</v>
      </c>
    </row>
    <row r="5192" spans="1:2" x14ac:dyDescent="0.25">
      <c r="A5192" s="8">
        <v>52.92</v>
      </c>
      <c r="B5192" s="41" t="s">
        <v>12</v>
      </c>
    </row>
    <row r="5193" spans="1:2" x14ac:dyDescent="0.25">
      <c r="A5193" s="8">
        <v>52.93</v>
      </c>
      <c r="B5193" s="41" t="s">
        <v>12</v>
      </c>
    </row>
    <row r="5194" spans="1:2" x14ac:dyDescent="0.25">
      <c r="A5194" s="8">
        <v>52.94</v>
      </c>
      <c r="B5194" s="41" t="s">
        <v>12</v>
      </c>
    </row>
    <row r="5195" spans="1:2" x14ac:dyDescent="0.25">
      <c r="A5195" s="8">
        <v>52.95</v>
      </c>
      <c r="B5195" s="41" t="s">
        <v>12</v>
      </c>
    </row>
    <row r="5196" spans="1:2" x14ac:dyDescent="0.25">
      <c r="A5196" s="8">
        <v>52.96</v>
      </c>
      <c r="B5196" s="41" t="s">
        <v>12</v>
      </c>
    </row>
    <row r="5197" spans="1:2" x14ac:dyDescent="0.25">
      <c r="A5197" s="8">
        <v>52.97</v>
      </c>
      <c r="B5197" s="41" t="s">
        <v>12</v>
      </c>
    </row>
    <row r="5198" spans="1:2" x14ac:dyDescent="0.25">
      <c r="A5198" s="8">
        <v>52.98</v>
      </c>
      <c r="B5198" s="41" t="s">
        <v>12</v>
      </c>
    </row>
    <row r="5199" spans="1:2" x14ac:dyDescent="0.25">
      <c r="A5199" s="8">
        <v>52.99</v>
      </c>
      <c r="B5199" s="41" t="s">
        <v>12</v>
      </c>
    </row>
    <row r="5200" spans="1:2" x14ac:dyDescent="0.25">
      <c r="A5200" s="8">
        <v>53</v>
      </c>
      <c r="B5200" s="41" t="s">
        <v>12</v>
      </c>
    </row>
    <row r="5201" spans="1:2" x14ac:dyDescent="0.25">
      <c r="A5201" s="8">
        <v>53.01</v>
      </c>
      <c r="B5201" s="41" t="s">
        <v>12</v>
      </c>
    </row>
    <row r="5202" spans="1:2" x14ac:dyDescent="0.25">
      <c r="A5202" s="8">
        <v>53.02</v>
      </c>
      <c r="B5202" s="41" t="s">
        <v>12</v>
      </c>
    </row>
    <row r="5203" spans="1:2" x14ac:dyDescent="0.25">
      <c r="A5203" s="8">
        <v>53.03</v>
      </c>
      <c r="B5203" s="41" t="s">
        <v>12</v>
      </c>
    </row>
    <row r="5204" spans="1:2" x14ac:dyDescent="0.25">
      <c r="A5204" s="8">
        <v>53.04</v>
      </c>
      <c r="B5204" s="41" t="s">
        <v>12</v>
      </c>
    </row>
    <row r="5205" spans="1:2" x14ac:dyDescent="0.25">
      <c r="A5205" s="8">
        <v>53.05</v>
      </c>
      <c r="B5205" s="41" t="s">
        <v>12</v>
      </c>
    </row>
    <row r="5206" spans="1:2" x14ac:dyDescent="0.25">
      <c r="A5206" s="8">
        <v>53.06</v>
      </c>
      <c r="B5206" s="41" t="s">
        <v>12</v>
      </c>
    </row>
    <row r="5207" spans="1:2" x14ac:dyDescent="0.25">
      <c r="A5207" s="8">
        <v>53.07</v>
      </c>
      <c r="B5207" s="41" t="s">
        <v>12</v>
      </c>
    </row>
    <row r="5208" spans="1:2" x14ac:dyDescent="0.25">
      <c r="A5208" s="8">
        <v>53.08</v>
      </c>
      <c r="B5208" s="41" t="s">
        <v>12</v>
      </c>
    </row>
    <row r="5209" spans="1:2" x14ac:dyDescent="0.25">
      <c r="A5209" s="8">
        <v>53.09</v>
      </c>
      <c r="B5209" s="41" t="s">
        <v>12</v>
      </c>
    </row>
    <row r="5210" spans="1:2" x14ac:dyDescent="0.25">
      <c r="A5210" s="8">
        <v>53.1</v>
      </c>
      <c r="B5210" s="41" t="s">
        <v>12</v>
      </c>
    </row>
    <row r="5211" spans="1:2" x14ac:dyDescent="0.25">
      <c r="A5211" s="8">
        <v>53.11</v>
      </c>
      <c r="B5211" s="41" t="s">
        <v>12</v>
      </c>
    </row>
    <row r="5212" spans="1:2" x14ac:dyDescent="0.25">
      <c r="A5212" s="8">
        <v>53.12</v>
      </c>
      <c r="B5212" s="41" t="s">
        <v>12</v>
      </c>
    </row>
    <row r="5213" spans="1:2" x14ac:dyDescent="0.25">
      <c r="A5213" s="8">
        <v>53.13</v>
      </c>
      <c r="B5213" s="41" t="s">
        <v>12</v>
      </c>
    </row>
    <row r="5214" spans="1:2" x14ac:dyDescent="0.25">
      <c r="A5214" s="8">
        <v>53.14</v>
      </c>
      <c r="B5214" s="41" t="s">
        <v>12</v>
      </c>
    </row>
    <row r="5215" spans="1:2" x14ac:dyDescent="0.25">
      <c r="A5215" s="8">
        <v>53.15</v>
      </c>
      <c r="B5215" s="41" t="s">
        <v>12</v>
      </c>
    </row>
    <row r="5216" spans="1:2" x14ac:dyDescent="0.25">
      <c r="A5216" s="8">
        <v>53.16</v>
      </c>
      <c r="B5216" s="41" t="s">
        <v>12</v>
      </c>
    </row>
    <row r="5217" spans="1:2" x14ac:dyDescent="0.25">
      <c r="A5217" s="8">
        <v>53.17</v>
      </c>
      <c r="B5217" s="41" t="s">
        <v>12</v>
      </c>
    </row>
    <row r="5218" spans="1:2" x14ac:dyDescent="0.25">
      <c r="A5218" s="8">
        <v>53.18</v>
      </c>
      <c r="B5218" s="41" t="s">
        <v>12</v>
      </c>
    </row>
    <row r="5219" spans="1:2" x14ac:dyDescent="0.25">
      <c r="A5219" s="8">
        <v>53.19</v>
      </c>
      <c r="B5219" s="41" t="s">
        <v>12</v>
      </c>
    </row>
    <row r="5220" spans="1:2" x14ac:dyDescent="0.25">
      <c r="A5220" s="8">
        <v>53.2</v>
      </c>
      <c r="B5220" s="41" t="s">
        <v>12</v>
      </c>
    </row>
    <row r="5221" spans="1:2" x14ac:dyDescent="0.25">
      <c r="A5221" s="8">
        <v>53.21</v>
      </c>
      <c r="B5221" s="41" t="s">
        <v>12</v>
      </c>
    </row>
    <row r="5222" spans="1:2" x14ac:dyDescent="0.25">
      <c r="A5222" s="8">
        <v>53.22</v>
      </c>
      <c r="B5222" s="41" t="s">
        <v>12</v>
      </c>
    </row>
    <row r="5223" spans="1:2" x14ac:dyDescent="0.25">
      <c r="A5223" s="8">
        <v>53.23</v>
      </c>
      <c r="B5223" s="41" t="s">
        <v>12</v>
      </c>
    </row>
    <row r="5224" spans="1:2" x14ac:dyDescent="0.25">
      <c r="A5224" s="8">
        <v>53.24</v>
      </c>
      <c r="B5224" s="41" t="s">
        <v>12</v>
      </c>
    </row>
    <row r="5225" spans="1:2" x14ac:dyDescent="0.25">
      <c r="A5225" s="8">
        <v>53.25</v>
      </c>
      <c r="B5225" s="41" t="s">
        <v>12</v>
      </c>
    </row>
    <row r="5226" spans="1:2" x14ac:dyDescent="0.25">
      <c r="A5226" s="8">
        <v>53.26</v>
      </c>
      <c r="B5226" s="41" t="s">
        <v>12</v>
      </c>
    </row>
    <row r="5227" spans="1:2" x14ac:dyDescent="0.25">
      <c r="A5227" s="8">
        <v>53.27</v>
      </c>
      <c r="B5227" s="41" t="s">
        <v>12</v>
      </c>
    </row>
    <row r="5228" spans="1:2" x14ac:dyDescent="0.25">
      <c r="A5228" s="8">
        <v>53.28</v>
      </c>
      <c r="B5228" s="41" t="s">
        <v>12</v>
      </c>
    </row>
    <row r="5229" spans="1:2" x14ac:dyDescent="0.25">
      <c r="A5229" s="8">
        <v>53.29</v>
      </c>
      <c r="B5229" s="41" t="s">
        <v>12</v>
      </c>
    </row>
    <row r="5230" spans="1:2" x14ac:dyDescent="0.25">
      <c r="A5230" s="8">
        <v>53.3</v>
      </c>
      <c r="B5230" s="41" t="s">
        <v>12</v>
      </c>
    </row>
    <row r="5231" spans="1:2" x14ac:dyDescent="0.25">
      <c r="A5231" s="8">
        <v>53.31</v>
      </c>
      <c r="B5231" s="41" t="s">
        <v>12</v>
      </c>
    </row>
    <row r="5232" spans="1:2" x14ac:dyDescent="0.25">
      <c r="A5232" s="8">
        <v>53.32</v>
      </c>
      <c r="B5232" s="41" t="s">
        <v>12</v>
      </c>
    </row>
    <row r="5233" spans="1:2" x14ac:dyDescent="0.25">
      <c r="A5233" s="8">
        <v>53.330000000000098</v>
      </c>
      <c r="B5233" s="41" t="s">
        <v>12</v>
      </c>
    </row>
    <row r="5234" spans="1:2" x14ac:dyDescent="0.25">
      <c r="A5234" s="8">
        <v>53.34</v>
      </c>
      <c r="B5234" s="41" t="s">
        <v>12</v>
      </c>
    </row>
    <row r="5235" spans="1:2" x14ac:dyDescent="0.25">
      <c r="A5235" s="8">
        <v>53.35</v>
      </c>
      <c r="B5235" s="41" t="s">
        <v>12</v>
      </c>
    </row>
    <row r="5236" spans="1:2" x14ac:dyDescent="0.25">
      <c r="A5236" s="8">
        <v>53.36</v>
      </c>
      <c r="B5236" s="41" t="s">
        <v>12</v>
      </c>
    </row>
    <row r="5237" spans="1:2" x14ac:dyDescent="0.25">
      <c r="A5237" s="8">
        <v>53.37</v>
      </c>
      <c r="B5237" s="41" t="s">
        <v>12</v>
      </c>
    </row>
    <row r="5238" spans="1:2" x14ac:dyDescent="0.25">
      <c r="A5238" s="8">
        <v>53.38</v>
      </c>
      <c r="B5238" s="41" t="s">
        <v>12</v>
      </c>
    </row>
    <row r="5239" spans="1:2" x14ac:dyDescent="0.25">
      <c r="A5239" s="8">
        <v>53.39</v>
      </c>
      <c r="B5239" s="41" t="s">
        <v>12</v>
      </c>
    </row>
    <row r="5240" spans="1:2" x14ac:dyDescent="0.25">
      <c r="A5240" s="8">
        <v>53.4</v>
      </c>
      <c r="B5240" s="41" t="s">
        <v>12</v>
      </c>
    </row>
    <row r="5241" spans="1:2" x14ac:dyDescent="0.25">
      <c r="A5241" s="8">
        <v>53.41</v>
      </c>
      <c r="B5241" s="41" t="s">
        <v>12</v>
      </c>
    </row>
    <row r="5242" spans="1:2" x14ac:dyDescent="0.25">
      <c r="A5242" s="8">
        <v>53.42</v>
      </c>
      <c r="B5242" s="41" t="s">
        <v>12</v>
      </c>
    </row>
    <row r="5243" spans="1:2" x14ac:dyDescent="0.25">
      <c r="A5243" s="8">
        <v>53.43</v>
      </c>
      <c r="B5243" s="41" t="s">
        <v>12</v>
      </c>
    </row>
    <row r="5244" spans="1:2" x14ac:dyDescent="0.25">
      <c r="A5244" s="8">
        <v>53.44</v>
      </c>
      <c r="B5244" s="41" t="s">
        <v>12</v>
      </c>
    </row>
    <row r="5245" spans="1:2" x14ac:dyDescent="0.25">
      <c r="A5245" s="8">
        <v>53.45</v>
      </c>
      <c r="B5245" s="41" t="s">
        <v>12</v>
      </c>
    </row>
    <row r="5246" spans="1:2" x14ac:dyDescent="0.25">
      <c r="A5246" s="8">
        <v>53.46</v>
      </c>
      <c r="B5246" s="41" t="s">
        <v>12</v>
      </c>
    </row>
    <row r="5247" spans="1:2" x14ac:dyDescent="0.25">
      <c r="A5247" s="8">
        <v>53.47</v>
      </c>
      <c r="B5247" s="41" t="s">
        <v>12</v>
      </c>
    </row>
    <row r="5248" spans="1:2" x14ac:dyDescent="0.25">
      <c r="A5248" s="8">
        <v>53.48</v>
      </c>
      <c r="B5248" s="41" t="s">
        <v>12</v>
      </c>
    </row>
    <row r="5249" spans="1:2" x14ac:dyDescent="0.25">
      <c r="A5249" s="8">
        <v>53.49</v>
      </c>
      <c r="B5249" s="41" t="s">
        <v>12</v>
      </c>
    </row>
    <row r="5250" spans="1:2" x14ac:dyDescent="0.25">
      <c r="A5250" s="8">
        <v>53.5</v>
      </c>
      <c r="B5250" s="41" t="s">
        <v>12</v>
      </c>
    </row>
    <row r="5251" spans="1:2" x14ac:dyDescent="0.25">
      <c r="A5251" s="8">
        <v>53.51</v>
      </c>
      <c r="B5251" s="41" t="s">
        <v>12</v>
      </c>
    </row>
    <row r="5252" spans="1:2" x14ac:dyDescent="0.25">
      <c r="A5252" s="8">
        <v>53.52</v>
      </c>
      <c r="B5252" s="41" t="s">
        <v>12</v>
      </c>
    </row>
    <row r="5253" spans="1:2" x14ac:dyDescent="0.25">
      <c r="A5253" s="8">
        <v>53.53</v>
      </c>
      <c r="B5253" s="41" t="s">
        <v>12</v>
      </c>
    </row>
    <row r="5254" spans="1:2" x14ac:dyDescent="0.25">
      <c r="A5254" s="8">
        <v>53.54</v>
      </c>
      <c r="B5254" s="41" t="s">
        <v>12</v>
      </c>
    </row>
    <row r="5255" spans="1:2" x14ac:dyDescent="0.25">
      <c r="A5255" s="8">
        <v>53.55</v>
      </c>
      <c r="B5255" s="41" t="s">
        <v>12</v>
      </c>
    </row>
    <row r="5256" spans="1:2" x14ac:dyDescent="0.25">
      <c r="A5256" s="8">
        <v>53.56</v>
      </c>
      <c r="B5256" s="41" t="s">
        <v>12</v>
      </c>
    </row>
    <row r="5257" spans="1:2" x14ac:dyDescent="0.25">
      <c r="A5257" s="8">
        <v>53.57</v>
      </c>
      <c r="B5257" s="41" t="s">
        <v>12</v>
      </c>
    </row>
    <row r="5258" spans="1:2" x14ac:dyDescent="0.25">
      <c r="A5258" s="8">
        <v>53.580000000000098</v>
      </c>
      <c r="B5258" s="41" t="s">
        <v>12</v>
      </c>
    </row>
    <row r="5259" spans="1:2" x14ac:dyDescent="0.25">
      <c r="A5259" s="8">
        <v>53.59</v>
      </c>
      <c r="B5259" s="41" t="s">
        <v>12</v>
      </c>
    </row>
    <row r="5260" spans="1:2" x14ac:dyDescent="0.25">
      <c r="A5260" s="8">
        <v>53.6</v>
      </c>
      <c r="B5260" s="41" t="s">
        <v>12</v>
      </c>
    </row>
    <row r="5261" spans="1:2" x14ac:dyDescent="0.25">
      <c r="A5261" s="8">
        <v>53.61</v>
      </c>
      <c r="B5261" s="41" t="s">
        <v>12</v>
      </c>
    </row>
    <row r="5262" spans="1:2" x14ac:dyDescent="0.25">
      <c r="A5262" s="8">
        <v>53.62</v>
      </c>
      <c r="B5262" s="41" t="s">
        <v>12</v>
      </c>
    </row>
    <row r="5263" spans="1:2" x14ac:dyDescent="0.25">
      <c r="A5263" s="8">
        <v>53.63</v>
      </c>
      <c r="B5263" s="41" t="s">
        <v>12</v>
      </c>
    </row>
    <row r="5264" spans="1:2" x14ac:dyDescent="0.25">
      <c r="A5264" s="8">
        <v>53.64</v>
      </c>
      <c r="B5264" s="41" t="s">
        <v>12</v>
      </c>
    </row>
    <row r="5265" spans="1:2" x14ac:dyDescent="0.25">
      <c r="A5265" s="8">
        <v>53.65</v>
      </c>
      <c r="B5265" s="41" t="s">
        <v>12</v>
      </c>
    </row>
    <row r="5266" spans="1:2" x14ac:dyDescent="0.25">
      <c r="A5266" s="8">
        <v>53.66</v>
      </c>
      <c r="B5266" s="41" t="s">
        <v>12</v>
      </c>
    </row>
    <row r="5267" spans="1:2" x14ac:dyDescent="0.25">
      <c r="A5267" s="8">
        <v>53.67</v>
      </c>
      <c r="B5267" s="41" t="s">
        <v>12</v>
      </c>
    </row>
    <row r="5268" spans="1:2" x14ac:dyDescent="0.25">
      <c r="A5268" s="8">
        <v>53.68</v>
      </c>
      <c r="B5268" s="41" t="s">
        <v>12</v>
      </c>
    </row>
    <row r="5269" spans="1:2" x14ac:dyDescent="0.25">
      <c r="A5269" s="8">
        <v>53.69</v>
      </c>
      <c r="B5269" s="41" t="s">
        <v>12</v>
      </c>
    </row>
    <row r="5270" spans="1:2" x14ac:dyDescent="0.25">
      <c r="A5270" s="8">
        <v>53.7</v>
      </c>
      <c r="B5270" s="41" t="s">
        <v>12</v>
      </c>
    </row>
    <row r="5271" spans="1:2" x14ac:dyDescent="0.25">
      <c r="A5271" s="8">
        <v>53.71</v>
      </c>
      <c r="B5271" s="41" t="s">
        <v>12</v>
      </c>
    </row>
    <row r="5272" spans="1:2" x14ac:dyDescent="0.25">
      <c r="A5272" s="8">
        <v>53.72</v>
      </c>
      <c r="B5272" s="41" t="s">
        <v>12</v>
      </c>
    </row>
    <row r="5273" spans="1:2" x14ac:dyDescent="0.25">
      <c r="A5273" s="8">
        <v>53.73</v>
      </c>
      <c r="B5273" s="41" t="s">
        <v>12</v>
      </c>
    </row>
    <row r="5274" spans="1:2" x14ac:dyDescent="0.25">
      <c r="A5274" s="8">
        <v>53.74</v>
      </c>
      <c r="B5274" s="41" t="s">
        <v>12</v>
      </c>
    </row>
    <row r="5275" spans="1:2" x14ac:dyDescent="0.25">
      <c r="A5275" s="8">
        <v>53.75</v>
      </c>
      <c r="B5275" s="41" t="s">
        <v>12</v>
      </c>
    </row>
    <row r="5276" spans="1:2" x14ac:dyDescent="0.25">
      <c r="A5276" s="8">
        <v>53.76</v>
      </c>
      <c r="B5276" s="41" t="s">
        <v>12</v>
      </c>
    </row>
    <row r="5277" spans="1:2" x14ac:dyDescent="0.25">
      <c r="A5277" s="8">
        <v>53.77</v>
      </c>
      <c r="B5277" s="41" t="s">
        <v>12</v>
      </c>
    </row>
    <row r="5278" spans="1:2" x14ac:dyDescent="0.25">
      <c r="A5278" s="8">
        <v>53.78</v>
      </c>
      <c r="B5278" s="41" t="s">
        <v>12</v>
      </c>
    </row>
    <row r="5279" spans="1:2" x14ac:dyDescent="0.25">
      <c r="A5279" s="8">
        <v>53.79</v>
      </c>
      <c r="B5279" s="41" t="s">
        <v>12</v>
      </c>
    </row>
    <row r="5280" spans="1:2" x14ac:dyDescent="0.25">
      <c r="A5280" s="8">
        <v>53.8</v>
      </c>
      <c r="B5280" s="41" t="s">
        <v>12</v>
      </c>
    </row>
    <row r="5281" spans="1:2" x14ac:dyDescent="0.25">
      <c r="A5281" s="8">
        <v>53.81</v>
      </c>
      <c r="B5281" s="41" t="s">
        <v>12</v>
      </c>
    </row>
    <row r="5282" spans="1:2" x14ac:dyDescent="0.25">
      <c r="A5282" s="8">
        <v>53.82</v>
      </c>
      <c r="B5282" s="41" t="s">
        <v>12</v>
      </c>
    </row>
    <row r="5283" spans="1:2" x14ac:dyDescent="0.25">
      <c r="A5283" s="8">
        <v>53.830000000000098</v>
      </c>
      <c r="B5283" s="41" t="s">
        <v>12</v>
      </c>
    </row>
    <row r="5284" spans="1:2" x14ac:dyDescent="0.25">
      <c r="A5284" s="8">
        <v>53.84</v>
      </c>
      <c r="B5284" s="41" t="s">
        <v>12</v>
      </c>
    </row>
    <row r="5285" spans="1:2" x14ac:dyDescent="0.25">
      <c r="A5285" s="8">
        <v>53.85</v>
      </c>
      <c r="B5285" s="41" t="s">
        <v>12</v>
      </c>
    </row>
    <row r="5286" spans="1:2" x14ac:dyDescent="0.25">
      <c r="A5286" s="8">
        <v>53.86</v>
      </c>
      <c r="B5286" s="41" t="s">
        <v>12</v>
      </c>
    </row>
    <row r="5287" spans="1:2" x14ac:dyDescent="0.25">
      <c r="A5287" s="8">
        <v>53.87</v>
      </c>
      <c r="B5287" s="41" t="s">
        <v>12</v>
      </c>
    </row>
    <row r="5288" spans="1:2" x14ac:dyDescent="0.25">
      <c r="A5288" s="8">
        <v>53.88</v>
      </c>
      <c r="B5288" s="41" t="s">
        <v>12</v>
      </c>
    </row>
    <row r="5289" spans="1:2" x14ac:dyDescent="0.25">
      <c r="A5289" s="8">
        <v>53.89</v>
      </c>
      <c r="B5289" s="41" t="s">
        <v>12</v>
      </c>
    </row>
    <row r="5290" spans="1:2" x14ac:dyDescent="0.25">
      <c r="A5290" s="8">
        <v>53.900000000000098</v>
      </c>
      <c r="B5290" s="41" t="s">
        <v>12</v>
      </c>
    </row>
    <row r="5291" spans="1:2" x14ac:dyDescent="0.25">
      <c r="A5291" s="8">
        <v>53.91</v>
      </c>
      <c r="B5291" s="41" t="s">
        <v>12</v>
      </c>
    </row>
    <row r="5292" spans="1:2" x14ac:dyDescent="0.25">
      <c r="A5292" s="8">
        <v>53.92</v>
      </c>
      <c r="B5292" s="41" t="s">
        <v>12</v>
      </c>
    </row>
    <row r="5293" spans="1:2" x14ac:dyDescent="0.25">
      <c r="A5293" s="8">
        <v>53.93</v>
      </c>
      <c r="B5293" s="41" t="s">
        <v>12</v>
      </c>
    </row>
    <row r="5294" spans="1:2" x14ac:dyDescent="0.25">
      <c r="A5294" s="8">
        <v>53.94</v>
      </c>
      <c r="B5294" s="41" t="s">
        <v>12</v>
      </c>
    </row>
    <row r="5295" spans="1:2" x14ac:dyDescent="0.25">
      <c r="A5295" s="8">
        <v>53.95</v>
      </c>
      <c r="B5295" s="41" t="s">
        <v>12</v>
      </c>
    </row>
    <row r="5296" spans="1:2" x14ac:dyDescent="0.25">
      <c r="A5296" s="8">
        <v>53.96</v>
      </c>
      <c r="B5296" s="41" t="s">
        <v>12</v>
      </c>
    </row>
    <row r="5297" spans="1:2" x14ac:dyDescent="0.25">
      <c r="A5297" s="8">
        <v>53.970000000000098</v>
      </c>
      <c r="B5297" s="41" t="s">
        <v>12</v>
      </c>
    </row>
    <row r="5298" spans="1:2" x14ac:dyDescent="0.25">
      <c r="A5298" s="8">
        <v>53.98</v>
      </c>
      <c r="B5298" s="41" t="s">
        <v>12</v>
      </c>
    </row>
    <row r="5299" spans="1:2" x14ac:dyDescent="0.25">
      <c r="A5299" s="8">
        <v>53.99</v>
      </c>
      <c r="B5299" s="41" t="s">
        <v>12</v>
      </c>
    </row>
    <row r="5300" spans="1:2" x14ac:dyDescent="0.25">
      <c r="A5300" s="8">
        <v>54</v>
      </c>
      <c r="B5300" s="41" t="s">
        <v>12</v>
      </c>
    </row>
    <row r="5301" spans="1:2" x14ac:dyDescent="0.25">
      <c r="A5301" s="8">
        <v>54.01</v>
      </c>
      <c r="B5301" s="41" t="s">
        <v>12</v>
      </c>
    </row>
    <row r="5302" spans="1:2" x14ac:dyDescent="0.25">
      <c r="A5302" s="8">
        <v>54.02</v>
      </c>
      <c r="B5302" s="41" t="s">
        <v>12</v>
      </c>
    </row>
    <row r="5303" spans="1:2" x14ac:dyDescent="0.25">
      <c r="A5303" s="8">
        <v>54.03</v>
      </c>
      <c r="B5303" s="41" t="s">
        <v>12</v>
      </c>
    </row>
    <row r="5304" spans="1:2" x14ac:dyDescent="0.25">
      <c r="A5304" s="8">
        <v>54.04</v>
      </c>
      <c r="B5304" s="41" t="s">
        <v>12</v>
      </c>
    </row>
    <row r="5305" spans="1:2" x14ac:dyDescent="0.25">
      <c r="A5305" s="8">
        <v>54.05</v>
      </c>
      <c r="B5305" s="41" t="s">
        <v>12</v>
      </c>
    </row>
    <row r="5306" spans="1:2" x14ac:dyDescent="0.25">
      <c r="A5306" s="8">
        <v>54.06</v>
      </c>
      <c r="B5306" s="41" t="s">
        <v>12</v>
      </c>
    </row>
    <row r="5307" spans="1:2" x14ac:dyDescent="0.25">
      <c r="A5307" s="8">
        <v>54.07</v>
      </c>
      <c r="B5307" s="41" t="s">
        <v>12</v>
      </c>
    </row>
    <row r="5308" spans="1:2" x14ac:dyDescent="0.25">
      <c r="A5308" s="8">
        <v>54.080000000000098</v>
      </c>
      <c r="B5308" s="41" t="s">
        <v>12</v>
      </c>
    </row>
    <row r="5309" spans="1:2" x14ac:dyDescent="0.25">
      <c r="A5309" s="8">
        <v>54.09</v>
      </c>
      <c r="B5309" s="41" t="s">
        <v>12</v>
      </c>
    </row>
    <row r="5310" spans="1:2" x14ac:dyDescent="0.25">
      <c r="A5310" s="8">
        <v>54.1</v>
      </c>
      <c r="B5310" s="41" t="s">
        <v>12</v>
      </c>
    </row>
    <row r="5311" spans="1:2" x14ac:dyDescent="0.25">
      <c r="A5311" s="8">
        <v>54.11</v>
      </c>
      <c r="B5311" s="41" t="s">
        <v>12</v>
      </c>
    </row>
    <row r="5312" spans="1:2" x14ac:dyDescent="0.25">
      <c r="A5312" s="8">
        <v>54.12</v>
      </c>
      <c r="B5312" s="41" t="s">
        <v>12</v>
      </c>
    </row>
    <row r="5313" spans="1:2" x14ac:dyDescent="0.25">
      <c r="A5313" s="8">
        <v>54.13</v>
      </c>
      <c r="B5313" s="41" t="s">
        <v>12</v>
      </c>
    </row>
    <row r="5314" spans="1:2" x14ac:dyDescent="0.25">
      <c r="A5314" s="8">
        <v>54.14</v>
      </c>
      <c r="B5314" s="41" t="s">
        <v>12</v>
      </c>
    </row>
    <row r="5315" spans="1:2" x14ac:dyDescent="0.25">
      <c r="A5315" s="8">
        <v>54.150000000000098</v>
      </c>
      <c r="B5315" s="41" t="s">
        <v>12</v>
      </c>
    </row>
    <row r="5316" spans="1:2" x14ac:dyDescent="0.25">
      <c r="A5316" s="8">
        <v>54.16</v>
      </c>
      <c r="B5316" s="41" t="s">
        <v>12</v>
      </c>
    </row>
    <row r="5317" spans="1:2" x14ac:dyDescent="0.25">
      <c r="A5317" s="8">
        <v>54.17</v>
      </c>
      <c r="B5317" s="41" t="s">
        <v>12</v>
      </c>
    </row>
    <row r="5318" spans="1:2" x14ac:dyDescent="0.25">
      <c r="A5318" s="8">
        <v>54.18</v>
      </c>
      <c r="B5318" s="41" t="s">
        <v>12</v>
      </c>
    </row>
    <row r="5319" spans="1:2" x14ac:dyDescent="0.25">
      <c r="A5319" s="8">
        <v>54.19</v>
      </c>
      <c r="B5319" s="41" t="s">
        <v>12</v>
      </c>
    </row>
    <row r="5320" spans="1:2" x14ac:dyDescent="0.25">
      <c r="A5320" s="8">
        <v>54.2</v>
      </c>
      <c r="B5320" s="41" t="s">
        <v>12</v>
      </c>
    </row>
    <row r="5321" spans="1:2" x14ac:dyDescent="0.25">
      <c r="A5321" s="8">
        <v>54.21</v>
      </c>
      <c r="B5321" s="41" t="s">
        <v>12</v>
      </c>
    </row>
    <row r="5322" spans="1:2" x14ac:dyDescent="0.25">
      <c r="A5322" s="8">
        <v>54.220000000000098</v>
      </c>
      <c r="B5322" s="41" t="s">
        <v>12</v>
      </c>
    </row>
    <row r="5323" spans="1:2" x14ac:dyDescent="0.25">
      <c r="A5323" s="8">
        <v>54.23</v>
      </c>
      <c r="B5323" s="41" t="s">
        <v>12</v>
      </c>
    </row>
    <row r="5324" spans="1:2" x14ac:dyDescent="0.25">
      <c r="A5324" s="8">
        <v>54.24</v>
      </c>
      <c r="B5324" s="41" t="s">
        <v>12</v>
      </c>
    </row>
    <row r="5325" spans="1:2" x14ac:dyDescent="0.25">
      <c r="A5325" s="8">
        <v>54.25</v>
      </c>
      <c r="B5325" s="41" t="s">
        <v>12</v>
      </c>
    </row>
    <row r="5326" spans="1:2" x14ac:dyDescent="0.25">
      <c r="A5326" s="8">
        <v>54.26</v>
      </c>
      <c r="B5326" s="41" t="s">
        <v>12</v>
      </c>
    </row>
    <row r="5327" spans="1:2" x14ac:dyDescent="0.25">
      <c r="A5327" s="8">
        <v>54.27</v>
      </c>
      <c r="B5327" s="41" t="s">
        <v>12</v>
      </c>
    </row>
    <row r="5328" spans="1:2" x14ac:dyDescent="0.25">
      <c r="A5328" s="8">
        <v>54.28</v>
      </c>
      <c r="B5328" s="41" t="s">
        <v>12</v>
      </c>
    </row>
    <row r="5329" spans="1:2" x14ac:dyDescent="0.25">
      <c r="A5329" s="8">
        <v>54.29</v>
      </c>
      <c r="B5329" s="41" t="s">
        <v>12</v>
      </c>
    </row>
    <row r="5330" spans="1:2" x14ac:dyDescent="0.25">
      <c r="A5330" s="8">
        <v>54.3</v>
      </c>
      <c r="B5330" s="41" t="s">
        <v>12</v>
      </c>
    </row>
    <row r="5331" spans="1:2" x14ac:dyDescent="0.25">
      <c r="A5331" s="8">
        <v>54.31</v>
      </c>
      <c r="B5331" s="41" t="s">
        <v>12</v>
      </c>
    </row>
    <row r="5332" spans="1:2" x14ac:dyDescent="0.25">
      <c r="A5332" s="8">
        <v>54.32</v>
      </c>
      <c r="B5332" s="41" t="s">
        <v>12</v>
      </c>
    </row>
    <row r="5333" spans="1:2" x14ac:dyDescent="0.25">
      <c r="A5333" s="8">
        <v>54.330000000000098</v>
      </c>
      <c r="B5333" s="41" t="s">
        <v>12</v>
      </c>
    </row>
    <row r="5334" spans="1:2" x14ac:dyDescent="0.25">
      <c r="A5334" s="8">
        <v>54.34</v>
      </c>
      <c r="B5334" s="41" t="s">
        <v>12</v>
      </c>
    </row>
    <row r="5335" spans="1:2" x14ac:dyDescent="0.25">
      <c r="A5335" s="8">
        <v>54.35</v>
      </c>
      <c r="B5335" s="41" t="s">
        <v>12</v>
      </c>
    </row>
    <row r="5336" spans="1:2" x14ac:dyDescent="0.25">
      <c r="A5336" s="8">
        <v>54.36</v>
      </c>
      <c r="B5336" s="41" t="s">
        <v>12</v>
      </c>
    </row>
    <row r="5337" spans="1:2" x14ac:dyDescent="0.25">
      <c r="A5337" s="8">
        <v>54.37</v>
      </c>
      <c r="B5337" s="41" t="s">
        <v>12</v>
      </c>
    </row>
    <row r="5338" spans="1:2" x14ac:dyDescent="0.25">
      <c r="A5338" s="8">
        <v>54.38</v>
      </c>
      <c r="B5338" s="41" t="s">
        <v>12</v>
      </c>
    </row>
    <row r="5339" spans="1:2" x14ac:dyDescent="0.25">
      <c r="A5339" s="8">
        <v>54.39</v>
      </c>
      <c r="B5339" s="41" t="s">
        <v>12</v>
      </c>
    </row>
    <row r="5340" spans="1:2" x14ac:dyDescent="0.25">
      <c r="A5340" s="8">
        <v>54.400000000000098</v>
      </c>
      <c r="B5340" s="41" t="s">
        <v>12</v>
      </c>
    </row>
    <row r="5341" spans="1:2" x14ac:dyDescent="0.25">
      <c r="A5341" s="8">
        <v>54.41</v>
      </c>
      <c r="B5341" s="41" t="s">
        <v>12</v>
      </c>
    </row>
    <row r="5342" spans="1:2" x14ac:dyDescent="0.25">
      <c r="A5342" s="8">
        <v>54.42</v>
      </c>
      <c r="B5342" s="41" t="s">
        <v>12</v>
      </c>
    </row>
    <row r="5343" spans="1:2" x14ac:dyDescent="0.25">
      <c r="A5343" s="8">
        <v>54.43</v>
      </c>
      <c r="B5343" s="41" t="s">
        <v>12</v>
      </c>
    </row>
    <row r="5344" spans="1:2" x14ac:dyDescent="0.25">
      <c r="A5344" s="8">
        <v>54.44</v>
      </c>
      <c r="B5344" s="41" t="s">
        <v>12</v>
      </c>
    </row>
    <row r="5345" spans="1:2" x14ac:dyDescent="0.25">
      <c r="A5345" s="8">
        <v>54.45</v>
      </c>
      <c r="B5345" s="41" t="s">
        <v>12</v>
      </c>
    </row>
    <row r="5346" spans="1:2" x14ac:dyDescent="0.25">
      <c r="A5346" s="8">
        <v>54.46</v>
      </c>
      <c r="B5346" s="41" t="s">
        <v>12</v>
      </c>
    </row>
    <row r="5347" spans="1:2" x14ac:dyDescent="0.25">
      <c r="A5347" s="8">
        <v>54.470000000000098</v>
      </c>
      <c r="B5347" s="41" t="s">
        <v>12</v>
      </c>
    </row>
    <row r="5348" spans="1:2" x14ac:dyDescent="0.25">
      <c r="A5348" s="8">
        <v>54.48</v>
      </c>
      <c r="B5348" s="41" t="s">
        <v>12</v>
      </c>
    </row>
    <row r="5349" spans="1:2" x14ac:dyDescent="0.25">
      <c r="A5349" s="8">
        <v>54.49</v>
      </c>
      <c r="B5349" s="41" t="s">
        <v>12</v>
      </c>
    </row>
    <row r="5350" spans="1:2" x14ac:dyDescent="0.25">
      <c r="A5350" s="8">
        <v>54.5</v>
      </c>
      <c r="B5350" s="41" t="s">
        <v>12</v>
      </c>
    </row>
    <row r="5351" spans="1:2" x14ac:dyDescent="0.25">
      <c r="A5351" s="8">
        <v>54.51</v>
      </c>
      <c r="B5351" s="41" t="s">
        <v>12</v>
      </c>
    </row>
    <row r="5352" spans="1:2" x14ac:dyDescent="0.25">
      <c r="A5352" s="8">
        <v>54.52</v>
      </c>
      <c r="B5352" s="41" t="s">
        <v>12</v>
      </c>
    </row>
    <row r="5353" spans="1:2" x14ac:dyDescent="0.25">
      <c r="A5353" s="8">
        <v>54.53</v>
      </c>
      <c r="B5353" s="41" t="s">
        <v>12</v>
      </c>
    </row>
    <row r="5354" spans="1:2" x14ac:dyDescent="0.25">
      <c r="A5354" s="8">
        <v>54.540000000000099</v>
      </c>
      <c r="B5354" s="41" t="s">
        <v>12</v>
      </c>
    </row>
    <row r="5355" spans="1:2" x14ac:dyDescent="0.25">
      <c r="A5355" s="8">
        <v>54.55</v>
      </c>
      <c r="B5355" s="41" t="s">
        <v>12</v>
      </c>
    </row>
    <row r="5356" spans="1:2" x14ac:dyDescent="0.25">
      <c r="A5356" s="8">
        <v>54.56</v>
      </c>
      <c r="B5356" s="41" t="s">
        <v>12</v>
      </c>
    </row>
    <row r="5357" spans="1:2" x14ac:dyDescent="0.25">
      <c r="A5357" s="8">
        <v>54.57</v>
      </c>
      <c r="B5357" s="41" t="s">
        <v>12</v>
      </c>
    </row>
    <row r="5358" spans="1:2" x14ac:dyDescent="0.25">
      <c r="A5358" s="8">
        <v>54.580000000000098</v>
      </c>
      <c r="B5358" s="41" t="s">
        <v>12</v>
      </c>
    </row>
    <row r="5359" spans="1:2" x14ac:dyDescent="0.25">
      <c r="A5359" s="8">
        <v>54.59</v>
      </c>
      <c r="B5359" s="41" t="s">
        <v>12</v>
      </c>
    </row>
    <row r="5360" spans="1:2" x14ac:dyDescent="0.25">
      <c r="A5360" s="8">
        <v>54.6</v>
      </c>
      <c r="B5360" s="41" t="s">
        <v>12</v>
      </c>
    </row>
    <row r="5361" spans="1:2" x14ac:dyDescent="0.25">
      <c r="A5361" s="8">
        <v>54.610000000000099</v>
      </c>
      <c r="B5361" s="41" t="s">
        <v>12</v>
      </c>
    </row>
    <row r="5362" spans="1:2" x14ac:dyDescent="0.25">
      <c r="A5362" s="8">
        <v>54.62</v>
      </c>
      <c r="B5362" s="41" t="s">
        <v>12</v>
      </c>
    </row>
    <row r="5363" spans="1:2" x14ac:dyDescent="0.25">
      <c r="A5363" s="8">
        <v>54.63</v>
      </c>
      <c r="B5363" s="41" t="s">
        <v>12</v>
      </c>
    </row>
    <row r="5364" spans="1:2" x14ac:dyDescent="0.25">
      <c r="A5364" s="8">
        <v>54.64</v>
      </c>
      <c r="B5364" s="41" t="s">
        <v>12</v>
      </c>
    </row>
    <row r="5365" spans="1:2" x14ac:dyDescent="0.25">
      <c r="A5365" s="8">
        <v>54.650000000000098</v>
      </c>
      <c r="B5365" s="41" t="s">
        <v>12</v>
      </c>
    </row>
    <row r="5366" spans="1:2" x14ac:dyDescent="0.25">
      <c r="A5366" s="8">
        <v>54.66</v>
      </c>
      <c r="B5366" s="41" t="s">
        <v>12</v>
      </c>
    </row>
    <row r="5367" spans="1:2" x14ac:dyDescent="0.25">
      <c r="A5367" s="8">
        <v>54.67</v>
      </c>
      <c r="B5367" s="41" t="s">
        <v>12</v>
      </c>
    </row>
    <row r="5368" spans="1:2" x14ac:dyDescent="0.25">
      <c r="A5368" s="8">
        <v>54.68</v>
      </c>
      <c r="B5368" s="41" t="s">
        <v>12</v>
      </c>
    </row>
    <row r="5369" spans="1:2" x14ac:dyDescent="0.25">
      <c r="A5369" s="8">
        <v>54.69</v>
      </c>
      <c r="B5369" s="41" t="s">
        <v>12</v>
      </c>
    </row>
    <row r="5370" spans="1:2" x14ac:dyDescent="0.25">
      <c r="A5370" s="8">
        <v>54.7</v>
      </c>
      <c r="B5370" s="41" t="s">
        <v>12</v>
      </c>
    </row>
    <row r="5371" spans="1:2" x14ac:dyDescent="0.25">
      <c r="A5371" s="8">
        <v>54.71</v>
      </c>
      <c r="B5371" s="41" t="s">
        <v>12</v>
      </c>
    </row>
    <row r="5372" spans="1:2" x14ac:dyDescent="0.25">
      <c r="A5372" s="8">
        <v>54.720000000000098</v>
      </c>
      <c r="B5372" s="41" t="s">
        <v>12</v>
      </c>
    </row>
    <row r="5373" spans="1:2" x14ac:dyDescent="0.25">
      <c r="A5373" s="8">
        <v>54.73</v>
      </c>
      <c r="B5373" s="41" t="s">
        <v>12</v>
      </c>
    </row>
    <row r="5374" spans="1:2" x14ac:dyDescent="0.25">
      <c r="A5374" s="8">
        <v>54.74</v>
      </c>
      <c r="B5374" s="41" t="s">
        <v>12</v>
      </c>
    </row>
    <row r="5375" spans="1:2" x14ac:dyDescent="0.25">
      <c r="A5375" s="8">
        <v>54.75</v>
      </c>
      <c r="B5375" s="41" t="s">
        <v>12</v>
      </c>
    </row>
    <row r="5376" spans="1:2" x14ac:dyDescent="0.25">
      <c r="A5376" s="8">
        <v>54.76</v>
      </c>
      <c r="B5376" s="41" t="s">
        <v>12</v>
      </c>
    </row>
    <row r="5377" spans="1:2" x14ac:dyDescent="0.25">
      <c r="A5377" s="8">
        <v>54.77</v>
      </c>
      <c r="B5377" s="41" t="s">
        <v>12</v>
      </c>
    </row>
    <row r="5378" spans="1:2" x14ac:dyDescent="0.25">
      <c r="A5378" s="8">
        <v>54.78</v>
      </c>
      <c r="B5378" s="41" t="s">
        <v>12</v>
      </c>
    </row>
    <row r="5379" spans="1:2" x14ac:dyDescent="0.25">
      <c r="A5379" s="8">
        <v>54.790000000000099</v>
      </c>
      <c r="B5379" s="41" t="s">
        <v>12</v>
      </c>
    </row>
    <row r="5380" spans="1:2" x14ac:dyDescent="0.25">
      <c r="A5380" s="8">
        <v>54.8</v>
      </c>
      <c r="B5380" s="41" t="s">
        <v>12</v>
      </c>
    </row>
    <row r="5381" spans="1:2" x14ac:dyDescent="0.25">
      <c r="A5381" s="8">
        <v>54.81</v>
      </c>
      <c r="B5381" s="41" t="s">
        <v>12</v>
      </c>
    </row>
    <row r="5382" spans="1:2" x14ac:dyDescent="0.25">
      <c r="A5382" s="8">
        <v>54.82</v>
      </c>
      <c r="B5382" s="41" t="s">
        <v>12</v>
      </c>
    </row>
    <row r="5383" spans="1:2" x14ac:dyDescent="0.25">
      <c r="A5383" s="8">
        <v>54.830000000000098</v>
      </c>
      <c r="B5383" s="41" t="s">
        <v>12</v>
      </c>
    </row>
    <row r="5384" spans="1:2" x14ac:dyDescent="0.25">
      <c r="A5384" s="8">
        <v>54.84</v>
      </c>
      <c r="B5384" s="41" t="s">
        <v>12</v>
      </c>
    </row>
    <row r="5385" spans="1:2" x14ac:dyDescent="0.25">
      <c r="A5385" s="8">
        <v>54.85</v>
      </c>
      <c r="B5385" s="41" t="s">
        <v>12</v>
      </c>
    </row>
    <row r="5386" spans="1:2" x14ac:dyDescent="0.25">
      <c r="A5386" s="8">
        <v>54.860000000000099</v>
      </c>
      <c r="B5386" s="41" t="s">
        <v>12</v>
      </c>
    </row>
    <row r="5387" spans="1:2" x14ac:dyDescent="0.25">
      <c r="A5387" s="8">
        <v>54.87</v>
      </c>
      <c r="B5387" s="41" t="s">
        <v>12</v>
      </c>
    </row>
    <row r="5388" spans="1:2" x14ac:dyDescent="0.25">
      <c r="A5388" s="8">
        <v>54.88</v>
      </c>
      <c r="B5388" s="41" t="s">
        <v>12</v>
      </c>
    </row>
    <row r="5389" spans="1:2" x14ac:dyDescent="0.25">
      <c r="A5389" s="8">
        <v>54.89</v>
      </c>
      <c r="B5389" s="41" t="s">
        <v>12</v>
      </c>
    </row>
    <row r="5390" spans="1:2" x14ac:dyDescent="0.25">
      <c r="A5390" s="8">
        <v>54.900000000000098</v>
      </c>
      <c r="B5390" s="41" t="s">
        <v>12</v>
      </c>
    </row>
    <row r="5391" spans="1:2" x14ac:dyDescent="0.25">
      <c r="A5391" s="8">
        <v>54.91</v>
      </c>
      <c r="B5391" s="41" t="s">
        <v>12</v>
      </c>
    </row>
    <row r="5392" spans="1:2" x14ac:dyDescent="0.25">
      <c r="A5392" s="8">
        <v>54.92</v>
      </c>
      <c r="B5392" s="41" t="s">
        <v>12</v>
      </c>
    </row>
    <row r="5393" spans="1:2" x14ac:dyDescent="0.25">
      <c r="A5393" s="8">
        <v>54.93</v>
      </c>
      <c r="B5393" s="41" t="s">
        <v>12</v>
      </c>
    </row>
    <row r="5394" spans="1:2" x14ac:dyDescent="0.25">
      <c r="A5394" s="8">
        <v>54.94</v>
      </c>
      <c r="B5394" s="41" t="s">
        <v>12</v>
      </c>
    </row>
    <row r="5395" spans="1:2" x14ac:dyDescent="0.25">
      <c r="A5395" s="8">
        <v>54.95</v>
      </c>
      <c r="B5395" s="41" t="s">
        <v>12</v>
      </c>
    </row>
    <row r="5396" spans="1:2" x14ac:dyDescent="0.25">
      <c r="A5396" s="8">
        <v>54.96</v>
      </c>
      <c r="B5396" s="41" t="s">
        <v>12</v>
      </c>
    </row>
    <row r="5397" spans="1:2" x14ac:dyDescent="0.25">
      <c r="A5397" s="8">
        <v>54.970000000000098</v>
      </c>
      <c r="B5397" s="41" t="s">
        <v>12</v>
      </c>
    </row>
    <row r="5398" spans="1:2" x14ac:dyDescent="0.25">
      <c r="A5398" s="8">
        <v>54.98</v>
      </c>
      <c r="B5398" s="41" t="s">
        <v>12</v>
      </c>
    </row>
    <row r="5399" spans="1:2" x14ac:dyDescent="0.25">
      <c r="A5399" s="8">
        <v>54.99</v>
      </c>
      <c r="B5399" s="41" t="s">
        <v>12</v>
      </c>
    </row>
    <row r="5400" spans="1:2" x14ac:dyDescent="0.25">
      <c r="A5400" s="8">
        <v>55</v>
      </c>
      <c r="B5400" s="41" t="s">
        <v>12</v>
      </c>
    </row>
    <row r="5401" spans="1:2" x14ac:dyDescent="0.25">
      <c r="A5401" s="8">
        <v>55.01</v>
      </c>
      <c r="B5401" s="41" t="s">
        <v>12</v>
      </c>
    </row>
    <row r="5402" spans="1:2" x14ac:dyDescent="0.25">
      <c r="A5402" s="8">
        <v>55.02</v>
      </c>
      <c r="B5402" s="41" t="s">
        <v>12</v>
      </c>
    </row>
    <row r="5403" spans="1:2" x14ac:dyDescent="0.25">
      <c r="A5403" s="8">
        <v>55.03</v>
      </c>
      <c r="B5403" s="41" t="s">
        <v>12</v>
      </c>
    </row>
    <row r="5404" spans="1:2" x14ac:dyDescent="0.25">
      <c r="A5404" s="8">
        <v>55.040000000000099</v>
      </c>
      <c r="B5404" s="41" t="s">
        <v>12</v>
      </c>
    </row>
    <row r="5405" spans="1:2" x14ac:dyDescent="0.25">
      <c r="A5405" s="8">
        <v>55.05</v>
      </c>
      <c r="B5405" s="41" t="s">
        <v>12</v>
      </c>
    </row>
    <row r="5406" spans="1:2" x14ac:dyDescent="0.25">
      <c r="A5406" s="8">
        <v>55.06</v>
      </c>
      <c r="B5406" s="41" t="s">
        <v>12</v>
      </c>
    </row>
    <row r="5407" spans="1:2" x14ac:dyDescent="0.25">
      <c r="A5407" s="8">
        <v>55.07</v>
      </c>
      <c r="B5407" s="41" t="s">
        <v>12</v>
      </c>
    </row>
    <row r="5408" spans="1:2" x14ac:dyDescent="0.25">
      <c r="A5408" s="8">
        <v>55.080000000000098</v>
      </c>
      <c r="B5408" s="41" t="s">
        <v>12</v>
      </c>
    </row>
    <row r="5409" spans="1:2" x14ac:dyDescent="0.25">
      <c r="A5409" s="8">
        <v>55.09</v>
      </c>
      <c r="B5409" s="41" t="s">
        <v>12</v>
      </c>
    </row>
    <row r="5410" spans="1:2" x14ac:dyDescent="0.25">
      <c r="A5410" s="8">
        <v>55.1</v>
      </c>
      <c r="B5410" s="41" t="s">
        <v>12</v>
      </c>
    </row>
    <row r="5411" spans="1:2" x14ac:dyDescent="0.25">
      <c r="A5411" s="8">
        <v>55.110000000000099</v>
      </c>
      <c r="B5411" s="41" t="s">
        <v>12</v>
      </c>
    </row>
    <row r="5412" spans="1:2" x14ac:dyDescent="0.25">
      <c r="A5412" s="8">
        <v>55.12</v>
      </c>
      <c r="B5412" s="41" t="s">
        <v>12</v>
      </c>
    </row>
    <row r="5413" spans="1:2" x14ac:dyDescent="0.25">
      <c r="A5413" s="8">
        <v>55.13</v>
      </c>
      <c r="B5413" s="41" t="s">
        <v>12</v>
      </c>
    </row>
    <row r="5414" spans="1:2" x14ac:dyDescent="0.25">
      <c r="A5414" s="8">
        <v>55.14</v>
      </c>
      <c r="B5414" s="41" t="s">
        <v>12</v>
      </c>
    </row>
    <row r="5415" spans="1:2" x14ac:dyDescent="0.25">
      <c r="A5415" s="8">
        <v>55.150000000000098</v>
      </c>
      <c r="B5415" s="41" t="s">
        <v>12</v>
      </c>
    </row>
    <row r="5416" spans="1:2" x14ac:dyDescent="0.25">
      <c r="A5416" s="8">
        <v>55.16</v>
      </c>
      <c r="B5416" s="41" t="s">
        <v>12</v>
      </c>
    </row>
    <row r="5417" spans="1:2" x14ac:dyDescent="0.25">
      <c r="A5417" s="8">
        <v>55.17</v>
      </c>
      <c r="B5417" s="41" t="s">
        <v>12</v>
      </c>
    </row>
    <row r="5418" spans="1:2" x14ac:dyDescent="0.25">
      <c r="A5418" s="8">
        <v>55.180000000000099</v>
      </c>
      <c r="B5418" s="41" t="s">
        <v>12</v>
      </c>
    </row>
    <row r="5419" spans="1:2" x14ac:dyDescent="0.25">
      <c r="A5419" s="8">
        <v>55.19</v>
      </c>
      <c r="B5419" s="41" t="s">
        <v>12</v>
      </c>
    </row>
    <row r="5420" spans="1:2" x14ac:dyDescent="0.25">
      <c r="A5420" s="8">
        <v>55.2</v>
      </c>
      <c r="B5420" s="41" t="s">
        <v>12</v>
      </c>
    </row>
    <row r="5421" spans="1:2" x14ac:dyDescent="0.25">
      <c r="A5421" s="8">
        <v>55.21</v>
      </c>
      <c r="B5421" s="41" t="s">
        <v>12</v>
      </c>
    </row>
    <row r="5422" spans="1:2" x14ac:dyDescent="0.25">
      <c r="A5422" s="8">
        <v>55.220000000000098</v>
      </c>
      <c r="B5422" s="41" t="s">
        <v>12</v>
      </c>
    </row>
    <row r="5423" spans="1:2" x14ac:dyDescent="0.25">
      <c r="A5423" s="8">
        <v>55.23</v>
      </c>
      <c r="B5423" s="41" t="s">
        <v>12</v>
      </c>
    </row>
    <row r="5424" spans="1:2" x14ac:dyDescent="0.25">
      <c r="A5424" s="8">
        <v>55.24</v>
      </c>
      <c r="B5424" s="41" t="s">
        <v>12</v>
      </c>
    </row>
    <row r="5425" spans="1:2" x14ac:dyDescent="0.25">
      <c r="A5425" s="8">
        <v>55.250000000000099</v>
      </c>
      <c r="B5425" s="41" t="s">
        <v>12</v>
      </c>
    </row>
    <row r="5426" spans="1:2" x14ac:dyDescent="0.25">
      <c r="A5426" s="8">
        <v>55.26</v>
      </c>
      <c r="B5426" s="41" t="s">
        <v>12</v>
      </c>
    </row>
    <row r="5427" spans="1:2" x14ac:dyDescent="0.25">
      <c r="A5427" s="8">
        <v>55.27</v>
      </c>
      <c r="B5427" s="41" t="s">
        <v>12</v>
      </c>
    </row>
    <row r="5428" spans="1:2" x14ac:dyDescent="0.25">
      <c r="A5428" s="8">
        <v>55.28</v>
      </c>
      <c r="B5428" s="41" t="s">
        <v>12</v>
      </c>
    </row>
    <row r="5429" spans="1:2" x14ac:dyDescent="0.25">
      <c r="A5429" s="8">
        <v>55.290000000000099</v>
      </c>
      <c r="B5429" s="41" t="s">
        <v>12</v>
      </c>
    </row>
    <row r="5430" spans="1:2" x14ac:dyDescent="0.25">
      <c r="A5430" s="8">
        <v>55.3</v>
      </c>
      <c r="B5430" s="41" t="s">
        <v>12</v>
      </c>
    </row>
    <row r="5431" spans="1:2" x14ac:dyDescent="0.25">
      <c r="A5431" s="8">
        <v>55.31</v>
      </c>
      <c r="B5431" s="41" t="s">
        <v>12</v>
      </c>
    </row>
    <row r="5432" spans="1:2" x14ac:dyDescent="0.25">
      <c r="A5432" s="8">
        <v>55.32</v>
      </c>
      <c r="B5432" s="41" t="s">
        <v>12</v>
      </c>
    </row>
    <row r="5433" spans="1:2" x14ac:dyDescent="0.25">
      <c r="A5433" s="8">
        <v>55.330000000000098</v>
      </c>
      <c r="B5433" s="41" t="s">
        <v>12</v>
      </c>
    </row>
    <row r="5434" spans="1:2" x14ac:dyDescent="0.25">
      <c r="A5434" s="8">
        <v>55.34</v>
      </c>
      <c r="B5434" s="41" t="s">
        <v>12</v>
      </c>
    </row>
    <row r="5435" spans="1:2" x14ac:dyDescent="0.25">
      <c r="A5435" s="8">
        <v>55.35</v>
      </c>
      <c r="B5435" s="41" t="s">
        <v>12</v>
      </c>
    </row>
    <row r="5436" spans="1:2" x14ac:dyDescent="0.25">
      <c r="A5436" s="8">
        <v>55.360000000000099</v>
      </c>
      <c r="B5436" s="41" t="s">
        <v>12</v>
      </c>
    </row>
    <row r="5437" spans="1:2" x14ac:dyDescent="0.25">
      <c r="A5437" s="8">
        <v>55.37</v>
      </c>
      <c r="B5437" s="41" t="s">
        <v>12</v>
      </c>
    </row>
    <row r="5438" spans="1:2" x14ac:dyDescent="0.25">
      <c r="A5438" s="8">
        <v>55.38</v>
      </c>
      <c r="B5438" s="41" t="s">
        <v>12</v>
      </c>
    </row>
    <row r="5439" spans="1:2" x14ac:dyDescent="0.25">
      <c r="A5439" s="8">
        <v>55.39</v>
      </c>
      <c r="B5439" s="41" t="s">
        <v>12</v>
      </c>
    </row>
    <row r="5440" spans="1:2" x14ac:dyDescent="0.25">
      <c r="A5440" s="8">
        <v>55.400000000000098</v>
      </c>
      <c r="B5440" s="41" t="s">
        <v>12</v>
      </c>
    </row>
    <row r="5441" spans="1:2" x14ac:dyDescent="0.25">
      <c r="A5441" s="8">
        <v>55.41</v>
      </c>
      <c r="B5441" s="41" t="s">
        <v>12</v>
      </c>
    </row>
    <row r="5442" spans="1:2" x14ac:dyDescent="0.25">
      <c r="A5442" s="8">
        <v>55.42</v>
      </c>
      <c r="B5442" s="41" t="s">
        <v>12</v>
      </c>
    </row>
    <row r="5443" spans="1:2" x14ac:dyDescent="0.25">
      <c r="A5443" s="8">
        <v>55.430000000000099</v>
      </c>
      <c r="B5443" s="41" t="s">
        <v>12</v>
      </c>
    </row>
    <row r="5444" spans="1:2" x14ac:dyDescent="0.25">
      <c r="A5444" s="8">
        <v>55.44</v>
      </c>
      <c r="B5444" s="41" t="s">
        <v>12</v>
      </c>
    </row>
    <row r="5445" spans="1:2" x14ac:dyDescent="0.25">
      <c r="A5445" s="8">
        <v>55.45</v>
      </c>
      <c r="B5445" s="41" t="s">
        <v>12</v>
      </c>
    </row>
    <row r="5446" spans="1:2" x14ac:dyDescent="0.25">
      <c r="A5446" s="8">
        <v>55.46</v>
      </c>
      <c r="B5446" s="41" t="s">
        <v>12</v>
      </c>
    </row>
    <row r="5447" spans="1:2" x14ac:dyDescent="0.25">
      <c r="A5447" s="8">
        <v>55.470000000000098</v>
      </c>
      <c r="B5447" s="41" t="s">
        <v>12</v>
      </c>
    </row>
    <row r="5448" spans="1:2" x14ac:dyDescent="0.25">
      <c r="A5448" s="8">
        <v>55.48</v>
      </c>
      <c r="B5448" s="41" t="s">
        <v>12</v>
      </c>
    </row>
    <row r="5449" spans="1:2" x14ac:dyDescent="0.25">
      <c r="A5449" s="8">
        <v>55.49</v>
      </c>
      <c r="B5449" s="41" t="s">
        <v>12</v>
      </c>
    </row>
    <row r="5450" spans="1:2" x14ac:dyDescent="0.25">
      <c r="A5450" s="8">
        <v>55.500000000000099</v>
      </c>
      <c r="B5450" s="41" t="s">
        <v>12</v>
      </c>
    </row>
    <row r="5451" spans="1:2" x14ac:dyDescent="0.25">
      <c r="A5451" s="8">
        <v>55.51</v>
      </c>
      <c r="B5451" s="41" t="s">
        <v>12</v>
      </c>
    </row>
    <row r="5452" spans="1:2" x14ac:dyDescent="0.25">
      <c r="A5452" s="8">
        <v>55.52</v>
      </c>
      <c r="B5452" s="41" t="s">
        <v>12</v>
      </c>
    </row>
    <row r="5453" spans="1:2" x14ac:dyDescent="0.25">
      <c r="A5453" s="8">
        <v>55.53</v>
      </c>
      <c r="B5453" s="41" t="s">
        <v>12</v>
      </c>
    </row>
    <row r="5454" spans="1:2" x14ac:dyDescent="0.25">
      <c r="A5454" s="8">
        <v>55.540000000000099</v>
      </c>
      <c r="B5454" s="41" t="s">
        <v>12</v>
      </c>
    </row>
    <row r="5455" spans="1:2" x14ac:dyDescent="0.25">
      <c r="A5455" s="8">
        <v>55.55</v>
      </c>
      <c r="B5455" s="41" t="s">
        <v>12</v>
      </c>
    </row>
    <row r="5456" spans="1:2" x14ac:dyDescent="0.25">
      <c r="A5456" s="8">
        <v>55.56</v>
      </c>
      <c r="B5456" s="41" t="s">
        <v>12</v>
      </c>
    </row>
    <row r="5457" spans="1:2" x14ac:dyDescent="0.25">
      <c r="A5457" s="8">
        <v>55.57</v>
      </c>
      <c r="B5457" s="41" t="s">
        <v>12</v>
      </c>
    </row>
    <row r="5458" spans="1:2" x14ac:dyDescent="0.25">
      <c r="A5458" s="8">
        <v>55.580000000000098</v>
      </c>
      <c r="B5458" s="41" t="s">
        <v>12</v>
      </c>
    </row>
    <row r="5459" spans="1:2" x14ac:dyDescent="0.25">
      <c r="A5459" s="8">
        <v>55.59</v>
      </c>
      <c r="B5459" s="41" t="s">
        <v>12</v>
      </c>
    </row>
    <row r="5460" spans="1:2" x14ac:dyDescent="0.25">
      <c r="A5460" s="8">
        <v>55.6</v>
      </c>
      <c r="B5460" s="41" t="s">
        <v>12</v>
      </c>
    </row>
    <row r="5461" spans="1:2" x14ac:dyDescent="0.25">
      <c r="A5461" s="8">
        <v>55.610000000000099</v>
      </c>
      <c r="B5461" s="41" t="s">
        <v>12</v>
      </c>
    </row>
    <row r="5462" spans="1:2" x14ac:dyDescent="0.25">
      <c r="A5462" s="8">
        <v>55.62</v>
      </c>
      <c r="B5462" s="41" t="s">
        <v>12</v>
      </c>
    </row>
    <row r="5463" spans="1:2" x14ac:dyDescent="0.25">
      <c r="A5463" s="8">
        <v>55.63</v>
      </c>
      <c r="B5463" s="41" t="s">
        <v>12</v>
      </c>
    </row>
    <row r="5464" spans="1:2" x14ac:dyDescent="0.25">
      <c r="A5464" s="8">
        <v>55.64</v>
      </c>
      <c r="B5464" s="41" t="s">
        <v>12</v>
      </c>
    </row>
    <row r="5465" spans="1:2" x14ac:dyDescent="0.25">
      <c r="A5465" s="8">
        <v>55.650000000000098</v>
      </c>
      <c r="B5465" s="41" t="s">
        <v>12</v>
      </c>
    </row>
    <row r="5466" spans="1:2" x14ac:dyDescent="0.25">
      <c r="A5466" s="8">
        <v>55.66</v>
      </c>
      <c r="B5466" s="41" t="s">
        <v>12</v>
      </c>
    </row>
    <row r="5467" spans="1:2" x14ac:dyDescent="0.25">
      <c r="A5467" s="8">
        <v>55.67</v>
      </c>
      <c r="B5467" s="41" t="s">
        <v>12</v>
      </c>
    </row>
    <row r="5468" spans="1:2" x14ac:dyDescent="0.25">
      <c r="A5468" s="8">
        <v>55.680000000000099</v>
      </c>
      <c r="B5468" s="41" t="s">
        <v>12</v>
      </c>
    </row>
    <row r="5469" spans="1:2" x14ac:dyDescent="0.25">
      <c r="A5469" s="8">
        <v>55.69</v>
      </c>
      <c r="B5469" s="41" t="s">
        <v>12</v>
      </c>
    </row>
    <row r="5470" spans="1:2" x14ac:dyDescent="0.25">
      <c r="A5470" s="8">
        <v>55.7</v>
      </c>
      <c r="B5470" s="41" t="s">
        <v>12</v>
      </c>
    </row>
    <row r="5471" spans="1:2" x14ac:dyDescent="0.25">
      <c r="A5471" s="8">
        <v>55.71</v>
      </c>
      <c r="B5471" s="41" t="s">
        <v>12</v>
      </c>
    </row>
    <row r="5472" spans="1:2" x14ac:dyDescent="0.25">
      <c r="A5472" s="8">
        <v>55.720000000000098</v>
      </c>
      <c r="B5472" s="41" t="s">
        <v>12</v>
      </c>
    </row>
    <row r="5473" spans="1:2" x14ac:dyDescent="0.25">
      <c r="A5473" s="8">
        <v>55.73</v>
      </c>
      <c r="B5473" s="41" t="s">
        <v>12</v>
      </c>
    </row>
    <row r="5474" spans="1:2" x14ac:dyDescent="0.25">
      <c r="A5474" s="8">
        <v>55.74</v>
      </c>
      <c r="B5474" s="41" t="s">
        <v>12</v>
      </c>
    </row>
    <row r="5475" spans="1:2" x14ac:dyDescent="0.25">
      <c r="A5475" s="8">
        <v>55.750000000000099</v>
      </c>
      <c r="B5475" s="41" t="s">
        <v>12</v>
      </c>
    </row>
    <row r="5476" spans="1:2" x14ac:dyDescent="0.25">
      <c r="A5476" s="8">
        <v>55.76</v>
      </c>
      <c r="B5476" s="41" t="s">
        <v>12</v>
      </c>
    </row>
    <row r="5477" spans="1:2" x14ac:dyDescent="0.25">
      <c r="A5477" s="8">
        <v>55.77</v>
      </c>
      <c r="B5477" s="41" t="s">
        <v>12</v>
      </c>
    </row>
    <row r="5478" spans="1:2" x14ac:dyDescent="0.25">
      <c r="A5478" s="8">
        <v>55.78</v>
      </c>
      <c r="B5478" s="41" t="s">
        <v>12</v>
      </c>
    </row>
    <row r="5479" spans="1:2" x14ac:dyDescent="0.25">
      <c r="A5479" s="8">
        <v>55.790000000000099</v>
      </c>
      <c r="B5479" s="41" t="s">
        <v>12</v>
      </c>
    </row>
    <row r="5480" spans="1:2" x14ac:dyDescent="0.25">
      <c r="A5480" s="8">
        <v>55.8</v>
      </c>
      <c r="B5480" s="41" t="s">
        <v>12</v>
      </c>
    </row>
    <row r="5481" spans="1:2" x14ac:dyDescent="0.25">
      <c r="A5481" s="8">
        <v>55.81</v>
      </c>
      <c r="B5481" s="41" t="s">
        <v>12</v>
      </c>
    </row>
    <row r="5482" spans="1:2" x14ac:dyDescent="0.25">
      <c r="A5482" s="8">
        <v>55.8200000000001</v>
      </c>
      <c r="B5482" s="41" t="s">
        <v>12</v>
      </c>
    </row>
    <row r="5483" spans="1:2" x14ac:dyDescent="0.25">
      <c r="A5483" s="8">
        <v>55.830000000000098</v>
      </c>
      <c r="B5483" s="41" t="s">
        <v>12</v>
      </c>
    </row>
    <row r="5484" spans="1:2" x14ac:dyDescent="0.25">
      <c r="A5484" s="8">
        <v>55.84</v>
      </c>
      <c r="B5484" s="41" t="s">
        <v>12</v>
      </c>
    </row>
    <row r="5485" spans="1:2" x14ac:dyDescent="0.25">
      <c r="A5485" s="8">
        <v>55.85</v>
      </c>
      <c r="B5485" s="41" t="s">
        <v>12</v>
      </c>
    </row>
    <row r="5486" spans="1:2" x14ac:dyDescent="0.25">
      <c r="A5486" s="8">
        <v>55.860000000000099</v>
      </c>
      <c r="B5486" s="41" t="s">
        <v>12</v>
      </c>
    </row>
    <row r="5487" spans="1:2" x14ac:dyDescent="0.25">
      <c r="A5487" s="8">
        <v>55.87</v>
      </c>
      <c r="B5487" s="41" t="s">
        <v>12</v>
      </c>
    </row>
    <row r="5488" spans="1:2" x14ac:dyDescent="0.25">
      <c r="A5488" s="8">
        <v>55.88</v>
      </c>
      <c r="B5488" s="41" t="s">
        <v>12</v>
      </c>
    </row>
    <row r="5489" spans="1:2" x14ac:dyDescent="0.25">
      <c r="A5489" s="8">
        <v>55.8900000000001</v>
      </c>
      <c r="B5489" s="41" t="s">
        <v>12</v>
      </c>
    </row>
    <row r="5490" spans="1:2" x14ac:dyDescent="0.25">
      <c r="A5490" s="8">
        <v>55.900000000000098</v>
      </c>
      <c r="B5490" s="41" t="s">
        <v>12</v>
      </c>
    </row>
    <row r="5491" spans="1:2" x14ac:dyDescent="0.25">
      <c r="A5491" s="8">
        <v>55.91</v>
      </c>
      <c r="B5491" s="41" t="s">
        <v>12</v>
      </c>
    </row>
    <row r="5492" spans="1:2" x14ac:dyDescent="0.25">
      <c r="A5492" s="8">
        <v>55.92</v>
      </c>
      <c r="B5492" s="41" t="s">
        <v>12</v>
      </c>
    </row>
    <row r="5493" spans="1:2" x14ac:dyDescent="0.25">
      <c r="A5493" s="8">
        <v>55.930000000000099</v>
      </c>
      <c r="B5493" s="41" t="s">
        <v>12</v>
      </c>
    </row>
    <row r="5494" spans="1:2" x14ac:dyDescent="0.25">
      <c r="A5494" s="8">
        <v>55.94</v>
      </c>
      <c r="B5494" s="41" t="s">
        <v>12</v>
      </c>
    </row>
    <row r="5495" spans="1:2" x14ac:dyDescent="0.25">
      <c r="A5495" s="8">
        <v>55.95</v>
      </c>
      <c r="B5495" s="41" t="s">
        <v>12</v>
      </c>
    </row>
    <row r="5496" spans="1:2" x14ac:dyDescent="0.25">
      <c r="A5496" s="8">
        <v>55.96</v>
      </c>
      <c r="B5496" s="41" t="s">
        <v>12</v>
      </c>
    </row>
    <row r="5497" spans="1:2" x14ac:dyDescent="0.25">
      <c r="A5497" s="8">
        <v>55.970000000000098</v>
      </c>
      <c r="B5497" s="41" t="s">
        <v>12</v>
      </c>
    </row>
    <row r="5498" spans="1:2" x14ac:dyDescent="0.25">
      <c r="A5498" s="8">
        <v>55.98</v>
      </c>
      <c r="B5498" s="41" t="s">
        <v>12</v>
      </c>
    </row>
    <row r="5499" spans="1:2" x14ac:dyDescent="0.25">
      <c r="A5499" s="8">
        <v>55.99</v>
      </c>
      <c r="B5499" s="41" t="s">
        <v>12</v>
      </c>
    </row>
    <row r="5500" spans="1:2" x14ac:dyDescent="0.25">
      <c r="A5500" s="8">
        <v>56.000000000000099</v>
      </c>
      <c r="B5500" s="41" t="s">
        <v>12</v>
      </c>
    </row>
    <row r="5501" spans="1:2" x14ac:dyDescent="0.25">
      <c r="A5501" s="8">
        <v>56.01</v>
      </c>
      <c r="B5501" s="41" t="s">
        <v>12</v>
      </c>
    </row>
    <row r="5502" spans="1:2" x14ac:dyDescent="0.25">
      <c r="A5502" s="8">
        <v>56.02</v>
      </c>
      <c r="B5502" s="41" t="s">
        <v>12</v>
      </c>
    </row>
    <row r="5503" spans="1:2" x14ac:dyDescent="0.25">
      <c r="A5503" s="8">
        <v>56.03</v>
      </c>
      <c r="B5503" s="41" t="s">
        <v>12</v>
      </c>
    </row>
    <row r="5504" spans="1:2" x14ac:dyDescent="0.25">
      <c r="A5504" s="8">
        <v>56.040000000000099</v>
      </c>
      <c r="B5504" s="41" t="s">
        <v>12</v>
      </c>
    </row>
    <row r="5505" spans="1:2" x14ac:dyDescent="0.25">
      <c r="A5505" s="8">
        <v>56.05</v>
      </c>
      <c r="B5505" s="41" t="s">
        <v>12</v>
      </c>
    </row>
    <row r="5506" spans="1:2" x14ac:dyDescent="0.25">
      <c r="A5506" s="8">
        <v>56.06</v>
      </c>
      <c r="B5506" s="41" t="s">
        <v>12</v>
      </c>
    </row>
    <row r="5507" spans="1:2" x14ac:dyDescent="0.25">
      <c r="A5507" s="8">
        <v>56.0700000000001</v>
      </c>
      <c r="B5507" s="41" t="s">
        <v>12</v>
      </c>
    </row>
    <row r="5508" spans="1:2" x14ac:dyDescent="0.25">
      <c r="A5508" s="8">
        <v>56.080000000000098</v>
      </c>
      <c r="B5508" s="41" t="s">
        <v>12</v>
      </c>
    </row>
    <row r="5509" spans="1:2" x14ac:dyDescent="0.25">
      <c r="A5509" s="8">
        <v>56.09</v>
      </c>
      <c r="B5509" s="41" t="s">
        <v>12</v>
      </c>
    </row>
    <row r="5510" spans="1:2" x14ac:dyDescent="0.25">
      <c r="A5510" s="8">
        <v>56.1</v>
      </c>
      <c r="B5510" s="41" t="s">
        <v>12</v>
      </c>
    </row>
    <row r="5511" spans="1:2" x14ac:dyDescent="0.25">
      <c r="A5511" s="8">
        <v>56.110000000000099</v>
      </c>
      <c r="B5511" s="41" t="s">
        <v>12</v>
      </c>
    </row>
    <row r="5512" spans="1:2" x14ac:dyDescent="0.25">
      <c r="A5512" s="8">
        <v>56.12</v>
      </c>
      <c r="B5512" s="41" t="s">
        <v>12</v>
      </c>
    </row>
    <row r="5513" spans="1:2" x14ac:dyDescent="0.25">
      <c r="A5513" s="8">
        <v>56.13</v>
      </c>
      <c r="B5513" s="41" t="s">
        <v>12</v>
      </c>
    </row>
    <row r="5514" spans="1:2" x14ac:dyDescent="0.25">
      <c r="A5514" s="8">
        <v>56.1400000000001</v>
      </c>
      <c r="B5514" s="41" t="s">
        <v>12</v>
      </c>
    </row>
    <row r="5515" spans="1:2" x14ac:dyDescent="0.25">
      <c r="A5515" s="8">
        <v>56.150000000000098</v>
      </c>
      <c r="B5515" s="41" t="s">
        <v>12</v>
      </c>
    </row>
    <row r="5516" spans="1:2" x14ac:dyDescent="0.25">
      <c r="A5516" s="8">
        <v>56.16</v>
      </c>
      <c r="B5516" s="41" t="s">
        <v>12</v>
      </c>
    </row>
    <row r="5517" spans="1:2" x14ac:dyDescent="0.25">
      <c r="A5517" s="8">
        <v>56.17</v>
      </c>
      <c r="B5517" s="41" t="s">
        <v>12</v>
      </c>
    </row>
    <row r="5518" spans="1:2" x14ac:dyDescent="0.25">
      <c r="A5518" s="8">
        <v>56.180000000000099</v>
      </c>
      <c r="B5518" s="41" t="s">
        <v>12</v>
      </c>
    </row>
    <row r="5519" spans="1:2" x14ac:dyDescent="0.25">
      <c r="A5519" s="8">
        <v>56.19</v>
      </c>
      <c r="B5519" s="41" t="s">
        <v>12</v>
      </c>
    </row>
    <row r="5520" spans="1:2" x14ac:dyDescent="0.25">
      <c r="A5520" s="8">
        <v>56.2</v>
      </c>
      <c r="B5520" s="41" t="s">
        <v>12</v>
      </c>
    </row>
    <row r="5521" spans="1:2" x14ac:dyDescent="0.25">
      <c r="A5521" s="8">
        <v>56.21</v>
      </c>
      <c r="B5521" s="41" t="s">
        <v>12</v>
      </c>
    </row>
    <row r="5522" spans="1:2" x14ac:dyDescent="0.25">
      <c r="A5522" s="8">
        <v>56.220000000000098</v>
      </c>
      <c r="B5522" s="41" t="s">
        <v>12</v>
      </c>
    </row>
    <row r="5523" spans="1:2" x14ac:dyDescent="0.25">
      <c r="A5523" s="8">
        <v>56.23</v>
      </c>
      <c r="B5523" s="41" t="s">
        <v>12</v>
      </c>
    </row>
    <row r="5524" spans="1:2" x14ac:dyDescent="0.25">
      <c r="A5524" s="8">
        <v>56.24</v>
      </c>
      <c r="B5524" s="41" t="s">
        <v>12</v>
      </c>
    </row>
    <row r="5525" spans="1:2" x14ac:dyDescent="0.25">
      <c r="A5525" s="8">
        <v>56.250000000000099</v>
      </c>
      <c r="B5525" s="41" t="s">
        <v>12</v>
      </c>
    </row>
    <row r="5526" spans="1:2" x14ac:dyDescent="0.25">
      <c r="A5526" s="8">
        <v>56.26</v>
      </c>
      <c r="B5526" s="41" t="s">
        <v>12</v>
      </c>
    </row>
    <row r="5527" spans="1:2" x14ac:dyDescent="0.25">
      <c r="A5527" s="8">
        <v>56.27</v>
      </c>
      <c r="B5527" s="41" t="s">
        <v>12</v>
      </c>
    </row>
    <row r="5528" spans="1:2" x14ac:dyDescent="0.25">
      <c r="A5528" s="8">
        <v>56.28</v>
      </c>
      <c r="B5528" s="41" t="s">
        <v>12</v>
      </c>
    </row>
    <row r="5529" spans="1:2" x14ac:dyDescent="0.25">
      <c r="A5529" s="8">
        <v>56.290000000000099</v>
      </c>
      <c r="B5529" s="41" t="s">
        <v>12</v>
      </c>
    </row>
    <row r="5530" spans="1:2" x14ac:dyDescent="0.25">
      <c r="A5530" s="8">
        <v>56.3</v>
      </c>
      <c r="B5530" s="41" t="s">
        <v>12</v>
      </c>
    </row>
    <row r="5531" spans="1:2" x14ac:dyDescent="0.25">
      <c r="A5531" s="8">
        <v>56.31</v>
      </c>
      <c r="B5531" s="41" t="s">
        <v>12</v>
      </c>
    </row>
    <row r="5532" spans="1:2" x14ac:dyDescent="0.25">
      <c r="A5532" s="8">
        <v>56.3200000000001</v>
      </c>
      <c r="B5532" s="41" t="s">
        <v>12</v>
      </c>
    </row>
    <row r="5533" spans="1:2" x14ac:dyDescent="0.25">
      <c r="A5533" s="8">
        <v>56.330000000000098</v>
      </c>
      <c r="B5533" s="41" t="s">
        <v>12</v>
      </c>
    </row>
    <row r="5534" spans="1:2" x14ac:dyDescent="0.25">
      <c r="A5534" s="8">
        <v>56.34</v>
      </c>
      <c r="B5534" s="41" t="s">
        <v>12</v>
      </c>
    </row>
    <row r="5535" spans="1:2" x14ac:dyDescent="0.25">
      <c r="A5535" s="8">
        <v>56.35</v>
      </c>
      <c r="B5535" s="41" t="s">
        <v>12</v>
      </c>
    </row>
    <row r="5536" spans="1:2" x14ac:dyDescent="0.25">
      <c r="A5536" s="8">
        <v>56.360000000000099</v>
      </c>
      <c r="B5536" s="41" t="s">
        <v>12</v>
      </c>
    </row>
    <row r="5537" spans="1:2" x14ac:dyDescent="0.25">
      <c r="A5537" s="8">
        <v>56.37</v>
      </c>
      <c r="B5537" s="41" t="s">
        <v>12</v>
      </c>
    </row>
    <row r="5538" spans="1:2" x14ac:dyDescent="0.25">
      <c r="A5538" s="8">
        <v>56.38</v>
      </c>
      <c r="B5538" s="41" t="s">
        <v>12</v>
      </c>
    </row>
    <row r="5539" spans="1:2" x14ac:dyDescent="0.25">
      <c r="A5539" s="8">
        <v>56.3900000000001</v>
      </c>
      <c r="B5539" s="41" t="s">
        <v>12</v>
      </c>
    </row>
    <row r="5540" spans="1:2" x14ac:dyDescent="0.25">
      <c r="A5540" s="8">
        <v>56.400000000000098</v>
      </c>
      <c r="B5540" s="41" t="s">
        <v>12</v>
      </c>
    </row>
    <row r="5541" spans="1:2" x14ac:dyDescent="0.25">
      <c r="A5541" s="8">
        <v>56.41</v>
      </c>
      <c r="B5541" s="41" t="s">
        <v>12</v>
      </c>
    </row>
    <row r="5542" spans="1:2" x14ac:dyDescent="0.25">
      <c r="A5542" s="8">
        <v>56.42</v>
      </c>
      <c r="B5542" s="41" t="s">
        <v>12</v>
      </c>
    </row>
    <row r="5543" spans="1:2" x14ac:dyDescent="0.25">
      <c r="A5543" s="8">
        <v>56.430000000000099</v>
      </c>
      <c r="B5543" s="41" t="s">
        <v>12</v>
      </c>
    </row>
    <row r="5544" spans="1:2" x14ac:dyDescent="0.25">
      <c r="A5544" s="8">
        <v>56.44</v>
      </c>
      <c r="B5544" s="41" t="s">
        <v>12</v>
      </c>
    </row>
    <row r="5545" spans="1:2" x14ac:dyDescent="0.25">
      <c r="A5545" s="8">
        <v>56.45</v>
      </c>
      <c r="B5545" s="41" t="s">
        <v>12</v>
      </c>
    </row>
    <row r="5546" spans="1:2" x14ac:dyDescent="0.25">
      <c r="A5546" s="8">
        <v>56.4600000000001</v>
      </c>
      <c r="B5546" s="41" t="s">
        <v>12</v>
      </c>
    </row>
    <row r="5547" spans="1:2" x14ac:dyDescent="0.25">
      <c r="A5547" s="8">
        <v>56.470000000000098</v>
      </c>
      <c r="B5547" s="41" t="s">
        <v>12</v>
      </c>
    </row>
    <row r="5548" spans="1:2" x14ac:dyDescent="0.25">
      <c r="A5548" s="8">
        <v>56.48</v>
      </c>
      <c r="B5548" s="41" t="s">
        <v>12</v>
      </c>
    </row>
    <row r="5549" spans="1:2" x14ac:dyDescent="0.25">
      <c r="A5549" s="8">
        <v>56.49</v>
      </c>
      <c r="B5549" s="41" t="s">
        <v>12</v>
      </c>
    </row>
    <row r="5550" spans="1:2" x14ac:dyDescent="0.25">
      <c r="A5550" s="8">
        <v>56.500000000000099</v>
      </c>
      <c r="B5550" s="41" t="s">
        <v>12</v>
      </c>
    </row>
    <row r="5551" spans="1:2" x14ac:dyDescent="0.25">
      <c r="A5551" s="8">
        <v>56.51</v>
      </c>
      <c r="B5551" s="41" t="s">
        <v>12</v>
      </c>
    </row>
    <row r="5552" spans="1:2" x14ac:dyDescent="0.25">
      <c r="A5552" s="8">
        <v>56.52</v>
      </c>
      <c r="B5552" s="41" t="s">
        <v>12</v>
      </c>
    </row>
    <row r="5553" spans="1:2" x14ac:dyDescent="0.25">
      <c r="A5553" s="8">
        <v>56.530000000000101</v>
      </c>
      <c r="B5553" s="41" t="s">
        <v>12</v>
      </c>
    </row>
    <row r="5554" spans="1:2" x14ac:dyDescent="0.25">
      <c r="A5554" s="8">
        <v>56.540000000000099</v>
      </c>
      <c r="B5554" s="41" t="s">
        <v>12</v>
      </c>
    </row>
    <row r="5555" spans="1:2" x14ac:dyDescent="0.25">
      <c r="A5555" s="8">
        <v>56.55</v>
      </c>
      <c r="B5555" s="41" t="s">
        <v>12</v>
      </c>
    </row>
    <row r="5556" spans="1:2" x14ac:dyDescent="0.25">
      <c r="A5556" s="8">
        <v>56.56</v>
      </c>
      <c r="B5556" s="41" t="s">
        <v>12</v>
      </c>
    </row>
    <row r="5557" spans="1:2" x14ac:dyDescent="0.25">
      <c r="A5557" s="8">
        <v>56.5700000000001</v>
      </c>
      <c r="B5557" s="41" t="s">
        <v>12</v>
      </c>
    </row>
    <row r="5558" spans="1:2" x14ac:dyDescent="0.25">
      <c r="A5558" s="8">
        <v>56.580000000000098</v>
      </c>
      <c r="B5558" s="41" t="s">
        <v>12</v>
      </c>
    </row>
    <row r="5559" spans="1:2" x14ac:dyDescent="0.25">
      <c r="A5559" s="8">
        <v>56.59</v>
      </c>
      <c r="B5559" s="41" t="s">
        <v>12</v>
      </c>
    </row>
    <row r="5560" spans="1:2" x14ac:dyDescent="0.25">
      <c r="A5560" s="8">
        <v>56.6</v>
      </c>
      <c r="B5560" s="41" t="s">
        <v>12</v>
      </c>
    </row>
    <row r="5561" spans="1:2" x14ac:dyDescent="0.25">
      <c r="A5561" s="8">
        <v>56.610000000000099</v>
      </c>
      <c r="B5561" s="41" t="s">
        <v>12</v>
      </c>
    </row>
    <row r="5562" spans="1:2" x14ac:dyDescent="0.25">
      <c r="A5562" s="8">
        <v>56.62</v>
      </c>
      <c r="B5562" s="41" t="s">
        <v>12</v>
      </c>
    </row>
    <row r="5563" spans="1:2" x14ac:dyDescent="0.25">
      <c r="A5563" s="8">
        <v>56.63</v>
      </c>
      <c r="B5563" s="41" t="s">
        <v>12</v>
      </c>
    </row>
    <row r="5564" spans="1:2" x14ac:dyDescent="0.25">
      <c r="A5564" s="8">
        <v>56.6400000000001</v>
      </c>
      <c r="B5564" s="41" t="s">
        <v>12</v>
      </c>
    </row>
    <row r="5565" spans="1:2" x14ac:dyDescent="0.25">
      <c r="A5565" s="8">
        <v>56.650000000000098</v>
      </c>
      <c r="B5565" s="41" t="s">
        <v>12</v>
      </c>
    </row>
    <row r="5566" spans="1:2" x14ac:dyDescent="0.25">
      <c r="A5566" s="8">
        <v>56.66</v>
      </c>
      <c r="B5566" s="41" t="s">
        <v>12</v>
      </c>
    </row>
    <row r="5567" spans="1:2" x14ac:dyDescent="0.25">
      <c r="A5567" s="8">
        <v>56.67</v>
      </c>
      <c r="B5567" s="41" t="s">
        <v>12</v>
      </c>
    </row>
    <row r="5568" spans="1:2" x14ac:dyDescent="0.25">
      <c r="A5568" s="8">
        <v>56.680000000000099</v>
      </c>
      <c r="B5568" s="41" t="s">
        <v>12</v>
      </c>
    </row>
    <row r="5569" spans="1:2" x14ac:dyDescent="0.25">
      <c r="A5569" s="8">
        <v>56.69</v>
      </c>
      <c r="B5569" s="41" t="s">
        <v>12</v>
      </c>
    </row>
    <row r="5570" spans="1:2" x14ac:dyDescent="0.25">
      <c r="A5570" s="8">
        <v>56.7</v>
      </c>
      <c r="B5570" s="41" t="s">
        <v>12</v>
      </c>
    </row>
    <row r="5571" spans="1:2" x14ac:dyDescent="0.25">
      <c r="A5571" s="8">
        <v>56.7100000000001</v>
      </c>
      <c r="B5571" s="41" t="s">
        <v>12</v>
      </c>
    </row>
    <row r="5572" spans="1:2" x14ac:dyDescent="0.25">
      <c r="A5572" s="8">
        <v>56.720000000000098</v>
      </c>
      <c r="B5572" s="41" t="s">
        <v>12</v>
      </c>
    </row>
    <row r="5573" spans="1:2" x14ac:dyDescent="0.25">
      <c r="A5573" s="8">
        <v>56.73</v>
      </c>
      <c r="B5573" s="41" t="s">
        <v>12</v>
      </c>
    </row>
    <row r="5574" spans="1:2" x14ac:dyDescent="0.25">
      <c r="A5574" s="8">
        <v>56.74</v>
      </c>
      <c r="B5574" s="41" t="s">
        <v>12</v>
      </c>
    </row>
    <row r="5575" spans="1:2" x14ac:dyDescent="0.25">
      <c r="A5575" s="8">
        <v>56.750000000000099</v>
      </c>
      <c r="B5575" s="41" t="s">
        <v>12</v>
      </c>
    </row>
    <row r="5576" spans="1:2" x14ac:dyDescent="0.25">
      <c r="A5576" s="8">
        <v>56.76</v>
      </c>
      <c r="B5576" s="41" t="s">
        <v>12</v>
      </c>
    </row>
    <row r="5577" spans="1:2" x14ac:dyDescent="0.25">
      <c r="A5577" s="8">
        <v>56.77</v>
      </c>
      <c r="B5577" s="41" t="s">
        <v>12</v>
      </c>
    </row>
    <row r="5578" spans="1:2" x14ac:dyDescent="0.25">
      <c r="A5578" s="8">
        <v>56.780000000000101</v>
      </c>
      <c r="B5578" s="41" t="s">
        <v>12</v>
      </c>
    </row>
    <row r="5579" spans="1:2" x14ac:dyDescent="0.25">
      <c r="A5579" s="8">
        <v>56.790000000000099</v>
      </c>
      <c r="B5579" s="41" t="s">
        <v>12</v>
      </c>
    </row>
    <row r="5580" spans="1:2" x14ac:dyDescent="0.25">
      <c r="A5580" s="8">
        <v>56.8</v>
      </c>
      <c r="B5580" s="41" t="s">
        <v>12</v>
      </c>
    </row>
    <row r="5581" spans="1:2" x14ac:dyDescent="0.25">
      <c r="A5581" s="8">
        <v>56.81</v>
      </c>
      <c r="B5581" s="41" t="s">
        <v>12</v>
      </c>
    </row>
    <row r="5582" spans="1:2" x14ac:dyDescent="0.25">
      <c r="A5582" s="8">
        <v>56.8200000000001</v>
      </c>
      <c r="B5582" s="41" t="s">
        <v>12</v>
      </c>
    </row>
    <row r="5583" spans="1:2" x14ac:dyDescent="0.25">
      <c r="A5583" s="8">
        <v>56.830000000000098</v>
      </c>
      <c r="B5583" s="41" t="s">
        <v>12</v>
      </c>
    </row>
    <row r="5584" spans="1:2" x14ac:dyDescent="0.25">
      <c r="A5584" s="8">
        <v>56.84</v>
      </c>
      <c r="B5584" s="41" t="s">
        <v>12</v>
      </c>
    </row>
    <row r="5585" spans="1:2" x14ac:dyDescent="0.25">
      <c r="A5585" s="8">
        <v>56.85</v>
      </c>
      <c r="B5585" s="41" t="s">
        <v>12</v>
      </c>
    </row>
    <row r="5586" spans="1:2" x14ac:dyDescent="0.25">
      <c r="A5586" s="8">
        <v>56.860000000000099</v>
      </c>
      <c r="B5586" s="41" t="s">
        <v>12</v>
      </c>
    </row>
    <row r="5587" spans="1:2" x14ac:dyDescent="0.25">
      <c r="A5587" s="8">
        <v>56.87</v>
      </c>
      <c r="B5587" s="41" t="s">
        <v>12</v>
      </c>
    </row>
    <row r="5588" spans="1:2" x14ac:dyDescent="0.25">
      <c r="A5588" s="8">
        <v>56.88</v>
      </c>
      <c r="B5588" s="41" t="s">
        <v>12</v>
      </c>
    </row>
    <row r="5589" spans="1:2" x14ac:dyDescent="0.25">
      <c r="A5589" s="8">
        <v>56.8900000000001</v>
      </c>
      <c r="B5589" s="41" t="s">
        <v>12</v>
      </c>
    </row>
    <row r="5590" spans="1:2" x14ac:dyDescent="0.25">
      <c r="A5590" s="8">
        <v>56.900000000000098</v>
      </c>
      <c r="B5590" s="41" t="s">
        <v>12</v>
      </c>
    </row>
    <row r="5591" spans="1:2" x14ac:dyDescent="0.25">
      <c r="A5591" s="8">
        <v>56.91</v>
      </c>
      <c r="B5591" s="41" t="s">
        <v>12</v>
      </c>
    </row>
    <row r="5592" spans="1:2" x14ac:dyDescent="0.25">
      <c r="A5592" s="8">
        <v>56.92</v>
      </c>
      <c r="B5592" s="41" t="s">
        <v>12</v>
      </c>
    </row>
    <row r="5593" spans="1:2" x14ac:dyDescent="0.25">
      <c r="A5593" s="8">
        <v>56.930000000000099</v>
      </c>
      <c r="B5593" s="41" t="s">
        <v>12</v>
      </c>
    </row>
    <row r="5594" spans="1:2" x14ac:dyDescent="0.25">
      <c r="A5594" s="8">
        <v>56.94</v>
      </c>
      <c r="B5594" s="41" t="s">
        <v>12</v>
      </c>
    </row>
    <row r="5595" spans="1:2" x14ac:dyDescent="0.25">
      <c r="A5595" s="8">
        <v>56.95</v>
      </c>
      <c r="B5595" s="41" t="s">
        <v>12</v>
      </c>
    </row>
    <row r="5596" spans="1:2" x14ac:dyDescent="0.25">
      <c r="A5596" s="8">
        <v>56.9600000000001</v>
      </c>
      <c r="B5596" s="41" t="s">
        <v>12</v>
      </c>
    </row>
    <row r="5597" spans="1:2" x14ac:dyDescent="0.25">
      <c r="A5597" s="8">
        <v>56.970000000000098</v>
      </c>
      <c r="B5597" s="41" t="s">
        <v>12</v>
      </c>
    </row>
    <row r="5598" spans="1:2" x14ac:dyDescent="0.25">
      <c r="A5598" s="8">
        <v>56.98</v>
      </c>
      <c r="B5598" s="41" t="s">
        <v>12</v>
      </c>
    </row>
    <row r="5599" spans="1:2" x14ac:dyDescent="0.25">
      <c r="A5599" s="8">
        <v>56.99</v>
      </c>
      <c r="B5599" s="41" t="s">
        <v>12</v>
      </c>
    </row>
    <row r="5600" spans="1:2" x14ac:dyDescent="0.25">
      <c r="A5600" s="8">
        <v>57.000000000000099</v>
      </c>
      <c r="B5600" s="41" t="s">
        <v>12</v>
      </c>
    </row>
    <row r="5601" spans="1:2" x14ac:dyDescent="0.25">
      <c r="A5601" s="8">
        <v>57.01</v>
      </c>
      <c r="B5601" s="41" t="s">
        <v>12</v>
      </c>
    </row>
    <row r="5602" spans="1:2" x14ac:dyDescent="0.25">
      <c r="A5602" s="8">
        <v>57.02</v>
      </c>
      <c r="B5602" s="41" t="s">
        <v>12</v>
      </c>
    </row>
    <row r="5603" spans="1:2" x14ac:dyDescent="0.25">
      <c r="A5603" s="8">
        <v>57.030000000000101</v>
      </c>
      <c r="B5603" s="41" t="s">
        <v>12</v>
      </c>
    </row>
    <row r="5604" spans="1:2" x14ac:dyDescent="0.25">
      <c r="A5604" s="8">
        <v>57.040000000000099</v>
      </c>
      <c r="B5604" s="41" t="s">
        <v>12</v>
      </c>
    </row>
    <row r="5605" spans="1:2" x14ac:dyDescent="0.25">
      <c r="A5605" s="8">
        <v>57.05</v>
      </c>
      <c r="B5605" s="41" t="s">
        <v>12</v>
      </c>
    </row>
    <row r="5606" spans="1:2" x14ac:dyDescent="0.25">
      <c r="A5606" s="8">
        <v>57.06</v>
      </c>
      <c r="B5606" s="41" t="s">
        <v>12</v>
      </c>
    </row>
    <row r="5607" spans="1:2" x14ac:dyDescent="0.25">
      <c r="A5607" s="8">
        <v>57.0700000000001</v>
      </c>
      <c r="B5607" s="41" t="s">
        <v>12</v>
      </c>
    </row>
    <row r="5608" spans="1:2" x14ac:dyDescent="0.25">
      <c r="A5608" s="8">
        <v>57.080000000000098</v>
      </c>
      <c r="B5608" s="41" t="s">
        <v>12</v>
      </c>
    </row>
    <row r="5609" spans="1:2" x14ac:dyDescent="0.25">
      <c r="A5609" s="8">
        <v>57.09</v>
      </c>
      <c r="B5609" s="41" t="s">
        <v>12</v>
      </c>
    </row>
    <row r="5610" spans="1:2" x14ac:dyDescent="0.25">
      <c r="A5610" s="8">
        <v>57.100000000000101</v>
      </c>
      <c r="B5610" s="41" t="s">
        <v>12</v>
      </c>
    </row>
    <row r="5611" spans="1:2" x14ac:dyDescent="0.25">
      <c r="A5611" s="8">
        <v>57.110000000000099</v>
      </c>
      <c r="B5611" s="41" t="s">
        <v>12</v>
      </c>
    </row>
    <row r="5612" spans="1:2" x14ac:dyDescent="0.25">
      <c r="A5612" s="8">
        <v>57.12</v>
      </c>
      <c r="B5612" s="41" t="s">
        <v>12</v>
      </c>
    </row>
    <row r="5613" spans="1:2" x14ac:dyDescent="0.25">
      <c r="A5613" s="8">
        <v>57.13</v>
      </c>
      <c r="B5613" s="41" t="s">
        <v>12</v>
      </c>
    </row>
    <row r="5614" spans="1:2" x14ac:dyDescent="0.25">
      <c r="A5614" s="8">
        <v>57.1400000000001</v>
      </c>
      <c r="B5614" s="41" t="s">
        <v>12</v>
      </c>
    </row>
    <row r="5615" spans="1:2" x14ac:dyDescent="0.25">
      <c r="A5615" s="8">
        <v>57.150000000000098</v>
      </c>
      <c r="B5615" s="41" t="s">
        <v>12</v>
      </c>
    </row>
    <row r="5616" spans="1:2" x14ac:dyDescent="0.25">
      <c r="A5616" s="8">
        <v>57.16</v>
      </c>
      <c r="B5616" s="41" t="s">
        <v>12</v>
      </c>
    </row>
    <row r="5617" spans="1:2" x14ac:dyDescent="0.25">
      <c r="A5617" s="8">
        <v>57.170000000000101</v>
      </c>
      <c r="B5617" s="41" t="s">
        <v>12</v>
      </c>
    </row>
    <row r="5618" spans="1:2" x14ac:dyDescent="0.25">
      <c r="A5618" s="8">
        <v>57.180000000000099</v>
      </c>
      <c r="B5618" s="41" t="s">
        <v>12</v>
      </c>
    </row>
    <row r="5619" spans="1:2" x14ac:dyDescent="0.25">
      <c r="A5619" s="8">
        <v>57.19</v>
      </c>
      <c r="B5619" s="41" t="s">
        <v>12</v>
      </c>
    </row>
    <row r="5620" spans="1:2" x14ac:dyDescent="0.25">
      <c r="A5620" s="8">
        <v>57.2</v>
      </c>
      <c r="B5620" s="41" t="s">
        <v>12</v>
      </c>
    </row>
    <row r="5621" spans="1:2" x14ac:dyDescent="0.25">
      <c r="A5621" s="8">
        <v>57.2100000000001</v>
      </c>
      <c r="B5621" s="41" t="s">
        <v>12</v>
      </c>
    </row>
    <row r="5622" spans="1:2" x14ac:dyDescent="0.25">
      <c r="A5622" s="8">
        <v>57.220000000000098</v>
      </c>
      <c r="B5622" s="41" t="s">
        <v>12</v>
      </c>
    </row>
    <row r="5623" spans="1:2" x14ac:dyDescent="0.25">
      <c r="A5623" s="8">
        <v>57.23</v>
      </c>
      <c r="B5623" s="41" t="s">
        <v>12</v>
      </c>
    </row>
    <row r="5624" spans="1:2" x14ac:dyDescent="0.25">
      <c r="A5624" s="8">
        <v>57.24</v>
      </c>
      <c r="B5624" s="41" t="s">
        <v>12</v>
      </c>
    </row>
    <row r="5625" spans="1:2" x14ac:dyDescent="0.25">
      <c r="A5625" s="8">
        <v>57.250000000000099</v>
      </c>
      <c r="B5625" s="41" t="s">
        <v>12</v>
      </c>
    </row>
    <row r="5626" spans="1:2" x14ac:dyDescent="0.25">
      <c r="A5626" s="8">
        <v>57.26</v>
      </c>
      <c r="B5626" s="41" t="s">
        <v>12</v>
      </c>
    </row>
    <row r="5627" spans="1:2" x14ac:dyDescent="0.25">
      <c r="A5627" s="8">
        <v>57.27</v>
      </c>
      <c r="B5627" s="41" t="s">
        <v>12</v>
      </c>
    </row>
    <row r="5628" spans="1:2" x14ac:dyDescent="0.25">
      <c r="A5628" s="8">
        <v>57.280000000000101</v>
      </c>
      <c r="B5628" s="41" t="s">
        <v>12</v>
      </c>
    </row>
    <row r="5629" spans="1:2" x14ac:dyDescent="0.25">
      <c r="A5629" s="8">
        <v>57.290000000000099</v>
      </c>
      <c r="B5629" s="41" t="s">
        <v>12</v>
      </c>
    </row>
    <row r="5630" spans="1:2" x14ac:dyDescent="0.25">
      <c r="A5630" s="8">
        <v>57.3</v>
      </c>
      <c r="B5630" s="41" t="s">
        <v>12</v>
      </c>
    </row>
    <row r="5631" spans="1:2" x14ac:dyDescent="0.25">
      <c r="A5631" s="8">
        <v>57.31</v>
      </c>
      <c r="B5631" s="41" t="s">
        <v>12</v>
      </c>
    </row>
    <row r="5632" spans="1:2" x14ac:dyDescent="0.25">
      <c r="A5632" s="8">
        <v>57.3200000000001</v>
      </c>
      <c r="B5632" s="41" t="s">
        <v>12</v>
      </c>
    </row>
    <row r="5633" spans="1:2" x14ac:dyDescent="0.25">
      <c r="A5633" s="8">
        <v>57.330000000000098</v>
      </c>
      <c r="B5633" s="41" t="s">
        <v>12</v>
      </c>
    </row>
    <row r="5634" spans="1:2" x14ac:dyDescent="0.25">
      <c r="A5634" s="8">
        <v>57.34</v>
      </c>
      <c r="B5634" s="41" t="s">
        <v>12</v>
      </c>
    </row>
    <row r="5635" spans="1:2" x14ac:dyDescent="0.25">
      <c r="A5635" s="8">
        <v>57.350000000000101</v>
      </c>
      <c r="B5635" s="41" t="s">
        <v>12</v>
      </c>
    </row>
    <row r="5636" spans="1:2" x14ac:dyDescent="0.25">
      <c r="A5636" s="8">
        <v>57.360000000000099</v>
      </c>
      <c r="B5636" s="41" t="s">
        <v>12</v>
      </c>
    </row>
    <row r="5637" spans="1:2" x14ac:dyDescent="0.25">
      <c r="A5637" s="8">
        <v>57.37</v>
      </c>
      <c r="B5637" s="41" t="s">
        <v>12</v>
      </c>
    </row>
    <row r="5638" spans="1:2" x14ac:dyDescent="0.25">
      <c r="A5638" s="8">
        <v>57.38</v>
      </c>
      <c r="B5638" s="41" t="s">
        <v>12</v>
      </c>
    </row>
    <row r="5639" spans="1:2" x14ac:dyDescent="0.25">
      <c r="A5639" s="8">
        <v>57.3900000000001</v>
      </c>
      <c r="B5639" s="41" t="s">
        <v>12</v>
      </c>
    </row>
    <row r="5640" spans="1:2" x14ac:dyDescent="0.25">
      <c r="A5640" s="8">
        <v>57.400000000000098</v>
      </c>
      <c r="B5640" s="41" t="s">
        <v>12</v>
      </c>
    </row>
    <row r="5641" spans="1:2" x14ac:dyDescent="0.25">
      <c r="A5641" s="8">
        <v>57.41</v>
      </c>
      <c r="B5641" s="41" t="s">
        <v>12</v>
      </c>
    </row>
    <row r="5642" spans="1:2" x14ac:dyDescent="0.25">
      <c r="A5642" s="8">
        <v>57.420000000000101</v>
      </c>
      <c r="B5642" s="41" t="s">
        <v>12</v>
      </c>
    </row>
    <row r="5643" spans="1:2" x14ac:dyDescent="0.25">
      <c r="A5643" s="8">
        <v>57.430000000000099</v>
      </c>
      <c r="B5643" s="41" t="s">
        <v>12</v>
      </c>
    </row>
    <row r="5644" spans="1:2" x14ac:dyDescent="0.25">
      <c r="A5644" s="8">
        <v>57.44</v>
      </c>
      <c r="B5644" s="41" t="s">
        <v>12</v>
      </c>
    </row>
    <row r="5645" spans="1:2" x14ac:dyDescent="0.25">
      <c r="A5645" s="8">
        <v>57.45</v>
      </c>
      <c r="B5645" s="41" t="s">
        <v>12</v>
      </c>
    </row>
    <row r="5646" spans="1:2" x14ac:dyDescent="0.25">
      <c r="A5646" s="8">
        <v>57.4600000000001</v>
      </c>
      <c r="B5646" s="41" t="s">
        <v>12</v>
      </c>
    </row>
    <row r="5647" spans="1:2" x14ac:dyDescent="0.25">
      <c r="A5647" s="8">
        <v>57.470000000000098</v>
      </c>
      <c r="B5647" s="41" t="s">
        <v>12</v>
      </c>
    </row>
    <row r="5648" spans="1:2" x14ac:dyDescent="0.25">
      <c r="A5648" s="8">
        <v>57.48</v>
      </c>
      <c r="B5648" s="41" t="s">
        <v>12</v>
      </c>
    </row>
    <row r="5649" spans="1:2" x14ac:dyDescent="0.25">
      <c r="A5649" s="8">
        <v>57.49</v>
      </c>
      <c r="B5649" s="41" t="s">
        <v>12</v>
      </c>
    </row>
    <row r="5650" spans="1:2" x14ac:dyDescent="0.25">
      <c r="A5650" s="8">
        <v>57.500000000000099</v>
      </c>
      <c r="B5650" s="41" t="s">
        <v>12</v>
      </c>
    </row>
    <row r="5651" spans="1:2" x14ac:dyDescent="0.25">
      <c r="A5651" s="8">
        <v>57.51</v>
      </c>
      <c r="B5651" s="41" t="s">
        <v>12</v>
      </c>
    </row>
    <row r="5652" spans="1:2" x14ac:dyDescent="0.25">
      <c r="A5652" s="8">
        <v>57.52</v>
      </c>
      <c r="B5652" s="41" t="s">
        <v>12</v>
      </c>
    </row>
    <row r="5653" spans="1:2" x14ac:dyDescent="0.25">
      <c r="A5653" s="8">
        <v>57.530000000000101</v>
      </c>
      <c r="B5653" s="41" t="s">
        <v>12</v>
      </c>
    </row>
    <row r="5654" spans="1:2" x14ac:dyDescent="0.25">
      <c r="A5654" s="8">
        <v>57.540000000000099</v>
      </c>
      <c r="B5654" s="41" t="s">
        <v>12</v>
      </c>
    </row>
    <row r="5655" spans="1:2" x14ac:dyDescent="0.25">
      <c r="A5655" s="8">
        <v>57.55</v>
      </c>
      <c r="B5655" s="41" t="s">
        <v>12</v>
      </c>
    </row>
    <row r="5656" spans="1:2" x14ac:dyDescent="0.25">
      <c r="A5656" s="8">
        <v>57.56</v>
      </c>
      <c r="B5656" s="41" t="s">
        <v>12</v>
      </c>
    </row>
    <row r="5657" spans="1:2" x14ac:dyDescent="0.25">
      <c r="A5657" s="8">
        <v>57.5700000000001</v>
      </c>
      <c r="B5657" s="41" t="s">
        <v>12</v>
      </c>
    </row>
    <row r="5658" spans="1:2" x14ac:dyDescent="0.25">
      <c r="A5658" s="8">
        <v>57.580000000000098</v>
      </c>
      <c r="B5658" s="41" t="s">
        <v>12</v>
      </c>
    </row>
    <row r="5659" spans="1:2" x14ac:dyDescent="0.25">
      <c r="A5659" s="8">
        <v>57.59</v>
      </c>
      <c r="B5659" s="41" t="s">
        <v>12</v>
      </c>
    </row>
    <row r="5660" spans="1:2" x14ac:dyDescent="0.25">
      <c r="A5660" s="8">
        <v>57.600000000000101</v>
      </c>
      <c r="B5660" s="41" t="s">
        <v>12</v>
      </c>
    </row>
    <row r="5661" spans="1:2" x14ac:dyDescent="0.25">
      <c r="A5661" s="8">
        <v>57.610000000000099</v>
      </c>
      <c r="B5661" s="41" t="s">
        <v>12</v>
      </c>
    </row>
    <row r="5662" spans="1:2" x14ac:dyDescent="0.25">
      <c r="A5662" s="8">
        <v>57.62</v>
      </c>
      <c r="B5662" s="41" t="s">
        <v>12</v>
      </c>
    </row>
    <row r="5663" spans="1:2" x14ac:dyDescent="0.25">
      <c r="A5663" s="8">
        <v>57.63</v>
      </c>
      <c r="B5663" s="41" t="s">
        <v>12</v>
      </c>
    </row>
    <row r="5664" spans="1:2" x14ac:dyDescent="0.25">
      <c r="A5664" s="8">
        <v>57.6400000000001</v>
      </c>
      <c r="B5664" s="41" t="s">
        <v>12</v>
      </c>
    </row>
    <row r="5665" spans="1:2" x14ac:dyDescent="0.25">
      <c r="A5665" s="8">
        <v>57.650000000000098</v>
      </c>
      <c r="B5665" s="41" t="s">
        <v>12</v>
      </c>
    </row>
    <row r="5666" spans="1:2" x14ac:dyDescent="0.25">
      <c r="A5666" s="8">
        <v>57.66</v>
      </c>
      <c r="B5666" s="41" t="s">
        <v>12</v>
      </c>
    </row>
    <row r="5667" spans="1:2" x14ac:dyDescent="0.25">
      <c r="A5667" s="8">
        <v>57.670000000000101</v>
      </c>
      <c r="B5667" s="41" t="s">
        <v>12</v>
      </c>
    </row>
    <row r="5668" spans="1:2" x14ac:dyDescent="0.25">
      <c r="A5668" s="8">
        <v>57.680000000000099</v>
      </c>
      <c r="B5668" s="41" t="s">
        <v>12</v>
      </c>
    </row>
    <row r="5669" spans="1:2" x14ac:dyDescent="0.25">
      <c r="A5669" s="8">
        <v>57.69</v>
      </c>
      <c r="B5669" s="41" t="s">
        <v>12</v>
      </c>
    </row>
    <row r="5670" spans="1:2" x14ac:dyDescent="0.25">
      <c r="A5670" s="8">
        <v>57.7</v>
      </c>
      <c r="B5670" s="41" t="s">
        <v>12</v>
      </c>
    </row>
    <row r="5671" spans="1:2" x14ac:dyDescent="0.25">
      <c r="A5671" s="8">
        <v>57.7100000000001</v>
      </c>
      <c r="B5671" s="41" t="s">
        <v>12</v>
      </c>
    </row>
    <row r="5672" spans="1:2" x14ac:dyDescent="0.25">
      <c r="A5672" s="8">
        <v>57.720000000000098</v>
      </c>
      <c r="B5672" s="41" t="s">
        <v>12</v>
      </c>
    </row>
    <row r="5673" spans="1:2" x14ac:dyDescent="0.25">
      <c r="A5673" s="8">
        <v>57.73</v>
      </c>
      <c r="B5673" s="41" t="s">
        <v>12</v>
      </c>
    </row>
    <row r="5674" spans="1:2" x14ac:dyDescent="0.25">
      <c r="A5674" s="8">
        <v>57.740000000000101</v>
      </c>
      <c r="B5674" s="41" t="s">
        <v>12</v>
      </c>
    </row>
    <row r="5675" spans="1:2" x14ac:dyDescent="0.25">
      <c r="A5675" s="8">
        <v>57.750000000000099</v>
      </c>
      <c r="B5675" s="41" t="s">
        <v>12</v>
      </c>
    </row>
    <row r="5676" spans="1:2" x14ac:dyDescent="0.25">
      <c r="A5676" s="8">
        <v>57.76</v>
      </c>
      <c r="B5676" s="41" t="s">
        <v>12</v>
      </c>
    </row>
    <row r="5677" spans="1:2" x14ac:dyDescent="0.25">
      <c r="A5677" s="8">
        <v>57.77</v>
      </c>
      <c r="B5677" s="41" t="s">
        <v>12</v>
      </c>
    </row>
    <row r="5678" spans="1:2" x14ac:dyDescent="0.25">
      <c r="A5678" s="8">
        <v>57.780000000000101</v>
      </c>
      <c r="B5678" s="41" t="s">
        <v>12</v>
      </c>
    </row>
    <row r="5679" spans="1:2" x14ac:dyDescent="0.25">
      <c r="A5679" s="8">
        <v>57.790000000000099</v>
      </c>
      <c r="B5679" s="41" t="s">
        <v>12</v>
      </c>
    </row>
    <row r="5680" spans="1:2" x14ac:dyDescent="0.25">
      <c r="A5680" s="8">
        <v>57.8</v>
      </c>
      <c r="B5680" s="41" t="s">
        <v>12</v>
      </c>
    </row>
    <row r="5681" spans="1:2" x14ac:dyDescent="0.25">
      <c r="A5681" s="8">
        <v>57.810000000000102</v>
      </c>
      <c r="B5681" s="41" t="s">
        <v>12</v>
      </c>
    </row>
    <row r="5682" spans="1:2" x14ac:dyDescent="0.25">
      <c r="A5682" s="8">
        <v>57.8200000000001</v>
      </c>
      <c r="B5682" s="41" t="s">
        <v>12</v>
      </c>
    </row>
    <row r="5683" spans="1:2" x14ac:dyDescent="0.25">
      <c r="A5683" s="8">
        <v>57.830000000000098</v>
      </c>
      <c r="B5683" s="41" t="s">
        <v>12</v>
      </c>
    </row>
    <row r="5684" spans="1:2" x14ac:dyDescent="0.25">
      <c r="A5684" s="8">
        <v>57.84</v>
      </c>
      <c r="B5684" s="41" t="s">
        <v>12</v>
      </c>
    </row>
    <row r="5685" spans="1:2" x14ac:dyDescent="0.25">
      <c r="A5685" s="8">
        <v>57.850000000000101</v>
      </c>
      <c r="B5685" s="41" t="s">
        <v>12</v>
      </c>
    </row>
    <row r="5686" spans="1:2" x14ac:dyDescent="0.25">
      <c r="A5686" s="8">
        <v>57.860000000000099</v>
      </c>
      <c r="B5686" s="41" t="s">
        <v>12</v>
      </c>
    </row>
    <row r="5687" spans="1:2" x14ac:dyDescent="0.25">
      <c r="A5687" s="8">
        <v>57.87</v>
      </c>
      <c r="B5687" s="41" t="s">
        <v>12</v>
      </c>
    </row>
    <row r="5688" spans="1:2" x14ac:dyDescent="0.25">
      <c r="A5688" s="8">
        <v>57.88</v>
      </c>
      <c r="B5688" s="41" t="s">
        <v>12</v>
      </c>
    </row>
    <row r="5689" spans="1:2" x14ac:dyDescent="0.25">
      <c r="A5689" s="8">
        <v>57.8900000000001</v>
      </c>
      <c r="B5689" s="41" t="s">
        <v>12</v>
      </c>
    </row>
    <row r="5690" spans="1:2" x14ac:dyDescent="0.25">
      <c r="A5690" s="8">
        <v>57.900000000000098</v>
      </c>
      <c r="B5690" s="41" t="s">
        <v>12</v>
      </c>
    </row>
    <row r="5691" spans="1:2" x14ac:dyDescent="0.25">
      <c r="A5691" s="8">
        <v>57.91</v>
      </c>
      <c r="B5691" s="41" t="s">
        <v>12</v>
      </c>
    </row>
    <row r="5692" spans="1:2" x14ac:dyDescent="0.25">
      <c r="A5692" s="8">
        <v>57.920000000000101</v>
      </c>
      <c r="B5692" s="41" t="s">
        <v>12</v>
      </c>
    </row>
    <row r="5693" spans="1:2" x14ac:dyDescent="0.25">
      <c r="A5693" s="8">
        <v>57.930000000000099</v>
      </c>
      <c r="B5693" s="41" t="s">
        <v>12</v>
      </c>
    </row>
    <row r="5694" spans="1:2" x14ac:dyDescent="0.25">
      <c r="A5694" s="8">
        <v>57.94</v>
      </c>
      <c r="B5694" s="41" t="s">
        <v>12</v>
      </c>
    </row>
    <row r="5695" spans="1:2" x14ac:dyDescent="0.25">
      <c r="A5695" s="8">
        <v>57.95</v>
      </c>
      <c r="B5695" s="41" t="s">
        <v>12</v>
      </c>
    </row>
    <row r="5696" spans="1:2" x14ac:dyDescent="0.25">
      <c r="A5696" s="8">
        <v>57.9600000000001</v>
      </c>
      <c r="B5696" s="41" t="s">
        <v>12</v>
      </c>
    </row>
    <row r="5697" spans="1:2" x14ac:dyDescent="0.25">
      <c r="A5697" s="8">
        <v>57.970000000000098</v>
      </c>
      <c r="B5697" s="41" t="s">
        <v>12</v>
      </c>
    </row>
    <row r="5698" spans="1:2" x14ac:dyDescent="0.25">
      <c r="A5698" s="8">
        <v>57.98</v>
      </c>
      <c r="B5698" s="41" t="s">
        <v>12</v>
      </c>
    </row>
    <row r="5699" spans="1:2" x14ac:dyDescent="0.25">
      <c r="A5699" s="8">
        <v>57.990000000000101</v>
      </c>
      <c r="B5699" s="41" t="s">
        <v>12</v>
      </c>
    </row>
    <row r="5700" spans="1:2" x14ac:dyDescent="0.25">
      <c r="A5700" s="8">
        <v>58.000000000000099</v>
      </c>
      <c r="B5700" s="41" t="s">
        <v>12</v>
      </c>
    </row>
    <row r="5701" spans="1:2" x14ac:dyDescent="0.25">
      <c r="A5701" s="8">
        <v>58.01</v>
      </c>
      <c r="B5701" s="41" t="s">
        <v>12</v>
      </c>
    </row>
    <row r="5702" spans="1:2" x14ac:dyDescent="0.25">
      <c r="A5702" s="8">
        <v>58.02</v>
      </c>
      <c r="B5702" s="41" t="s">
        <v>12</v>
      </c>
    </row>
    <row r="5703" spans="1:2" x14ac:dyDescent="0.25">
      <c r="A5703" s="8">
        <v>58.030000000000101</v>
      </c>
      <c r="B5703" s="41" t="s">
        <v>12</v>
      </c>
    </row>
    <row r="5704" spans="1:2" x14ac:dyDescent="0.25">
      <c r="A5704" s="8">
        <v>58.040000000000099</v>
      </c>
      <c r="B5704" s="41" t="s">
        <v>12</v>
      </c>
    </row>
    <row r="5705" spans="1:2" x14ac:dyDescent="0.25">
      <c r="A5705" s="8">
        <v>58.05</v>
      </c>
      <c r="B5705" s="41" t="s">
        <v>12</v>
      </c>
    </row>
    <row r="5706" spans="1:2" x14ac:dyDescent="0.25">
      <c r="A5706" s="8">
        <v>58.060000000000102</v>
      </c>
      <c r="B5706" s="41" t="s">
        <v>12</v>
      </c>
    </row>
    <row r="5707" spans="1:2" x14ac:dyDescent="0.25">
      <c r="A5707" s="8">
        <v>58.0700000000001</v>
      </c>
      <c r="B5707" s="41" t="s">
        <v>12</v>
      </c>
    </row>
    <row r="5708" spans="1:2" x14ac:dyDescent="0.25">
      <c r="A5708" s="8">
        <v>58.080000000000098</v>
      </c>
      <c r="B5708" s="41" t="s">
        <v>12</v>
      </c>
    </row>
    <row r="5709" spans="1:2" x14ac:dyDescent="0.25">
      <c r="A5709" s="8">
        <v>58.09</v>
      </c>
      <c r="B5709" s="41" t="s">
        <v>12</v>
      </c>
    </row>
    <row r="5710" spans="1:2" x14ac:dyDescent="0.25">
      <c r="A5710" s="8">
        <v>58.100000000000101</v>
      </c>
      <c r="B5710" s="41" t="s">
        <v>12</v>
      </c>
    </row>
    <row r="5711" spans="1:2" x14ac:dyDescent="0.25">
      <c r="A5711" s="8">
        <v>58.110000000000099</v>
      </c>
      <c r="B5711" s="41" t="s">
        <v>12</v>
      </c>
    </row>
    <row r="5712" spans="1:2" x14ac:dyDescent="0.25">
      <c r="A5712" s="8">
        <v>58.12</v>
      </c>
      <c r="B5712" s="41" t="s">
        <v>12</v>
      </c>
    </row>
    <row r="5713" spans="1:2" x14ac:dyDescent="0.25">
      <c r="A5713" s="8">
        <v>58.13</v>
      </c>
      <c r="B5713" s="41" t="s">
        <v>12</v>
      </c>
    </row>
    <row r="5714" spans="1:2" x14ac:dyDescent="0.25">
      <c r="A5714" s="8">
        <v>58.1400000000001</v>
      </c>
      <c r="B5714" s="41" t="s">
        <v>12</v>
      </c>
    </row>
    <row r="5715" spans="1:2" x14ac:dyDescent="0.25">
      <c r="A5715" s="8">
        <v>58.150000000000098</v>
      </c>
      <c r="B5715" s="41" t="s">
        <v>12</v>
      </c>
    </row>
    <row r="5716" spans="1:2" x14ac:dyDescent="0.25">
      <c r="A5716" s="8">
        <v>58.16</v>
      </c>
      <c r="B5716" s="41" t="s">
        <v>12</v>
      </c>
    </row>
    <row r="5717" spans="1:2" x14ac:dyDescent="0.25">
      <c r="A5717" s="8">
        <v>58.170000000000101</v>
      </c>
      <c r="B5717" s="41" t="s">
        <v>12</v>
      </c>
    </row>
    <row r="5718" spans="1:2" x14ac:dyDescent="0.25">
      <c r="A5718" s="8">
        <v>58.180000000000099</v>
      </c>
      <c r="B5718" s="41" t="s">
        <v>12</v>
      </c>
    </row>
    <row r="5719" spans="1:2" x14ac:dyDescent="0.25">
      <c r="A5719" s="8">
        <v>58.19</v>
      </c>
      <c r="B5719" s="41" t="s">
        <v>12</v>
      </c>
    </row>
    <row r="5720" spans="1:2" x14ac:dyDescent="0.25">
      <c r="A5720" s="8">
        <v>58.2</v>
      </c>
      <c r="B5720" s="41" t="s">
        <v>12</v>
      </c>
    </row>
    <row r="5721" spans="1:2" x14ac:dyDescent="0.25">
      <c r="A5721" s="8">
        <v>58.2100000000001</v>
      </c>
      <c r="B5721" s="41" t="s">
        <v>12</v>
      </c>
    </row>
    <row r="5722" spans="1:2" x14ac:dyDescent="0.25">
      <c r="A5722" s="8">
        <v>58.220000000000098</v>
      </c>
      <c r="B5722" s="41" t="s">
        <v>12</v>
      </c>
    </row>
    <row r="5723" spans="1:2" x14ac:dyDescent="0.25">
      <c r="A5723" s="8">
        <v>58.23</v>
      </c>
      <c r="B5723" s="41" t="s">
        <v>12</v>
      </c>
    </row>
    <row r="5724" spans="1:2" x14ac:dyDescent="0.25">
      <c r="A5724" s="8">
        <v>58.240000000000101</v>
      </c>
      <c r="B5724" s="41" t="s">
        <v>12</v>
      </c>
    </row>
    <row r="5725" spans="1:2" x14ac:dyDescent="0.25">
      <c r="A5725" s="8">
        <v>58.250000000000099</v>
      </c>
      <c r="B5725" s="41" t="s">
        <v>12</v>
      </c>
    </row>
    <row r="5726" spans="1:2" x14ac:dyDescent="0.25">
      <c r="A5726" s="8">
        <v>58.26</v>
      </c>
      <c r="B5726" s="41" t="s">
        <v>12</v>
      </c>
    </row>
    <row r="5727" spans="1:2" x14ac:dyDescent="0.25">
      <c r="A5727" s="8">
        <v>58.27</v>
      </c>
      <c r="B5727" s="41" t="s">
        <v>12</v>
      </c>
    </row>
    <row r="5728" spans="1:2" x14ac:dyDescent="0.25">
      <c r="A5728" s="8">
        <v>58.280000000000101</v>
      </c>
      <c r="B5728" s="41" t="s">
        <v>12</v>
      </c>
    </row>
    <row r="5729" spans="1:2" x14ac:dyDescent="0.25">
      <c r="A5729" s="8">
        <v>58.290000000000099</v>
      </c>
      <c r="B5729" s="41" t="s">
        <v>12</v>
      </c>
    </row>
    <row r="5730" spans="1:2" x14ac:dyDescent="0.25">
      <c r="A5730" s="8">
        <v>58.3</v>
      </c>
      <c r="B5730" s="41" t="s">
        <v>12</v>
      </c>
    </row>
    <row r="5731" spans="1:2" x14ac:dyDescent="0.25">
      <c r="A5731" s="8">
        <v>58.310000000000102</v>
      </c>
      <c r="B5731" s="41" t="s">
        <v>12</v>
      </c>
    </row>
    <row r="5732" spans="1:2" x14ac:dyDescent="0.25">
      <c r="A5732" s="8">
        <v>58.3200000000001</v>
      </c>
      <c r="B5732" s="41" t="s">
        <v>12</v>
      </c>
    </row>
    <row r="5733" spans="1:2" x14ac:dyDescent="0.25">
      <c r="A5733" s="8">
        <v>58.330000000000098</v>
      </c>
      <c r="B5733" s="41" t="s">
        <v>12</v>
      </c>
    </row>
    <row r="5734" spans="1:2" x14ac:dyDescent="0.25">
      <c r="A5734" s="8">
        <v>58.34</v>
      </c>
      <c r="B5734" s="41" t="s">
        <v>12</v>
      </c>
    </row>
    <row r="5735" spans="1:2" x14ac:dyDescent="0.25">
      <c r="A5735" s="8">
        <v>58.350000000000101</v>
      </c>
      <c r="B5735" s="41" t="s">
        <v>12</v>
      </c>
    </row>
    <row r="5736" spans="1:2" x14ac:dyDescent="0.25">
      <c r="A5736" s="8">
        <v>58.360000000000099</v>
      </c>
      <c r="B5736" s="41" t="s">
        <v>12</v>
      </c>
    </row>
    <row r="5737" spans="1:2" x14ac:dyDescent="0.25">
      <c r="A5737" s="8">
        <v>58.37</v>
      </c>
      <c r="B5737" s="41" t="s">
        <v>12</v>
      </c>
    </row>
    <row r="5738" spans="1:2" x14ac:dyDescent="0.25">
      <c r="A5738" s="8">
        <v>58.380000000000102</v>
      </c>
      <c r="B5738" s="41" t="s">
        <v>12</v>
      </c>
    </row>
    <row r="5739" spans="1:2" x14ac:dyDescent="0.25">
      <c r="A5739" s="8">
        <v>58.3900000000001</v>
      </c>
      <c r="B5739" s="41" t="s">
        <v>12</v>
      </c>
    </row>
    <row r="5740" spans="1:2" x14ac:dyDescent="0.25">
      <c r="A5740" s="8">
        <v>58.400000000000098</v>
      </c>
      <c r="B5740" s="41" t="s">
        <v>12</v>
      </c>
    </row>
    <row r="5741" spans="1:2" x14ac:dyDescent="0.25">
      <c r="A5741" s="8">
        <v>58.41</v>
      </c>
      <c r="B5741" s="41" t="s">
        <v>12</v>
      </c>
    </row>
    <row r="5742" spans="1:2" x14ac:dyDescent="0.25">
      <c r="A5742" s="8">
        <v>58.420000000000101</v>
      </c>
      <c r="B5742" s="41" t="s">
        <v>12</v>
      </c>
    </row>
    <row r="5743" spans="1:2" x14ac:dyDescent="0.25">
      <c r="A5743" s="8">
        <v>58.430000000000099</v>
      </c>
      <c r="B5743" s="41" t="s">
        <v>12</v>
      </c>
    </row>
    <row r="5744" spans="1:2" x14ac:dyDescent="0.25">
      <c r="A5744" s="8">
        <v>58.44</v>
      </c>
      <c r="B5744" s="41" t="s">
        <v>12</v>
      </c>
    </row>
    <row r="5745" spans="1:2" x14ac:dyDescent="0.25">
      <c r="A5745" s="8">
        <v>58.450000000000102</v>
      </c>
      <c r="B5745" s="41" t="s">
        <v>12</v>
      </c>
    </row>
    <row r="5746" spans="1:2" x14ac:dyDescent="0.25">
      <c r="A5746" s="8">
        <v>58.4600000000001</v>
      </c>
      <c r="B5746" s="41" t="s">
        <v>12</v>
      </c>
    </row>
    <row r="5747" spans="1:2" x14ac:dyDescent="0.25">
      <c r="A5747" s="8">
        <v>58.470000000000098</v>
      </c>
      <c r="B5747" s="41" t="s">
        <v>12</v>
      </c>
    </row>
    <row r="5748" spans="1:2" x14ac:dyDescent="0.25">
      <c r="A5748" s="8">
        <v>58.48</v>
      </c>
      <c r="B5748" s="41" t="s">
        <v>12</v>
      </c>
    </row>
    <row r="5749" spans="1:2" x14ac:dyDescent="0.25">
      <c r="A5749" s="8">
        <v>58.490000000000101</v>
      </c>
      <c r="B5749" s="41" t="s">
        <v>12</v>
      </c>
    </row>
    <row r="5750" spans="1:2" x14ac:dyDescent="0.25">
      <c r="A5750" s="8">
        <v>58.500000000000099</v>
      </c>
      <c r="B5750" s="41" t="s">
        <v>12</v>
      </c>
    </row>
    <row r="5751" spans="1:2" x14ac:dyDescent="0.25">
      <c r="A5751" s="8">
        <v>58.51</v>
      </c>
      <c r="B5751" s="41" t="s">
        <v>12</v>
      </c>
    </row>
    <row r="5752" spans="1:2" x14ac:dyDescent="0.25">
      <c r="A5752" s="8">
        <v>58.52</v>
      </c>
      <c r="B5752" s="41" t="s">
        <v>12</v>
      </c>
    </row>
    <row r="5753" spans="1:2" x14ac:dyDescent="0.25">
      <c r="A5753" s="8">
        <v>58.530000000000101</v>
      </c>
      <c r="B5753" s="41" t="s">
        <v>12</v>
      </c>
    </row>
    <row r="5754" spans="1:2" x14ac:dyDescent="0.25">
      <c r="A5754" s="8">
        <v>58.540000000000099</v>
      </c>
      <c r="B5754" s="41" t="s">
        <v>12</v>
      </c>
    </row>
    <row r="5755" spans="1:2" x14ac:dyDescent="0.25">
      <c r="A5755" s="8">
        <v>58.55</v>
      </c>
      <c r="B5755" s="41" t="s">
        <v>12</v>
      </c>
    </row>
    <row r="5756" spans="1:2" x14ac:dyDescent="0.25">
      <c r="A5756" s="8">
        <v>58.560000000000102</v>
      </c>
      <c r="B5756" s="41" t="s">
        <v>12</v>
      </c>
    </row>
    <row r="5757" spans="1:2" x14ac:dyDescent="0.25">
      <c r="A5757" s="8">
        <v>58.5700000000001</v>
      </c>
      <c r="B5757" s="41" t="s">
        <v>12</v>
      </c>
    </row>
    <row r="5758" spans="1:2" x14ac:dyDescent="0.25">
      <c r="A5758" s="8">
        <v>58.580000000000098</v>
      </c>
      <c r="B5758" s="41" t="s">
        <v>12</v>
      </c>
    </row>
    <row r="5759" spans="1:2" x14ac:dyDescent="0.25">
      <c r="A5759" s="8">
        <v>58.59</v>
      </c>
      <c r="B5759" s="41" t="s">
        <v>12</v>
      </c>
    </row>
    <row r="5760" spans="1:2" x14ac:dyDescent="0.25">
      <c r="A5760" s="8">
        <v>58.600000000000101</v>
      </c>
      <c r="B5760" s="41" t="s">
        <v>12</v>
      </c>
    </row>
    <row r="5761" spans="1:2" x14ac:dyDescent="0.25">
      <c r="A5761" s="8">
        <v>58.610000000000099</v>
      </c>
      <c r="B5761" s="41" t="s">
        <v>12</v>
      </c>
    </row>
    <row r="5762" spans="1:2" x14ac:dyDescent="0.25">
      <c r="A5762" s="8">
        <v>58.62</v>
      </c>
      <c r="B5762" s="41" t="s">
        <v>12</v>
      </c>
    </row>
    <row r="5763" spans="1:2" x14ac:dyDescent="0.25">
      <c r="A5763" s="8">
        <v>58.630000000000102</v>
      </c>
      <c r="B5763" s="41" t="s">
        <v>12</v>
      </c>
    </row>
    <row r="5764" spans="1:2" x14ac:dyDescent="0.25">
      <c r="A5764" s="8">
        <v>58.6400000000001</v>
      </c>
      <c r="B5764" s="41" t="s">
        <v>12</v>
      </c>
    </row>
    <row r="5765" spans="1:2" x14ac:dyDescent="0.25">
      <c r="A5765" s="8">
        <v>58.650000000000098</v>
      </c>
      <c r="B5765" s="41" t="s">
        <v>12</v>
      </c>
    </row>
    <row r="5766" spans="1:2" x14ac:dyDescent="0.25">
      <c r="A5766" s="8">
        <v>58.66</v>
      </c>
      <c r="B5766" s="41" t="s">
        <v>12</v>
      </c>
    </row>
    <row r="5767" spans="1:2" x14ac:dyDescent="0.25">
      <c r="A5767" s="8">
        <v>58.670000000000101</v>
      </c>
      <c r="B5767" s="41" t="s">
        <v>12</v>
      </c>
    </row>
    <row r="5768" spans="1:2" x14ac:dyDescent="0.25">
      <c r="A5768" s="8">
        <v>58.680000000000099</v>
      </c>
      <c r="B5768" s="41" t="s">
        <v>12</v>
      </c>
    </row>
    <row r="5769" spans="1:2" x14ac:dyDescent="0.25">
      <c r="A5769" s="8">
        <v>58.69</v>
      </c>
      <c r="B5769" s="41" t="s">
        <v>12</v>
      </c>
    </row>
    <row r="5770" spans="1:2" x14ac:dyDescent="0.25">
      <c r="A5770" s="8">
        <v>58.700000000000102</v>
      </c>
      <c r="B5770" s="41" t="s">
        <v>12</v>
      </c>
    </row>
    <row r="5771" spans="1:2" x14ac:dyDescent="0.25">
      <c r="A5771" s="8">
        <v>58.7100000000001</v>
      </c>
      <c r="B5771" s="41" t="s">
        <v>12</v>
      </c>
    </row>
    <row r="5772" spans="1:2" x14ac:dyDescent="0.25">
      <c r="A5772" s="8">
        <v>58.720000000000098</v>
      </c>
      <c r="B5772" s="41" t="s">
        <v>12</v>
      </c>
    </row>
    <row r="5773" spans="1:2" x14ac:dyDescent="0.25">
      <c r="A5773" s="8">
        <v>58.73</v>
      </c>
      <c r="B5773" s="41" t="s">
        <v>12</v>
      </c>
    </row>
    <row r="5774" spans="1:2" x14ac:dyDescent="0.25">
      <c r="A5774" s="8">
        <v>58.740000000000101</v>
      </c>
      <c r="B5774" s="41" t="s">
        <v>12</v>
      </c>
    </row>
    <row r="5775" spans="1:2" x14ac:dyDescent="0.25">
      <c r="A5775" s="8">
        <v>58.750000000000099</v>
      </c>
      <c r="B5775" s="41" t="s">
        <v>12</v>
      </c>
    </row>
    <row r="5776" spans="1:2" x14ac:dyDescent="0.25">
      <c r="A5776" s="8">
        <v>58.76</v>
      </c>
      <c r="B5776" s="41" t="s">
        <v>12</v>
      </c>
    </row>
    <row r="5777" spans="1:2" x14ac:dyDescent="0.25">
      <c r="A5777" s="8">
        <v>58.77</v>
      </c>
      <c r="B5777" s="41" t="s">
        <v>12</v>
      </c>
    </row>
    <row r="5778" spans="1:2" x14ac:dyDescent="0.25">
      <c r="A5778" s="8">
        <v>58.780000000000101</v>
      </c>
      <c r="B5778" s="41" t="s">
        <v>12</v>
      </c>
    </row>
    <row r="5779" spans="1:2" x14ac:dyDescent="0.25">
      <c r="A5779" s="8">
        <v>58.790000000000099</v>
      </c>
      <c r="B5779" s="41" t="s">
        <v>12</v>
      </c>
    </row>
    <row r="5780" spans="1:2" x14ac:dyDescent="0.25">
      <c r="A5780" s="8">
        <v>58.8</v>
      </c>
      <c r="B5780" s="41" t="s">
        <v>12</v>
      </c>
    </row>
    <row r="5781" spans="1:2" x14ac:dyDescent="0.25">
      <c r="A5781" s="8">
        <v>58.810000000000102</v>
      </c>
      <c r="B5781" s="41" t="s">
        <v>12</v>
      </c>
    </row>
    <row r="5782" spans="1:2" x14ac:dyDescent="0.25">
      <c r="A5782" s="8">
        <v>58.8200000000001</v>
      </c>
      <c r="B5782" s="41" t="s">
        <v>12</v>
      </c>
    </row>
    <row r="5783" spans="1:2" x14ac:dyDescent="0.25">
      <c r="A5783" s="8">
        <v>58.830000000000098</v>
      </c>
      <c r="B5783" s="41" t="s">
        <v>12</v>
      </c>
    </row>
    <row r="5784" spans="1:2" x14ac:dyDescent="0.25">
      <c r="A5784" s="8">
        <v>58.84</v>
      </c>
      <c r="B5784" s="41" t="s">
        <v>12</v>
      </c>
    </row>
    <row r="5785" spans="1:2" x14ac:dyDescent="0.25">
      <c r="A5785" s="8">
        <v>58.850000000000101</v>
      </c>
      <c r="B5785" s="41" t="s">
        <v>12</v>
      </c>
    </row>
    <row r="5786" spans="1:2" x14ac:dyDescent="0.25">
      <c r="A5786" s="8">
        <v>58.860000000000099</v>
      </c>
      <c r="B5786" s="41" t="s">
        <v>12</v>
      </c>
    </row>
    <row r="5787" spans="1:2" x14ac:dyDescent="0.25">
      <c r="A5787" s="8">
        <v>58.87</v>
      </c>
      <c r="B5787" s="41" t="s">
        <v>12</v>
      </c>
    </row>
    <row r="5788" spans="1:2" x14ac:dyDescent="0.25">
      <c r="A5788" s="8">
        <v>58.880000000000102</v>
      </c>
      <c r="B5788" s="41" t="s">
        <v>12</v>
      </c>
    </row>
    <row r="5789" spans="1:2" x14ac:dyDescent="0.25">
      <c r="A5789" s="8">
        <v>58.8900000000001</v>
      </c>
      <c r="B5789" s="41" t="s">
        <v>12</v>
      </c>
    </row>
    <row r="5790" spans="1:2" x14ac:dyDescent="0.25">
      <c r="A5790" s="8">
        <v>58.900000000000098</v>
      </c>
      <c r="B5790" s="41" t="s">
        <v>12</v>
      </c>
    </row>
    <row r="5791" spans="1:2" x14ac:dyDescent="0.25">
      <c r="A5791" s="8">
        <v>58.91</v>
      </c>
      <c r="B5791" s="41" t="s">
        <v>12</v>
      </c>
    </row>
    <row r="5792" spans="1:2" x14ac:dyDescent="0.25">
      <c r="A5792" s="8">
        <v>58.920000000000101</v>
      </c>
      <c r="B5792" s="41" t="s">
        <v>12</v>
      </c>
    </row>
    <row r="5793" spans="1:2" x14ac:dyDescent="0.25">
      <c r="A5793" s="8">
        <v>58.930000000000099</v>
      </c>
      <c r="B5793" s="41" t="s">
        <v>12</v>
      </c>
    </row>
    <row r="5794" spans="1:2" x14ac:dyDescent="0.25">
      <c r="A5794" s="8">
        <v>58.94</v>
      </c>
      <c r="B5794" s="41" t="s">
        <v>12</v>
      </c>
    </row>
    <row r="5795" spans="1:2" x14ac:dyDescent="0.25">
      <c r="A5795" s="8">
        <v>58.950000000000102</v>
      </c>
      <c r="B5795" s="41" t="s">
        <v>12</v>
      </c>
    </row>
    <row r="5796" spans="1:2" x14ac:dyDescent="0.25">
      <c r="A5796" s="8">
        <v>58.9600000000001</v>
      </c>
      <c r="B5796" s="41" t="s">
        <v>12</v>
      </c>
    </row>
    <row r="5797" spans="1:2" x14ac:dyDescent="0.25">
      <c r="A5797" s="8">
        <v>58.970000000000098</v>
      </c>
      <c r="B5797" s="41" t="s">
        <v>12</v>
      </c>
    </row>
    <row r="5798" spans="1:2" x14ac:dyDescent="0.25">
      <c r="A5798" s="8">
        <v>58.98</v>
      </c>
      <c r="B5798" s="41" t="s">
        <v>12</v>
      </c>
    </row>
    <row r="5799" spans="1:2" x14ac:dyDescent="0.25">
      <c r="A5799" s="8">
        <v>58.990000000000101</v>
      </c>
      <c r="B5799" s="41" t="s">
        <v>12</v>
      </c>
    </row>
    <row r="5800" spans="1:2" x14ac:dyDescent="0.25">
      <c r="A5800" s="8">
        <v>59.000000000000099</v>
      </c>
      <c r="B5800" s="41" t="s">
        <v>12</v>
      </c>
    </row>
    <row r="5801" spans="1:2" x14ac:dyDescent="0.25">
      <c r="A5801" s="8">
        <v>59.01</v>
      </c>
      <c r="B5801" s="41" t="s">
        <v>12</v>
      </c>
    </row>
    <row r="5802" spans="1:2" x14ac:dyDescent="0.25">
      <c r="A5802" s="8">
        <v>59.020000000000103</v>
      </c>
      <c r="B5802" s="41" t="s">
        <v>12</v>
      </c>
    </row>
    <row r="5803" spans="1:2" x14ac:dyDescent="0.25">
      <c r="A5803" s="8">
        <v>59.030000000000101</v>
      </c>
      <c r="B5803" s="41" t="s">
        <v>12</v>
      </c>
    </row>
    <row r="5804" spans="1:2" x14ac:dyDescent="0.25">
      <c r="A5804" s="8">
        <v>59.040000000000099</v>
      </c>
      <c r="B5804" s="41" t="s">
        <v>12</v>
      </c>
    </row>
    <row r="5805" spans="1:2" x14ac:dyDescent="0.25">
      <c r="A5805" s="8">
        <v>59.05</v>
      </c>
      <c r="B5805" s="41" t="s">
        <v>12</v>
      </c>
    </row>
    <row r="5806" spans="1:2" x14ac:dyDescent="0.25">
      <c r="A5806" s="8">
        <v>59.060000000000102</v>
      </c>
      <c r="B5806" s="41" t="s">
        <v>12</v>
      </c>
    </row>
    <row r="5807" spans="1:2" x14ac:dyDescent="0.25">
      <c r="A5807" s="8">
        <v>59.0700000000001</v>
      </c>
      <c r="B5807" s="41" t="s">
        <v>12</v>
      </c>
    </row>
    <row r="5808" spans="1:2" x14ac:dyDescent="0.25">
      <c r="A5808" s="8">
        <v>59.080000000000098</v>
      </c>
      <c r="B5808" s="41" t="s">
        <v>12</v>
      </c>
    </row>
    <row r="5809" spans="1:2" x14ac:dyDescent="0.25">
      <c r="A5809" s="8">
        <v>59.090000000000103</v>
      </c>
      <c r="B5809" s="41" t="s">
        <v>12</v>
      </c>
    </row>
    <row r="5810" spans="1:2" x14ac:dyDescent="0.25">
      <c r="A5810" s="8">
        <v>59.100000000000101</v>
      </c>
      <c r="B5810" s="41" t="s">
        <v>12</v>
      </c>
    </row>
    <row r="5811" spans="1:2" x14ac:dyDescent="0.25">
      <c r="A5811" s="8">
        <v>59.110000000000099</v>
      </c>
      <c r="B5811" s="41" t="s">
        <v>12</v>
      </c>
    </row>
    <row r="5812" spans="1:2" x14ac:dyDescent="0.25">
      <c r="A5812" s="8">
        <v>59.12</v>
      </c>
      <c r="B5812" s="41" t="s">
        <v>12</v>
      </c>
    </row>
    <row r="5813" spans="1:2" x14ac:dyDescent="0.25">
      <c r="A5813" s="8">
        <v>59.130000000000102</v>
      </c>
      <c r="B5813" s="41" t="s">
        <v>12</v>
      </c>
    </row>
    <row r="5814" spans="1:2" x14ac:dyDescent="0.25">
      <c r="A5814" s="8">
        <v>59.1400000000001</v>
      </c>
      <c r="B5814" s="41" t="s">
        <v>12</v>
      </c>
    </row>
    <row r="5815" spans="1:2" x14ac:dyDescent="0.25">
      <c r="A5815" s="8">
        <v>59.150000000000098</v>
      </c>
      <c r="B5815" s="41" t="s">
        <v>12</v>
      </c>
    </row>
    <row r="5816" spans="1:2" x14ac:dyDescent="0.25">
      <c r="A5816" s="8">
        <v>59.16</v>
      </c>
      <c r="B5816" s="41" t="s">
        <v>12</v>
      </c>
    </row>
    <row r="5817" spans="1:2" x14ac:dyDescent="0.25">
      <c r="A5817" s="8">
        <v>59.170000000000101</v>
      </c>
      <c r="B5817" s="41" t="s">
        <v>12</v>
      </c>
    </row>
    <row r="5818" spans="1:2" x14ac:dyDescent="0.25">
      <c r="A5818" s="8">
        <v>59.180000000000099</v>
      </c>
      <c r="B5818" s="41" t="s">
        <v>12</v>
      </c>
    </row>
    <row r="5819" spans="1:2" x14ac:dyDescent="0.25">
      <c r="A5819" s="8">
        <v>59.19</v>
      </c>
      <c r="B5819" s="41" t="s">
        <v>12</v>
      </c>
    </row>
    <row r="5820" spans="1:2" x14ac:dyDescent="0.25">
      <c r="A5820" s="8">
        <v>59.200000000000102</v>
      </c>
      <c r="B5820" s="41" t="s">
        <v>12</v>
      </c>
    </row>
    <row r="5821" spans="1:2" x14ac:dyDescent="0.25">
      <c r="A5821" s="8">
        <v>59.2100000000001</v>
      </c>
      <c r="B5821" s="41" t="s">
        <v>12</v>
      </c>
    </row>
    <row r="5822" spans="1:2" x14ac:dyDescent="0.25">
      <c r="A5822" s="8">
        <v>59.220000000000098</v>
      </c>
      <c r="B5822" s="41" t="s">
        <v>12</v>
      </c>
    </row>
    <row r="5823" spans="1:2" x14ac:dyDescent="0.25">
      <c r="A5823" s="8">
        <v>59.23</v>
      </c>
      <c r="B5823" s="41" t="s">
        <v>12</v>
      </c>
    </row>
    <row r="5824" spans="1:2" x14ac:dyDescent="0.25">
      <c r="A5824" s="8">
        <v>59.240000000000101</v>
      </c>
      <c r="B5824" s="41" t="s">
        <v>12</v>
      </c>
    </row>
    <row r="5825" spans="1:2" x14ac:dyDescent="0.25">
      <c r="A5825" s="8">
        <v>59.250000000000099</v>
      </c>
      <c r="B5825" s="41" t="s">
        <v>12</v>
      </c>
    </row>
    <row r="5826" spans="1:2" x14ac:dyDescent="0.25">
      <c r="A5826" s="8">
        <v>59.26</v>
      </c>
      <c r="B5826" s="41" t="s">
        <v>12</v>
      </c>
    </row>
    <row r="5827" spans="1:2" x14ac:dyDescent="0.25">
      <c r="A5827" s="8">
        <v>59.270000000000103</v>
      </c>
      <c r="B5827" s="41" t="s">
        <v>12</v>
      </c>
    </row>
    <row r="5828" spans="1:2" x14ac:dyDescent="0.25">
      <c r="A5828" s="8">
        <v>59.280000000000101</v>
      </c>
      <c r="B5828" s="41" t="s">
        <v>12</v>
      </c>
    </row>
    <row r="5829" spans="1:2" x14ac:dyDescent="0.25">
      <c r="A5829" s="8">
        <v>59.290000000000099</v>
      </c>
      <c r="B5829" s="41" t="s">
        <v>12</v>
      </c>
    </row>
    <row r="5830" spans="1:2" x14ac:dyDescent="0.25">
      <c r="A5830" s="8">
        <v>59.3</v>
      </c>
      <c r="B5830" s="41" t="s">
        <v>12</v>
      </c>
    </row>
    <row r="5831" spans="1:2" x14ac:dyDescent="0.25">
      <c r="A5831" s="8">
        <v>59.310000000000102</v>
      </c>
      <c r="B5831" s="41" t="s">
        <v>12</v>
      </c>
    </row>
    <row r="5832" spans="1:2" x14ac:dyDescent="0.25">
      <c r="A5832" s="8">
        <v>59.3200000000001</v>
      </c>
      <c r="B5832" s="41" t="s">
        <v>12</v>
      </c>
    </row>
    <row r="5833" spans="1:2" x14ac:dyDescent="0.25">
      <c r="A5833" s="8">
        <v>59.330000000000098</v>
      </c>
      <c r="B5833" s="41" t="s">
        <v>12</v>
      </c>
    </row>
    <row r="5834" spans="1:2" x14ac:dyDescent="0.25">
      <c r="A5834" s="8">
        <v>59.340000000000103</v>
      </c>
      <c r="B5834" s="41" t="s">
        <v>12</v>
      </c>
    </row>
    <row r="5835" spans="1:2" x14ac:dyDescent="0.25">
      <c r="A5835" s="8">
        <v>59.350000000000101</v>
      </c>
      <c r="B5835" s="41" t="s">
        <v>12</v>
      </c>
    </row>
    <row r="5836" spans="1:2" x14ac:dyDescent="0.25">
      <c r="A5836" s="8">
        <v>59.360000000000099</v>
      </c>
      <c r="B5836" s="41" t="s">
        <v>12</v>
      </c>
    </row>
    <row r="5837" spans="1:2" x14ac:dyDescent="0.25">
      <c r="A5837" s="8">
        <v>59.37</v>
      </c>
      <c r="B5837" s="41" t="s">
        <v>12</v>
      </c>
    </row>
    <row r="5838" spans="1:2" x14ac:dyDescent="0.25">
      <c r="A5838" s="8">
        <v>59.380000000000102</v>
      </c>
      <c r="B5838" s="41" t="s">
        <v>12</v>
      </c>
    </row>
    <row r="5839" spans="1:2" x14ac:dyDescent="0.25">
      <c r="A5839" s="8">
        <v>59.3900000000001</v>
      </c>
      <c r="B5839" s="41" t="s">
        <v>12</v>
      </c>
    </row>
    <row r="5840" spans="1:2" x14ac:dyDescent="0.25">
      <c r="A5840" s="8">
        <v>59.400000000000098</v>
      </c>
      <c r="B5840" s="41" t="s">
        <v>12</v>
      </c>
    </row>
    <row r="5841" spans="1:2" x14ac:dyDescent="0.25">
      <c r="A5841" s="8">
        <v>59.41</v>
      </c>
      <c r="B5841" s="41" t="s">
        <v>12</v>
      </c>
    </row>
    <row r="5842" spans="1:2" x14ac:dyDescent="0.25">
      <c r="A5842" s="8">
        <v>59.420000000000101</v>
      </c>
      <c r="B5842" s="41" t="s">
        <v>12</v>
      </c>
    </row>
    <row r="5843" spans="1:2" x14ac:dyDescent="0.25">
      <c r="A5843" s="8">
        <v>59.430000000000099</v>
      </c>
      <c r="B5843" s="41" t="s">
        <v>12</v>
      </c>
    </row>
    <row r="5844" spans="1:2" x14ac:dyDescent="0.25">
      <c r="A5844" s="8">
        <v>59.44</v>
      </c>
      <c r="B5844" s="41" t="s">
        <v>12</v>
      </c>
    </row>
    <row r="5845" spans="1:2" x14ac:dyDescent="0.25">
      <c r="A5845" s="8">
        <v>59.450000000000102</v>
      </c>
      <c r="B5845" s="41" t="s">
        <v>12</v>
      </c>
    </row>
    <row r="5846" spans="1:2" x14ac:dyDescent="0.25">
      <c r="A5846" s="8">
        <v>59.4600000000001</v>
      </c>
      <c r="B5846" s="41" t="s">
        <v>12</v>
      </c>
    </row>
    <row r="5847" spans="1:2" x14ac:dyDescent="0.25">
      <c r="A5847" s="8">
        <v>59.470000000000098</v>
      </c>
      <c r="B5847" s="41" t="s">
        <v>12</v>
      </c>
    </row>
    <row r="5848" spans="1:2" x14ac:dyDescent="0.25">
      <c r="A5848" s="8">
        <v>59.48</v>
      </c>
      <c r="B5848" s="41" t="s">
        <v>12</v>
      </c>
    </row>
    <row r="5849" spans="1:2" x14ac:dyDescent="0.25">
      <c r="A5849" s="8">
        <v>59.490000000000101</v>
      </c>
      <c r="B5849" s="41" t="s">
        <v>12</v>
      </c>
    </row>
    <row r="5850" spans="1:2" x14ac:dyDescent="0.25">
      <c r="A5850" s="8">
        <v>59.500000000000099</v>
      </c>
      <c r="B5850" s="41" t="s">
        <v>12</v>
      </c>
    </row>
    <row r="5851" spans="1:2" x14ac:dyDescent="0.25">
      <c r="A5851" s="8">
        <v>59.51</v>
      </c>
      <c r="B5851" s="41" t="s">
        <v>12</v>
      </c>
    </row>
    <row r="5852" spans="1:2" x14ac:dyDescent="0.25">
      <c r="A5852" s="8">
        <v>59.520000000000103</v>
      </c>
      <c r="B5852" s="41" t="s">
        <v>12</v>
      </c>
    </row>
    <row r="5853" spans="1:2" x14ac:dyDescent="0.25">
      <c r="A5853" s="8">
        <v>59.530000000000101</v>
      </c>
      <c r="B5853" s="41" t="s">
        <v>12</v>
      </c>
    </row>
    <row r="5854" spans="1:2" x14ac:dyDescent="0.25">
      <c r="A5854" s="8">
        <v>59.540000000000099</v>
      </c>
      <c r="B5854" s="41" t="s">
        <v>12</v>
      </c>
    </row>
    <row r="5855" spans="1:2" x14ac:dyDescent="0.25">
      <c r="A5855" s="8">
        <v>59.55</v>
      </c>
      <c r="B5855" s="41" t="s">
        <v>12</v>
      </c>
    </row>
    <row r="5856" spans="1:2" x14ac:dyDescent="0.25">
      <c r="A5856" s="8">
        <v>59.560000000000102</v>
      </c>
      <c r="B5856" s="41" t="s">
        <v>12</v>
      </c>
    </row>
    <row r="5857" spans="1:2" x14ac:dyDescent="0.25">
      <c r="A5857" s="8">
        <v>59.5700000000001</v>
      </c>
      <c r="B5857" s="41" t="s">
        <v>12</v>
      </c>
    </row>
    <row r="5858" spans="1:2" x14ac:dyDescent="0.25">
      <c r="A5858" s="8">
        <v>59.580000000000098</v>
      </c>
      <c r="B5858" s="41" t="s">
        <v>12</v>
      </c>
    </row>
    <row r="5859" spans="1:2" x14ac:dyDescent="0.25">
      <c r="A5859" s="8">
        <v>59.590000000000103</v>
      </c>
      <c r="B5859" s="41" t="s">
        <v>12</v>
      </c>
    </row>
    <row r="5860" spans="1:2" x14ac:dyDescent="0.25">
      <c r="A5860" s="8">
        <v>59.600000000000101</v>
      </c>
      <c r="B5860" s="41" t="s">
        <v>12</v>
      </c>
    </row>
    <row r="5861" spans="1:2" x14ac:dyDescent="0.25">
      <c r="A5861" s="8">
        <v>59.610000000000099</v>
      </c>
      <c r="B5861" s="41" t="s">
        <v>12</v>
      </c>
    </row>
    <row r="5862" spans="1:2" x14ac:dyDescent="0.25">
      <c r="A5862" s="8">
        <v>59.62</v>
      </c>
      <c r="B5862" s="41" t="s">
        <v>12</v>
      </c>
    </row>
    <row r="5863" spans="1:2" x14ac:dyDescent="0.25">
      <c r="A5863" s="8">
        <v>59.630000000000102</v>
      </c>
      <c r="B5863" s="41" t="s">
        <v>12</v>
      </c>
    </row>
    <row r="5864" spans="1:2" x14ac:dyDescent="0.25">
      <c r="A5864" s="8">
        <v>59.6400000000001</v>
      </c>
      <c r="B5864" s="41" t="s">
        <v>12</v>
      </c>
    </row>
    <row r="5865" spans="1:2" x14ac:dyDescent="0.25">
      <c r="A5865" s="8">
        <v>59.650000000000098</v>
      </c>
      <c r="B5865" s="41" t="s">
        <v>12</v>
      </c>
    </row>
    <row r="5866" spans="1:2" x14ac:dyDescent="0.25">
      <c r="A5866" s="8">
        <v>59.660000000000103</v>
      </c>
      <c r="B5866" s="41" t="s">
        <v>12</v>
      </c>
    </row>
    <row r="5867" spans="1:2" x14ac:dyDescent="0.25">
      <c r="A5867" s="8">
        <v>59.670000000000101</v>
      </c>
      <c r="B5867" s="41" t="s">
        <v>12</v>
      </c>
    </row>
    <row r="5868" spans="1:2" x14ac:dyDescent="0.25">
      <c r="A5868" s="8">
        <v>59.680000000000099</v>
      </c>
      <c r="B5868" s="41" t="s">
        <v>12</v>
      </c>
    </row>
    <row r="5869" spans="1:2" x14ac:dyDescent="0.25">
      <c r="A5869" s="8">
        <v>59.69</v>
      </c>
      <c r="B5869" s="41" t="s">
        <v>12</v>
      </c>
    </row>
    <row r="5870" spans="1:2" x14ac:dyDescent="0.25">
      <c r="A5870" s="8">
        <v>59.700000000000102</v>
      </c>
      <c r="B5870" s="41" t="s">
        <v>12</v>
      </c>
    </row>
    <row r="5871" spans="1:2" x14ac:dyDescent="0.25">
      <c r="A5871" s="8">
        <v>59.7100000000001</v>
      </c>
      <c r="B5871" s="41" t="s">
        <v>12</v>
      </c>
    </row>
    <row r="5872" spans="1:2" x14ac:dyDescent="0.25">
      <c r="A5872" s="8">
        <v>59.720000000000098</v>
      </c>
      <c r="B5872" s="41" t="s">
        <v>12</v>
      </c>
    </row>
    <row r="5873" spans="1:2" x14ac:dyDescent="0.25">
      <c r="A5873" s="8">
        <v>59.730000000000103</v>
      </c>
      <c r="B5873" s="41" t="s">
        <v>12</v>
      </c>
    </row>
    <row r="5874" spans="1:2" x14ac:dyDescent="0.25">
      <c r="A5874" s="8">
        <v>59.740000000000101</v>
      </c>
      <c r="B5874" s="41" t="s">
        <v>12</v>
      </c>
    </row>
    <row r="5875" spans="1:2" x14ac:dyDescent="0.25">
      <c r="A5875" s="8">
        <v>59.750000000000099</v>
      </c>
      <c r="B5875" s="41" t="s">
        <v>12</v>
      </c>
    </row>
    <row r="5876" spans="1:2" x14ac:dyDescent="0.25">
      <c r="A5876" s="8">
        <v>59.76</v>
      </c>
      <c r="B5876" s="41" t="s">
        <v>12</v>
      </c>
    </row>
    <row r="5877" spans="1:2" x14ac:dyDescent="0.25">
      <c r="A5877" s="8">
        <v>59.770000000000103</v>
      </c>
      <c r="B5877" s="41" t="s">
        <v>12</v>
      </c>
    </row>
    <row r="5878" spans="1:2" x14ac:dyDescent="0.25">
      <c r="A5878" s="8">
        <v>59.780000000000101</v>
      </c>
      <c r="B5878" s="41" t="s">
        <v>12</v>
      </c>
    </row>
    <row r="5879" spans="1:2" x14ac:dyDescent="0.25">
      <c r="A5879" s="8">
        <v>59.790000000000099</v>
      </c>
      <c r="B5879" s="41" t="s">
        <v>12</v>
      </c>
    </row>
    <row r="5880" spans="1:2" x14ac:dyDescent="0.25">
      <c r="A5880" s="8">
        <v>59.8</v>
      </c>
      <c r="B5880" s="41" t="s">
        <v>12</v>
      </c>
    </row>
    <row r="5881" spans="1:2" x14ac:dyDescent="0.25">
      <c r="A5881" s="8">
        <v>59.810000000000102</v>
      </c>
      <c r="B5881" s="41" t="s">
        <v>12</v>
      </c>
    </row>
    <row r="5882" spans="1:2" x14ac:dyDescent="0.25">
      <c r="A5882" s="8">
        <v>59.8200000000001</v>
      </c>
      <c r="B5882" s="41" t="s">
        <v>12</v>
      </c>
    </row>
    <row r="5883" spans="1:2" x14ac:dyDescent="0.25">
      <c r="A5883" s="8">
        <v>59.830000000000098</v>
      </c>
      <c r="B5883" s="41" t="s">
        <v>12</v>
      </c>
    </row>
    <row r="5884" spans="1:2" x14ac:dyDescent="0.25">
      <c r="A5884" s="8">
        <v>59.840000000000103</v>
      </c>
      <c r="B5884" s="41" t="s">
        <v>12</v>
      </c>
    </row>
    <row r="5885" spans="1:2" x14ac:dyDescent="0.25">
      <c r="A5885" s="8">
        <v>59.850000000000101</v>
      </c>
      <c r="B5885" s="41" t="s">
        <v>12</v>
      </c>
    </row>
    <row r="5886" spans="1:2" x14ac:dyDescent="0.25">
      <c r="A5886" s="8">
        <v>59.860000000000099</v>
      </c>
      <c r="B5886" s="41" t="s">
        <v>12</v>
      </c>
    </row>
    <row r="5887" spans="1:2" x14ac:dyDescent="0.25">
      <c r="A5887" s="8">
        <v>59.87</v>
      </c>
      <c r="B5887" s="41" t="s">
        <v>12</v>
      </c>
    </row>
    <row r="5888" spans="1:2" x14ac:dyDescent="0.25">
      <c r="A5888" s="8">
        <v>59.880000000000102</v>
      </c>
      <c r="B5888" s="41" t="s">
        <v>12</v>
      </c>
    </row>
    <row r="5889" spans="1:2" x14ac:dyDescent="0.25">
      <c r="A5889" s="8">
        <v>59.8900000000001</v>
      </c>
      <c r="B5889" s="41" t="s">
        <v>12</v>
      </c>
    </row>
    <row r="5890" spans="1:2" x14ac:dyDescent="0.25">
      <c r="A5890" s="8">
        <v>59.900000000000098</v>
      </c>
      <c r="B5890" s="41" t="s">
        <v>12</v>
      </c>
    </row>
    <row r="5891" spans="1:2" x14ac:dyDescent="0.25">
      <c r="A5891" s="8">
        <v>59.910000000000103</v>
      </c>
      <c r="B5891" s="41" t="s">
        <v>12</v>
      </c>
    </row>
    <row r="5892" spans="1:2" x14ac:dyDescent="0.25">
      <c r="A5892" s="8">
        <v>59.920000000000101</v>
      </c>
      <c r="B5892" s="41" t="s">
        <v>12</v>
      </c>
    </row>
    <row r="5893" spans="1:2" x14ac:dyDescent="0.25">
      <c r="A5893" s="8">
        <v>59.930000000000099</v>
      </c>
      <c r="B5893" s="41" t="s">
        <v>12</v>
      </c>
    </row>
    <row r="5894" spans="1:2" x14ac:dyDescent="0.25">
      <c r="A5894" s="8">
        <v>59.94</v>
      </c>
      <c r="B5894" s="41" t="s">
        <v>12</v>
      </c>
    </row>
    <row r="5895" spans="1:2" x14ac:dyDescent="0.25">
      <c r="A5895" s="8">
        <v>59.950000000000102</v>
      </c>
      <c r="B5895" s="41" t="s">
        <v>12</v>
      </c>
    </row>
    <row r="5896" spans="1:2" x14ac:dyDescent="0.25">
      <c r="A5896" s="8">
        <v>59.9600000000001</v>
      </c>
      <c r="B5896" s="41" t="s">
        <v>12</v>
      </c>
    </row>
    <row r="5897" spans="1:2" x14ac:dyDescent="0.25">
      <c r="A5897" s="8">
        <v>59.970000000000098</v>
      </c>
      <c r="B5897" s="41" t="s">
        <v>12</v>
      </c>
    </row>
    <row r="5898" spans="1:2" x14ac:dyDescent="0.25">
      <c r="A5898" s="8">
        <v>59.980000000000103</v>
      </c>
      <c r="B5898" s="41" t="s">
        <v>12</v>
      </c>
    </row>
    <row r="5899" spans="1:2" x14ac:dyDescent="0.25">
      <c r="A5899" s="8">
        <v>59.990000000000101</v>
      </c>
      <c r="B5899" s="41" t="s">
        <v>12</v>
      </c>
    </row>
    <row r="5900" spans="1:2" x14ac:dyDescent="0.25">
      <c r="A5900" s="8">
        <v>60.000000000000099</v>
      </c>
      <c r="B5900" s="41" t="s">
        <v>12</v>
      </c>
    </row>
    <row r="5901" spans="1:2" x14ac:dyDescent="0.25">
      <c r="A5901" s="8">
        <v>60.01</v>
      </c>
      <c r="B5901" s="41" t="s">
        <v>12</v>
      </c>
    </row>
    <row r="5902" spans="1:2" x14ac:dyDescent="0.25">
      <c r="A5902" s="8">
        <v>60.020000000000103</v>
      </c>
      <c r="B5902" s="41" t="s">
        <v>12</v>
      </c>
    </row>
    <row r="5903" spans="1:2" x14ac:dyDescent="0.25">
      <c r="A5903" s="8">
        <v>60.030000000000101</v>
      </c>
      <c r="B5903" s="41" t="s">
        <v>12</v>
      </c>
    </row>
    <row r="5904" spans="1:2" x14ac:dyDescent="0.25">
      <c r="A5904" s="8">
        <v>60.040000000000099</v>
      </c>
      <c r="B5904" s="41" t="s">
        <v>12</v>
      </c>
    </row>
    <row r="5905" spans="1:2" x14ac:dyDescent="0.25">
      <c r="A5905" s="8">
        <v>60.05</v>
      </c>
      <c r="B5905" s="41" t="s">
        <v>12</v>
      </c>
    </row>
    <row r="5906" spans="1:2" x14ac:dyDescent="0.25">
      <c r="A5906" s="8">
        <v>60.060000000000102</v>
      </c>
      <c r="B5906" s="41" t="s">
        <v>12</v>
      </c>
    </row>
    <row r="5907" spans="1:2" x14ac:dyDescent="0.25">
      <c r="A5907" s="8">
        <v>60.0700000000001</v>
      </c>
      <c r="B5907" s="41" t="s">
        <v>12</v>
      </c>
    </row>
    <row r="5908" spans="1:2" x14ac:dyDescent="0.25">
      <c r="A5908" s="8">
        <v>60.080000000000098</v>
      </c>
      <c r="B5908" s="41" t="s">
        <v>12</v>
      </c>
    </row>
    <row r="5909" spans="1:2" x14ac:dyDescent="0.25">
      <c r="A5909" s="8">
        <v>60.090000000000103</v>
      </c>
      <c r="B5909" s="41" t="s">
        <v>12</v>
      </c>
    </row>
    <row r="5910" spans="1:2" x14ac:dyDescent="0.25">
      <c r="A5910" s="8">
        <v>60.100000000000101</v>
      </c>
      <c r="B5910" s="41" t="s">
        <v>12</v>
      </c>
    </row>
    <row r="5911" spans="1:2" x14ac:dyDescent="0.25">
      <c r="A5911" s="8">
        <v>60.110000000000099</v>
      </c>
      <c r="B5911" s="41" t="s">
        <v>12</v>
      </c>
    </row>
    <row r="5912" spans="1:2" x14ac:dyDescent="0.25">
      <c r="A5912" s="8">
        <v>60.12</v>
      </c>
      <c r="B5912" s="41" t="s">
        <v>12</v>
      </c>
    </row>
    <row r="5913" spans="1:2" x14ac:dyDescent="0.25">
      <c r="A5913" s="8">
        <v>60.130000000000102</v>
      </c>
      <c r="B5913" s="41" t="s">
        <v>12</v>
      </c>
    </row>
    <row r="5914" spans="1:2" x14ac:dyDescent="0.25">
      <c r="A5914" s="8">
        <v>60.1400000000001</v>
      </c>
      <c r="B5914" s="41" t="s">
        <v>12</v>
      </c>
    </row>
    <row r="5915" spans="1:2" x14ac:dyDescent="0.25">
      <c r="A5915" s="8">
        <v>60.150000000000098</v>
      </c>
      <c r="B5915" s="41" t="s">
        <v>12</v>
      </c>
    </row>
    <row r="5916" spans="1:2" x14ac:dyDescent="0.25">
      <c r="A5916" s="8">
        <v>60.160000000000103</v>
      </c>
      <c r="B5916" s="41" t="s">
        <v>12</v>
      </c>
    </row>
    <row r="5917" spans="1:2" x14ac:dyDescent="0.25">
      <c r="A5917" s="8">
        <v>60.170000000000101</v>
      </c>
      <c r="B5917" s="41" t="s">
        <v>12</v>
      </c>
    </row>
    <row r="5918" spans="1:2" x14ac:dyDescent="0.25">
      <c r="A5918" s="8">
        <v>60.180000000000099</v>
      </c>
      <c r="B5918" s="41" t="s">
        <v>12</v>
      </c>
    </row>
    <row r="5919" spans="1:2" x14ac:dyDescent="0.25">
      <c r="A5919" s="8">
        <v>60.19</v>
      </c>
      <c r="B5919" s="41" t="s">
        <v>12</v>
      </c>
    </row>
    <row r="5920" spans="1:2" x14ac:dyDescent="0.25">
      <c r="A5920" s="8">
        <v>60.200000000000102</v>
      </c>
      <c r="B5920" s="41" t="s">
        <v>12</v>
      </c>
    </row>
    <row r="5921" spans="1:2" x14ac:dyDescent="0.25">
      <c r="A5921" s="8">
        <v>60.2100000000001</v>
      </c>
      <c r="B5921" s="41" t="s">
        <v>12</v>
      </c>
    </row>
    <row r="5922" spans="1:2" x14ac:dyDescent="0.25">
      <c r="A5922" s="8">
        <v>60.220000000000098</v>
      </c>
      <c r="B5922" s="41" t="s">
        <v>12</v>
      </c>
    </row>
    <row r="5923" spans="1:2" x14ac:dyDescent="0.25">
      <c r="A5923" s="8">
        <v>60.230000000000103</v>
      </c>
      <c r="B5923" s="41" t="s">
        <v>12</v>
      </c>
    </row>
    <row r="5924" spans="1:2" x14ac:dyDescent="0.25">
      <c r="A5924" s="8">
        <v>60.240000000000101</v>
      </c>
      <c r="B5924" s="41" t="s">
        <v>12</v>
      </c>
    </row>
    <row r="5925" spans="1:2" x14ac:dyDescent="0.25">
      <c r="A5925" s="8">
        <v>60.250000000000099</v>
      </c>
      <c r="B5925" s="41" t="s">
        <v>12</v>
      </c>
    </row>
    <row r="5926" spans="1:2" x14ac:dyDescent="0.25">
      <c r="A5926" s="8">
        <v>60.26</v>
      </c>
      <c r="B5926" s="41" t="s">
        <v>12</v>
      </c>
    </row>
    <row r="5927" spans="1:2" x14ac:dyDescent="0.25">
      <c r="A5927" s="8">
        <v>60.270000000000103</v>
      </c>
      <c r="B5927" s="41" t="s">
        <v>12</v>
      </c>
    </row>
    <row r="5928" spans="1:2" x14ac:dyDescent="0.25">
      <c r="A5928" s="8">
        <v>60.280000000000101</v>
      </c>
      <c r="B5928" s="41" t="s">
        <v>12</v>
      </c>
    </row>
    <row r="5929" spans="1:2" x14ac:dyDescent="0.25">
      <c r="A5929" s="8">
        <v>60.290000000000099</v>
      </c>
      <c r="B5929" s="41" t="s">
        <v>12</v>
      </c>
    </row>
    <row r="5930" spans="1:2" x14ac:dyDescent="0.25">
      <c r="A5930" s="8">
        <v>60.300000000000097</v>
      </c>
      <c r="B5930" s="41" t="s">
        <v>12</v>
      </c>
    </row>
    <row r="5931" spans="1:2" x14ac:dyDescent="0.25">
      <c r="A5931" s="8">
        <v>60.310000000000102</v>
      </c>
      <c r="B5931" s="41" t="s">
        <v>12</v>
      </c>
    </row>
    <row r="5932" spans="1:2" x14ac:dyDescent="0.25">
      <c r="A5932" s="8">
        <v>60.3200000000001</v>
      </c>
      <c r="B5932" s="41" t="s">
        <v>12</v>
      </c>
    </row>
    <row r="5933" spans="1:2" x14ac:dyDescent="0.25">
      <c r="A5933" s="8">
        <v>60.330000000000098</v>
      </c>
      <c r="B5933" s="41" t="s">
        <v>12</v>
      </c>
    </row>
    <row r="5934" spans="1:2" x14ac:dyDescent="0.25">
      <c r="A5934" s="8">
        <v>60.340000000000103</v>
      </c>
      <c r="B5934" s="41" t="s">
        <v>12</v>
      </c>
    </row>
    <row r="5935" spans="1:2" x14ac:dyDescent="0.25">
      <c r="A5935" s="8">
        <v>60.350000000000101</v>
      </c>
      <c r="B5935" s="41" t="s">
        <v>12</v>
      </c>
    </row>
    <row r="5936" spans="1:2" x14ac:dyDescent="0.25">
      <c r="A5936" s="8">
        <v>60.360000000000099</v>
      </c>
      <c r="B5936" s="41" t="s">
        <v>12</v>
      </c>
    </row>
    <row r="5937" spans="1:2" x14ac:dyDescent="0.25">
      <c r="A5937" s="8">
        <v>60.370000000000097</v>
      </c>
      <c r="B5937" s="41" t="s">
        <v>12</v>
      </c>
    </row>
    <row r="5938" spans="1:2" x14ac:dyDescent="0.25">
      <c r="A5938" s="8">
        <v>60.380000000000102</v>
      </c>
      <c r="B5938" s="41" t="s">
        <v>12</v>
      </c>
    </row>
    <row r="5939" spans="1:2" x14ac:dyDescent="0.25">
      <c r="A5939" s="8">
        <v>60.3900000000001</v>
      </c>
      <c r="B5939" s="41" t="s">
        <v>12</v>
      </c>
    </row>
    <row r="5940" spans="1:2" x14ac:dyDescent="0.25">
      <c r="A5940" s="8">
        <v>60.400000000000098</v>
      </c>
      <c r="B5940" s="41" t="s">
        <v>12</v>
      </c>
    </row>
    <row r="5941" spans="1:2" x14ac:dyDescent="0.25">
      <c r="A5941" s="8">
        <v>60.410000000000103</v>
      </c>
      <c r="B5941" s="41" t="s">
        <v>12</v>
      </c>
    </row>
    <row r="5942" spans="1:2" x14ac:dyDescent="0.25">
      <c r="A5942" s="8">
        <v>60.420000000000101</v>
      </c>
      <c r="B5942" s="41" t="s">
        <v>12</v>
      </c>
    </row>
    <row r="5943" spans="1:2" x14ac:dyDescent="0.25">
      <c r="A5943" s="8">
        <v>60.430000000000099</v>
      </c>
      <c r="B5943" s="41" t="s">
        <v>12</v>
      </c>
    </row>
    <row r="5944" spans="1:2" x14ac:dyDescent="0.25">
      <c r="A5944" s="8">
        <v>60.44</v>
      </c>
      <c r="B5944" s="41" t="s">
        <v>12</v>
      </c>
    </row>
    <row r="5945" spans="1:2" x14ac:dyDescent="0.25">
      <c r="A5945" s="8">
        <v>60.450000000000102</v>
      </c>
      <c r="B5945" s="41" t="s">
        <v>12</v>
      </c>
    </row>
    <row r="5946" spans="1:2" x14ac:dyDescent="0.25">
      <c r="A5946" s="8">
        <v>60.4600000000001</v>
      </c>
      <c r="B5946" s="41" t="s">
        <v>12</v>
      </c>
    </row>
    <row r="5947" spans="1:2" x14ac:dyDescent="0.25">
      <c r="A5947" s="8">
        <v>60.470000000000098</v>
      </c>
      <c r="B5947" s="41" t="s">
        <v>12</v>
      </c>
    </row>
    <row r="5948" spans="1:2" x14ac:dyDescent="0.25">
      <c r="A5948" s="8">
        <v>60.480000000000103</v>
      </c>
      <c r="B5948" s="41" t="s">
        <v>12</v>
      </c>
    </row>
    <row r="5949" spans="1:2" x14ac:dyDescent="0.25">
      <c r="A5949" s="8">
        <v>60.490000000000101</v>
      </c>
      <c r="B5949" s="41" t="s">
        <v>12</v>
      </c>
    </row>
    <row r="5950" spans="1:2" x14ac:dyDescent="0.25">
      <c r="A5950" s="8">
        <v>60.500000000000099</v>
      </c>
      <c r="B5950" s="41" t="s">
        <v>12</v>
      </c>
    </row>
    <row r="5951" spans="1:2" x14ac:dyDescent="0.25">
      <c r="A5951" s="8">
        <v>60.51</v>
      </c>
      <c r="B5951" s="41" t="s">
        <v>12</v>
      </c>
    </row>
    <row r="5952" spans="1:2" x14ac:dyDescent="0.25">
      <c r="A5952" s="8">
        <v>60.520000000000103</v>
      </c>
      <c r="B5952" s="41" t="s">
        <v>12</v>
      </c>
    </row>
    <row r="5953" spans="1:2" x14ac:dyDescent="0.25">
      <c r="A5953" s="8">
        <v>60.530000000000101</v>
      </c>
      <c r="B5953" s="41" t="s">
        <v>12</v>
      </c>
    </row>
    <row r="5954" spans="1:2" x14ac:dyDescent="0.25">
      <c r="A5954" s="8">
        <v>60.540000000000099</v>
      </c>
      <c r="B5954" s="41" t="s">
        <v>12</v>
      </c>
    </row>
    <row r="5955" spans="1:2" x14ac:dyDescent="0.25">
      <c r="A5955" s="8">
        <v>60.550000000000097</v>
      </c>
      <c r="B5955" s="41" t="s">
        <v>12</v>
      </c>
    </row>
    <row r="5956" spans="1:2" x14ac:dyDescent="0.25">
      <c r="A5956" s="8">
        <v>60.560000000000102</v>
      </c>
      <c r="B5956" s="41" t="s">
        <v>12</v>
      </c>
    </row>
    <row r="5957" spans="1:2" x14ac:dyDescent="0.25">
      <c r="A5957" s="8">
        <v>60.5700000000001</v>
      </c>
      <c r="B5957" s="41" t="s">
        <v>12</v>
      </c>
    </row>
    <row r="5958" spans="1:2" x14ac:dyDescent="0.25">
      <c r="A5958" s="8">
        <v>60.580000000000098</v>
      </c>
      <c r="B5958" s="41" t="s">
        <v>12</v>
      </c>
    </row>
    <row r="5959" spans="1:2" x14ac:dyDescent="0.25">
      <c r="A5959" s="8">
        <v>60.590000000000103</v>
      </c>
      <c r="B5959" s="41" t="s">
        <v>12</v>
      </c>
    </row>
    <row r="5960" spans="1:2" x14ac:dyDescent="0.25">
      <c r="A5960" s="8">
        <v>60.600000000000101</v>
      </c>
      <c r="B5960" s="41" t="s">
        <v>12</v>
      </c>
    </row>
    <row r="5961" spans="1:2" x14ac:dyDescent="0.25">
      <c r="A5961" s="8">
        <v>60.610000000000099</v>
      </c>
      <c r="B5961" s="41" t="s">
        <v>12</v>
      </c>
    </row>
    <row r="5962" spans="1:2" x14ac:dyDescent="0.25">
      <c r="A5962" s="8">
        <v>60.620000000000097</v>
      </c>
      <c r="B5962" s="41" t="s">
        <v>12</v>
      </c>
    </row>
    <row r="5963" spans="1:2" x14ac:dyDescent="0.25">
      <c r="A5963" s="8">
        <v>60.630000000000102</v>
      </c>
      <c r="B5963" s="41" t="s">
        <v>12</v>
      </c>
    </row>
    <row r="5964" spans="1:2" x14ac:dyDescent="0.25">
      <c r="A5964" s="8">
        <v>60.6400000000001</v>
      </c>
      <c r="B5964" s="41" t="s">
        <v>12</v>
      </c>
    </row>
    <row r="5965" spans="1:2" x14ac:dyDescent="0.25">
      <c r="A5965" s="8">
        <v>60.650000000000098</v>
      </c>
      <c r="B5965" s="41" t="s">
        <v>12</v>
      </c>
    </row>
    <row r="5966" spans="1:2" x14ac:dyDescent="0.25">
      <c r="A5966" s="8">
        <v>60.660000000000103</v>
      </c>
      <c r="B5966" s="41" t="s">
        <v>12</v>
      </c>
    </row>
    <row r="5967" spans="1:2" x14ac:dyDescent="0.25">
      <c r="A5967" s="8">
        <v>60.670000000000101</v>
      </c>
      <c r="B5967" s="41" t="s">
        <v>12</v>
      </c>
    </row>
    <row r="5968" spans="1:2" x14ac:dyDescent="0.25">
      <c r="A5968" s="8">
        <v>60.680000000000099</v>
      </c>
      <c r="B5968" s="41" t="s">
        <v>12</v>
      </c>
    </row>
    <row r="5969" spans="1:2" x14ac:dyDescent="0.25">
      <c r="A5969" s="8">
        <v>60.69</v>
      </c>
      <c r="B5969" s="41" t="s">
        <v>12</v>
      </c>
    </row>
    <row r="5970" spans="1:2" x14ac:dyDescent="0.25">
      <c r="A5970" s="8">
        <v>60.700000000000102</v>
      </c>
      <c r="B5970" s="41" t="s">
        <v>12</v>
      </c>
    </row>
    <row r="5971" spans="1:2" x14ac:dyDescent="0.25">
      <c r="A5971" s="8">
        <v>60.7100000000001</v>
      </c>
      <c r="B5971" s="41" t="s">
        <v>12</v>
      </c>
    </row>
    <row r="5972" spans="1:2" x14ac:dyDescent="0.25">
      <c r="A5972" s="8">
        <v>60.720000000000098</v>
      </c>
      <c r="B5972" s="41" t="s">
        <v>12</v>
      </c>
    </row>
    <row r="5973" spans="1:2" x14ac:dyDescent="0.25">
      <c r="A5973" s="8">
        <v>60.730000000000103</v>
      </c>
      <c r="B5973" s="41" t="s">
        <v>12</v>
      </c>
    </row>
    <row r="5974" spans="1:2" x14ac:dyDescent="0.25">
      <c r="A5974" s="8">
        <v>60.740000000000101</v>
      </c>
      <c r="B5974" s="41" t="s">
        <v>12</v>
      </c>
    </row>
    <row r="5975" spans="1:2" x14ac:dyDescent="0.25">
      <c r="A5975" s="8">
        <v>60.750000000000099</v>
      </c>
      <c r="B5975" s="41" t="s">
        <v>12</v>
      </c>
    </row>
    <row r="5976" spans="1:2" x14ac:dyDescent="0.25">
      <c r="A5976" s="8">
        <v>60.76</v>
      </c>
      <c r="B5976" s="41" t="s">
        <v>12</v>
      </c>
    </row>
    <row r="5977" spans="1:2" x14ac:dyDescent="0.25">
      <c r="A5977" s="8">
        <v>60.770000000000103</v>
      </c>
      <c r="B5977" s="41" t="s">
        <v>12</v>
      </c>
    </row>
    <row r="5978" spans="1:2" x14ac:dyDescent="0.25">
      <c r="A5978" s="8">
        <v>60.780000000000101</v>
      </c>
      <c r="B5978" s="41" t="s">
        <v>12</v>
      </c>
    </row>
    <row r="5979" spans="1:2" x14ac:dyDescent="0.25">
      <c r="A5979" s="8">
        <v>60.790000000000099</v>
      </c>
      <c r="B5979" s="41" t="s">
        <v>12</v>
      </c>
    </row>
    <row r="5980" spans="1:2" x14ac:dyDescent="0.25">
      <c r="A5980" s="8">
        <v>60.800000000000097</v>
      </c>
      <c r="B5980" s="41" t="s">
        <v>12</v>
      </c>
    </row>
    <row r="5981" spans="1:2" x14ac:dyDescent="0.25">
      <c r="A5981" s="8">
        <v>60.810000000000102</v>
      </c>
      <c r="B5981" s="41" t="s">
        <v>12</v>
      </c>
    </row>
    <row r="5982" spans="1:2" x14ac:dyDescent="0.25">
      <c r="A5982" s="8">
        <v>60.8200000000001</v>
      </c>
      <c r="B5982" s="41" t="s">
        <v>12</v>
      </c>
    </row>
    <row r="5983" spans="1:2" x14ac:dyDescent="0.25">
      <c r="A5983" s="8">
        <v>60.830000000000098</v>
      </c>
      <c r="B5983" s="41" t="s">
        <v>12</v>
      </c>
    </row>
    <row r="5984" spans="1:2" x14ac:dyDescent="0.25">
      <c r="A5984" s="8">
        <v>60.840000000000103</v>
      </c>
      <c r="B5984" s="41" t="s">
        <v>12</v>
      </c>
    </row>
    <row r="5985" spans="1:2" x14ac:dyDescent="0.25">
      <c r="A5985" s="8">
        <v>60.850000000000101</v>
      </c>
      <c r="B5985" s="41" t="s">
        <v>12</v>
      </c>
    </row>
    <row r="5986" spans="1:2" x14ac:dyDescent="0.25">
      <c r="A5986" s="8">
        <v>60.860000000000099</v>
      </c>
      <c r="B5986" s="41" t="s">
        <v>12</v>
      </c>
    </row>
    <row r="5987" spans="1:2" x14ac:dyDescent="0.25">
      <c r="A5987" s="8">
        <v>60.870000000000097</v>
      </c>
      <c r="B5987" s="41" t="s">
        <v>12</v>
      </c>
    </row>
    <row r="5988" spans="1:2" x14ac:dyDescent="0.25">
      <c r="A5988" s="8">
        <v>60.880000000000102</v>
      </c>
      <c r="B5988" s="41" t="s">
        <v>12</v>
      </c>
    </row>
    <row r="5989" spans="1:2" x14ac:dyDescent="0.25">
      <c r="A5989" s="8">
        <v>60.8900000000001</v>
      </c>
      <c r="B5989" s="41" t="s">
        <v>12</v>
      </c>
    </row>
    <row r="5990" spans="1:2" x14ac:dyDescent="0.25">
      <c r="A5990" s="8">
        <v>60.900000000000098</v>
      </c>
      <c r="B5990" s="41" t="s">
        <v>12</v>
      </c>
    </row>
    <row r="5991" spans="1:2" x14ac:dyDescent="0.25">
      <c r="A5991" s="8">
        <v>60.910000000000103</v>
      </c>
      <c r="B5991" s="41" t="s">
        <v>12</v>
      </c>
    </row>
    <row r="5992" spans="1:2" x14ac:dyDescent="0.25">
      <c r="A5992" s="8">
        <v>60.920000000000101</v>
      </c>
      <c r="B5992" s="41" t="s">
        <v>12</v>
      </c>
    </row>
    <row r="5993" spans="1:2" x14ac:dyDescent="0.25">
      <c r="A5993" s="8">
        <v>60.930000000000099</v>
      </c>
      <c r="B5993" s="41" t="s">
        <v>12</v>
      </c>
    </row>
    <row r="5994" spans="1:2" x14ac:dyDescent="0.25">
      <c r="A5994" s="8">
        <v>60.940000000000097</v>
      </c>
      <c r="B5994" s="41" t="s">
        <v>12</v>
      </c>
    </row>
    <row r="5995" spans="1:2" x14ac:dyDescent="0.25">
      <c r="A5995" s="8">
        <v>60.950000000000102</v>
      </c>
      <c r="B5995" s="41" t="s">
        <v>12</v>
      </c>
    </row>
    <row r="5996" spans="1:2" x14ac:dyDescent="0.25">
      <c r="A5996" s="8">
        <v>60.9600000000001</v>
      </c>
      <c r="B5996" s="41" t="s">
        <v>12</v>
      </c>
    </row>
    <row r="5997" spans="1:2" x14ac:dyDescent="0.25">
      <c r="A5997" s="8">
        <v>60.970000000000098</v>
      </c>
      <c r="B5997" s="41" t="s">
        <v>12</v>
      </c>
    </row>
    <row r="5998" spans="1:2" x14ac:dyDescent="0.25">
      <c r="A5998" s="8">
        <v>60.980000000000103</v>
      </c>
      <c r="B5998" s="41" t="s">
        <v>12</v>
      </c>
    </row>
    <row r="5999" spans="1:2" x14ac:dyDescent="0.25">
      <c r="A5999" s="8">
        <v>60.990000000000101</v>
      </c>
      <c r="B5999" s="41" t="s">
        <v>12</v>
      </c>
    </row>
    <row r="6000" spans="1:2" x14ac:dyDescent="0.25">
      <c r="A6000" s="8">
        <v>61</v>
      </c>
      <c r="B6000" s="41" t="s">
        <v>19</v>
      </c>
    </row>
    <row r="6001" spans="1:2" x14ac:dyDescent="0.25">
      <c r="A6001" s="8">
        <v>61.010000000000097</v>
      </c>
      <c r="B6001" s="41" t="s">
        <v>19</v>
      </c>
    </row>
    <row r="6002" spans="1:2" x14ac:dyDescent="0.25">
      <c r="A6002" s="8">
        <v>61.020000000000103</v>
      </c>
      <c r="B6002" s="41" t="s">
        <v>19</v>
      </c>
    </row>
    <row r="6003" spans="1:2" x14ac:dyDescent="0.25">
      <c r="A6003" s="8">
        <v>61.030000000000101</v>
      </c>
      <c r="B6003" s="41" t="s">
        <v>19</v>
      </c>
    </row>
    <row r="6004" spans="1:2" x14ac:dyDescent="0.25">
      <c r="A6004" s="8">
        <v>61.040000000000099</v>
      </c>
      <c r="B6004" s="41" t="s">
        <v>19</v>
      </c>
    </row>
    <row r="6005" spans="1:2" x14ac:dyDescent="0.25">
      <c r="A6005" s="8">
        <v>61.050000000000097</v>
      </c>
      <c r="B6005" s="41" t="s">
        <v>19</v>
      </c>
    </row>
    <row r="6006" spans="1:2" x14ac:dyDescent="0.25">
      <c r="A6006" s="8">
        <v>61.060000000000102</v>
      </c>
      <c r="B6006" s="41" t="s">
        <v>19</v>
      </c>
    </row>
    <row r="6007" spans="1:2" x14ac:dyDescent="0.25">
      <c r="A6007" s="8">
        <v>61.0700000000001</v>
      </c>
      <c r="B6007" s="41" t="s">
        <v>19</v>
      </c>
    </row>
    <row r="6008" spans="1:2" x14ac:dyDescent="0.25">
      <c r="A6008" s="8">
        <v>61.080000000000098</v>
      </c>
      <c r="B6008" s="41" t="s">
        <v>19</v>
      </c>
    </row>
    <row r="6009" spans="1:2" x14ac:dyDescent="0.25">
      <c r="A6009" s="8">
        <v>61.090000000000103</v>
      </c>
      <c r="B6009" s="41" t="s">
        <v>19</v>
      </c>
    </row>
    <row r="6010" spans="1:2" x14ac:dyDescent="0.25">
      <c r="A6010" s="8">
        <v>61.100000000000101</v>
      </c>
      <c r="B6010" s="41" t="s">
        <v>19</v>
      </c>
    </row>
    <row r="6011" spans="1:2" x14ac:dyDescent="0.25">
      <c r="A6011" s="8">
        <v>61.110000000000099</v>
      </c>
      <c r="B6011" s="41" t="s">
        <v>19</v>
      </c>
    </row>
    <row r="6012" spans="1:2" x14ac:dyDescent="0.25">
      <c r="A6012" s="8">
        <v>61.120000000000097</v>
      </c>
      <c r="B6012" s="41" t="s">
        <v>19</v>
      </c>
    </row>
    <row r="6013" spans="1:2" x14ac:dyDescent="0.25">
      <c r="A6013" s="8">
        <v>61.130000000000102</v>
      </c>
      <c r="B6013" s="41" t="s">
        <v>19</v>
      </c>
    </row>
    <row r="6014" spans="1:2" x14ac:dyDescent="0.25">
      <c r="A6014" s="8">
        <v>61.1400000000001</v>
      </c>
      <c r="B6014" s="41" t="s">
        <v>19</v>
      </c>
    </row>
    <row r="6015" spans="1:2" x14ac:dyDescent="0.25">
      <c r="A6015" s="8">
        <v>61.150000000000098</v>
      </c>
      <c r="B6015" s="41" t="s">
        <v>19</v>
      </c>
    </row>
    <row r="6016" spans="1:2" x14ac:dyDescent="0.25">
      <c r="A6016" s="8">
        <v>61.160000000000103</v>
      </c>
      <c r="B6016" s="41" t="s">
        <v>19</v>
      </c>
    </row>
    <row r="6017" spans="1:2" x14ac:dyDescent="0.25">
      <c r="A6017" s="8">
        <v>61.170000000000101</v>
      </c>
      <c r="B6017" s="41" t="s">
        <v>19</v>
      </c>
    </row>
    <row r="6018" spans="1:2" x14ac:dyDescent="0.25">
      <c r="A6018" s="8">
        <v>61.180000000000099</v>
      </c>
      <c r="B6018" s="41" t="s">
        <v>19</v>
      </c>
    </row>
    <row r="6019" spans="1:2" x14ac:dyDescent="0.25">
      <c r="A6019" s="8">
        <v>61.190000000000097</v>
      </c>
      <c r="B6019" s="41" t="s">
        <v>19</v>
      </c>
    </row>
    <row r="6020" spans="1:2" x14ac:dyDescent="0.25">
      <c r="A6020" s="8">
        <v>61.200000000000102</v>
      </c>
      <c r="B6020" s="41" t="s">
        <v>19</v>
      </c>
    </row>
    <row r="6021" spans="1:2" x14ac:dyDescent="0.25">
      <c r="A6021" s="8">
        <v>61.2100000000001</v>
      </c>
      <c r="B6021" s="41" t="s">
        <v>19</v>
      </c>
    </row>
    <row r="6022" spans="1:2" x14ac:dyDescent="0.25">
      <c r="A6022" s="8">
        <v>61.220000000000098</v>
      </c>
      <c r="B6022" s="41" t="s">
        <v>19</v>
      </c>
    </row>
    <row r="6023" spans="1:2" x14ac:dyDescent="0.25">
      <c r="A6023" s="8">
        <v>61.230000000000103</v>
      </c>
      <c r="B6023" s="41" t="s">
        <v>19</v>
      </c>
    </row>
    <row r="6024" spans="1:2" x14ac:dyDescent="0.25">
      <c r="A6024" s="8">
        <v>61.240000000000101</v>
      </c>
      <c r="B6024" s="41" t="s">
        <v>19</v>
      </c>
    </row>
    <row r="6025" spans="1:2" x14ac:dyDescent="0.25">
      <c r="A6025" s="8">
        <v>61.250000000000099</v>
      </c>
      <c r="B6025" s="41" t="s">
        <v>19</v>
      </c>
    </row>
    <row r="6026" spans="1:2" x14ac:dyDescent="0.25">
      <c r="A6026" s="8">
        <v>61.260000000000097</v>
      </c>
      <c r="B6026" s="41" t="s">
        <v>19</v>
      </c>
    </row>
    <row r="6027" spans="1:2" x14ac:dyDescent="0.25">
      <c r="A6027" s="8">
        <v>61.270000000000103</v>
      </c>
      <c r="B6027" s="41" t="s">
        <v>19</v>
      </c>
    </row>
    <row r="6028" spans="1:2" x14ac:dyDescent="0.25">
      <c r="A6028" s="8">
        <v>61.280000000000101</v>
      </c>
      <c r="B6028" s="41" t="s">
        <v>19</v>
      </c>
    </row>
    <row r="6029" spans="1:2" x14ac:dyDescent="0.25">
      <c r="A6029" s="8">
        <v>61.290000000000099</v>
      </c>
      <c r="B6029" s="41" t="s">
        <v>19</v>
      </c>
    </row>
    <row r="6030" spans="1:2" x14ac:dyDescent="0.25">
      <c r="A6030" s="8">
        <v>61.300000000000097</v>
      </c>
      <c r="B6030" s="41" t="s">
        <v>19</v>
      </c>
    </row>
    <row r="6031" spans="1:2" x14ac:dyDescent="0.25">
      <c r="A6031" s="8">
        <v>61.310000000000102</v>
      </c>
      <c r="B6031" s="41" t="s">
        <v>19</v>
      </c>
    </row>
    <row r="6032" spans="1:2" x14ac:dyDescent="0.25">
      <c r="A6032" s="8">
        <v>61.3200000000001</v>
      </c>
      <c r="B6032" s="41" t="s">
        <v>19</v>
      </c>
    </row>
    <row r="6033" spans="1:2" x14ac:dyDescent="0.25">
      <c r="A6033" s="8">
        <v>61.330000000000098</v>
      </c>
      <c r="B6033" s="41" t="s">
        <v>19</v>
      </c>
    </row>
    <row r="6034" spans="1:2" x14ac:dyDescent="0.25">
      <c r="A6034" s="8">
        <v>61.340000000000103</v>
      </c>
      <c r="B6034" s="41" t="s">
        <v>19</v>
      </c>
    </row>
    <row r="6035" spans="1:2" x14ac:dyDescent="0.25">
      <c r="A6035" s="8">
        <v>61.350000000000101</v>
      </c>
      <c r="B6035" s="41" t="s">
        <v>19</v>
      </c>
    </row>
    <row r="6036" spans="1:2" x14ac:dyDescent="0.25">
      <c r="A6036" s="8">
        <v>61.360000000000099</v>
      </c>
      <c r="B6036" s="41" t="s">
        <v>19</v>
      </c>
    </row>
    <row r="6037" spans="1:2" x14ac:dyDescent="0.25">
      <c r="A6037" s="8">
        <v>61.370000000000097</v>
      </c>
      <c r="B6037" s="41" t="s">
        <v>19</v>
      </c>
    </row>
    <row r="6038" spans="1:2" x14ac:dyDescent="0.25">
      <c r="A6038" s="8">
        <v>61.380000000000102</v>
      </c>
      <c r="B6038" s="41" t="s">
        <v>19</v>
      </c>
    </row>
    <row r="6039" spans="1:2" x14ac:dyDescent="0.25">
      <c r="A6039" s="8">
        <v>61.3900000000001</v>
      </c>
      <c r="B6039" s="41" t="s">
        <v>19</v>
      </c>
    </row>
    <row r="6040" spans="1:2" x14ac:dyDescent="0.25">
      <c r="A6040" s="8">
        <v>61.400000000000098</v>
      </c>
      <c r="B6040" s="41" t="s">
        <v>19</v>
      </c>
    </row>
    <row r="6041" spans="1:2" x14ac:dyDescent="0.25">
      <c r="A6041" s="8">
        <v>61.410000000000103</v>
      </c>
      <c r="B6041" s="41" t="s">
        <v>19</v>
      </c>
    </row>
    <row r="6042" spans="1:2" x14ac:dyDescent="0.25">
      <c r="A6042" s="8">
        <v>61.420000000000101</v>
      </c>
      <c r="B6042" s="41" t="s">
        <v>19</v>
      </c>
    </row>
    <row r="6043" spans="1:2" x14ac:dyDescent="0.25">
      <c r="A6043" s="8">
        <v>61.430000000000099</v>
      </c>
      <c r="B6043" s="41" t="s">
        <v>19</v>
      </c>
    </row>
    <row r="6044" spans="1:2" x14ac:dyDescent="0.25">
      <c r="A6044" s="8">
        <v>61.440000000000097</v>
      </c>
      <c r="B6044" s="41" t="s">
        <v>19</v>
      </c>
    </row>
    <row r="6045" spans="1:2" x14ac:dyDescent="0.25">
      <c r="A6045" s="8">
        <v>61.450000000000102</v>
      </c>
      <c r="B6045" s="41" t="s">
        <v>19</v>
      </c>
    </row>
    <row r="6046" spans="1:2" x14ac:dyDescent="0.25">
      <c r="A6046" s="8">
        <v>61.4600000000001</v>
      </c>
      <c r="B6046" s="41" t="s">
        <v>19</v>
      </c>
    </row>
    <row r="6047" spans="1:2" x14ac:dyDescent="0.25">
      <c r="A6047" s="8">
        <v>61.470000000000098</v>
      </c>
      <c r="B6047" s="41" t="s">
        <v>19</v>
      </c>
    </row>
    <row r="6048" spans="1:2" x14ac:dyDescent="0.25">
      <c r="A6048" s="8">
        <v>61.480000000000103</v>
      </c>
      <c r="B6048" s="41" t="s">
        <v>19</v>
      </c>
    </row>
    <row r="6049" spans="1:2" x14ac:dyDescent="0.25">
      <c r="A6049" s="8">
        <v>61.490000000000101</v>
      </c>
      <c r="B6049" s="41" t="s">
        <v>19</v>
      </c>
    </row>
    <row r="6050" spans="1:2" x14ac:dyDescent="0.25">
      <c r="A6050" s="8">
        <v>61.500000000000099</v>
      </c>
      <c r="B6050" s="41" t="s">
        <v>19</v>
      </c>
    </row>
    <row r="6051" spans="1:2" x14ac:dyDescent="0.25">
      <c r="A6051" s="8">
        <v>61.510000000000097</v>
      </c>
      <c r="B6051" s="41" t="s">
        <v>19</v>
      </c>
    </row>
    <row r="6052" spans="1:2" x14ac:dyDescent="0.25">
      <c r="A6052" s="8">
        <v>61.520000000000103</v>
      </c>
      <c r="B6052" s="41" t="s">
        <v>19</v>
      </c>
    </row>
    <row r="6053" spans="1:2" x14ac:dyDescent="0.25">
      <c r="A6053" s="8">
        <v>61.530000000000101</v>
      </c>
      <c r="B6053" s="41" t="s">
        <v>19</v>
      </c>
    </row>
    <row r="6054" spans="1:2" x14ac:dyDescent="0.25">
      <c r="A6054" s="8">
        <v>61.540000000000099</v>
      </c>
      <c r="B6054" s="41" t="s">
        <v>19</v>
      </c>
    </row>
    <row r="6055" spans="1:2" x14ac:dyDescent="0.25">
      <c r="A6055" s="8">
        <v>61.550000000000097</v>
      </c>
      <c r="B6055" s="41" t="s">
        <v>19</v>
      </c>
    </row>
    <row r="6056" spans="1:2" x14ac:dyDescent="0.25">
      <c r="A6056" s="8">
        <v>61.560000000000102</v>
      </c>
      <c r="B6056" s="41" t="s">
        <v>19</v>
      </c>
    </row>
    <row r="6057" spans="1:2" x14ac:dyDescent="0.25">
      <c r="A6057" s="8">
        <v>61.5700000000001</v>
      </c>
      <c r="B6057" s="41" t="s">
        <v>19</v>
      </c>
    </row>
    <row r="6058" spans="1:2" x14ac:dyDescent="0.25">
      <c r="A6058" s="8">
        <v>61.580000000000098</v>
      </c>
      <c r="B6058" s="41" t="s">
        <v>19</v>
      </c>
    </row>
    <row r="6059" spans="1:2" x14ac:dyDescent="0.25">
      <c r="A6059" s="8">
        <v>61.590000000000103</v>
      </c>
      <c r="B6059" s="41" t="s">
        <v>19</v>
      </c>
    </row>
    <row r="6060" spans="1:2" x14ac:dyDescent="0.25">
      <c r="A6060" s="8">
        <v>61.600000000000101</v>
      </c>
      <c r="B6060" s="41" t="s">
        <v>19</v>
      </c>
    </row>
    <row r="6061" spans="1:2" x14ac:dyDescent="0.25">
      <c r="A6061" s="8">
        <v>61.610000000000099</v>
      </c>
      <c r="B6061" s="41" t="s">
        <v>19</v>
      </c>
    </row>
    <row r="6062" spans="1:2" x14ac:dyDescent="0.25">
      <c r="A6062" s="8">
        <v>61.620000000000097</v>
      </c>
      <c r="B6062" s="41" t="s">
        <v>19</v>
      </c>
    </row>
    <row r="6063" spans="1:2" x14ac:dyDescent="0.25">
      <c r="A6063" s="8">
        <v>61.630000000000102</v>
      </c>
      <c r="B6063" s="41" t="s">
        <v>19</v>
      </c>
    </row>
    <row r="6064" spans="1:2" x14ac:dyDescent="0.25">
      <c r="A6064" s="8">
        <v>61.6400000000001</v>
      </c>
      <c r="B6064" s="41" t="s">
        <v>19</v>
      </c>
    </row>
    <row r="6065" spans="1:2" x14ac:dyDescent="0.25">
      <c r="A6065" s="8">
        <v>61.650000000000098</v>
      </c>
      <c r="B6065" s="41" t="s">
        <v>19</v>
      </c>
    </row>
    <row r="6066" spans="1:2" x14ac:dyDescent="0.25">
      <c r="A6066" s="8">
        <v>61.660000000000103</v>
      </c>
      <c r="B6066" s="41" t="s">
        <v>19</v>
      </c>
    </row>
    <row r="6067" spans="1:2" x14ac:dyDescent="0.25">
      <c r="A6067" s="8">
        <v>61.670000000000101</v>
      </c>
      <c r="B6067" s="41" t="s">
        <v>19</v>
      </c>
    </row>
    <row r="6068" spans="1:2" x14ac:dyDescent="0.25">
      <c r="A6068" s="8">
        <v>61.680000000000099</v>
      </c>
      <c r="B6068" s="41" t="s">
        <v>19</v>
      </c>
    </row>
    <row r="6069" spans="1:2" x14ac:dyDescent="0.25">
      <c r="A6069" s="8">
        <v>61.690000000000097</v>
      </c>
      <c r="B6069" s="41" t="s">
        <v>19</v>
      </c>
    </row>
    <row r="6070" spans="1:2" x14ac:dyDescent="0.25">
      <c r="A6070" s="8">
        <v>61.700000000000102</v>
      </c>
      <c r="B6070" s="41" t="s">
        <v>19</v>
      </c>
    </row>
    <row r="6071" spans="1:2" x14ac:dyDescent="0.25">
      <c r="A6071" s="8">
        <v>61.7100000000001</v>
      </c>
      <c r="B6071" s="41" t="s">
        <v>19</v>
      </c>
    </row>
    <row r="6072" spans="1:2" x14ac:dyDescent="0.25">
      <c r="A6072" s="8">
        <v>61.720000000000098</v>
      </c>
      <c r="B6072" s="41" t="s">
        <v>19</v>
      </c>
    </row>
    <row r="6073" spans="1:2" x14ac:dyDescent="0.25">
      <c r="A6073" s="8">
        <v>61.730000000000103</v>
      </c>
      <c r="B6073" s="41" t="s">
        <v>19</v>
      </c>
    </row>
    <row r="6074" spans="1:2" x14ac:dyDescent="0.25">
      <c r="A6074" s="8">
        <v>61.740000000000101</v>
      </c>
      <c r="B6074" s="41" t="s">
        <v>19</v>
      </c>
    </row>
    <row r="6075" spans="1:2" x14ac:dyDescent="0.25">
      <c r="A6075" s="8">
        <v>61.750000000000099</v>
      </c>
      <c r="B6075" s="41" t="s">
        <v>19</v>
      </c>
    </row>
    <row r="6076" spans="1:2" x14ac:dyDescent="0.25">
      <c r="A6076" s="8">
        <v>61.760000000000097</v>
      </c>
      <c r="B6076" s="41" t="s">
        <v>19</v>
      </c>
    </row>
    <row r="6077" spans="1:2" x14ac:dyDescent="0.25">
      <c r="A6077" s="8">
        <v>61.770000000000103</v>
      </c>
      <c r="B6077" s="41" t="s">
        <v>19</v>
      </c>
    </row>
    <row r="6078" spans="1:2" x14ac:dyDescent="0.25">
      <c r="A6078" s="8">
        <v>61.780000000000101</v>
      </c>
      <c r="B6078" s="41" t="s">
        <v>19</v>
      </c>
    </row>
    <row r="6079" spans="1:2" x14ac:dyDescent="0.25">
      <c r="A6079" s="8">
        <v>61.790000000000099</v>
      </c>
      <c r="B6079" s="41" t="s">
        <v>19</v>
      </c>
    </row>
    <row r="6080" spans="1:2" x14ac:dyDescent="0.25">
      <c r="A6080" s="8">
        <v>61.800000000000097</v>
      </c>
      <c r="B6080" s="41" t="s">
        <v>19</v>
      </c>
    </row>
    <row r="6081" spans="1:2" x14ac:dyDescent="0.25">
      <c r="A6081" s="8">
        <v>61.810000000000102</v>
      </c>
      <c r="B6081" s="41" t="s">
        <v>19</v>
      </c>
    </row>
    <row r="6082" spans="1:2" x14ac:dyDescent="0.25">
      <c r="A6082" s="8">
        <v>61.8200000000001</v>
      </c>
      <c r="B6082" s="41" t="s">
        <v>19</v>
      </c>
    </row>
    <row r="6083" spans="1:2" x14ac:dyDescent="0.25">
      <c r="A6083" s="8">
        <v>61.830000000000098</v>
      </c>
      <c r="B6083" s="41" t="s">
        <v>19</v>
      </c>
    </row>
    <row r="6084" spans="1:2" x14ac:dyDescent="0.25">
      <c r="A6084" s="8">
        <v>61.840000000000103</v>
      </c>
      <c r="B6084" s="41" t="s">
        <v>19</v>
      </c>
    </row>
    <row r="6085" spans="1:2" x14ac:dyDescent="0.25">
      <c r="A6085" s="8">
        <v>61.850000000000101</v>
      </c>
      <c r="B6085" s="41" t="s">
        <v>19</v>
      </c>
    </row>
    <row r="6086" spans="1:2" x14ac:dyDescent="0.25">
      <c r="A6086" s="8">
        <v>61.860000000000099</v>
      </c>
      <c r="B6086" s="41" t="s">
        <v>19</v>
      </c>
    </row>
    <row r="6087" spans="1:2" x14ac:dyDescent="0.25">
      <c r="A6087" s="8">
        <v>61.870000000000097</v>
      </c>
      <c r="B6087" s="41" t="s">
        <v>19</v>
      </c>
    </row>
    <row r="6088" spans="1:2" x14ac:dyDescent="0.25">
      <c r="A6088" s="8">
        <v>61.880000000000102</v>
      </c>
      <c r="B6088" s="41" t="s">
        <v>19</v>
      </c>
    </row>
    <row r="6089" spans="1:2" x14ac:dyDescent="0.25">
      <c r="A6089" s="8">
        <v>61.8900000000001</v>
      </c>
      <c r="B6089" s="41" t="s">
        <v>19</v>
      </c>
    </row>
    <row r="6090" spans="1:2" x14ac:dyDescent="0.25">
      <c r="A6090" s="8">
        <v>61.900000000000098</v>
      </c>
      <c r="B6090" s="41" t="s">
        <v>19</v>
      </c>
    </row>
    <row r="6091" spans="1:2" x14ac:dyDescent="0.25">
      <c r="A6091" s="8">
        <v>61.910000000000103</v>
      </c>
      <c r="B6091" s="41" t="s">
        <v>19</v>
      </c>
    </row>
    <row r="6092" spans="1:2" x14ac:dyDescent="0.25">
      <c r="A6092" s="8">
        <v>61.920000000000101</v>
      </c>
      <c r="B6092" s="41" t="s">
        <v>19</v>
      </c>
    </row>
    <row r="6093" spans="1:2" x14ac:dyDescent="0.25">
      <c r="A6093" s="8">
        <v>61.930000000000099</v>
      </c>
      <c r="B6093" s="41" t="s">
        <v>19</v>
      </c>
    </row>
    <row r="6094" spans="1:2" x14ac:dyDescent="0.25">
      <c r="A6094" s="8">
        <v>61.940000000000097</v>
      </c>
      <c r="B6094" s="41" t="s">
        <v>19</v>
      </c>
    </row>
    <row r="6095" spans="1:2" x14ac:dyDescent="0.25">
      <c r="A6095" s="8">
        <v>61.950000000000102</v>
      </c>
      <c r="B6095" s="41" t="s">
        <v>19</v>
      </c>
    </row>
    <row r="6096" spans="1:2" x14ac:dyDescent="0.25">
      <c r="A6096" s="8">
        <v>61.9600000000001</v>
      </c>
      <c r="B6096" s="41" t="s">
        <v>19</v>
      </c>
    </row>
    <row r="6097" spans="1:2" x14ac:dyDescent="0.25">
      <c r="A6097" s="8">
        <v>61.970000000000098</v>
      </c>
      <c r="B6097" s="41" t="s">
        <v>19</v>
      </c>
    </row>
    <row r="6098" spans="1:2" x14ac:dyDescent="0.25">
      <c r="A6098" s="8">
        <v>61.980000000000103</v>
      </c>
      <c r="B6098" s="41" t="s">
        <v>19</v>
      </c>
    </row>
    <row r="6099" spans="1:2" x14ac:dyDescent="0.25">
      <c r="A6099" s="8">
        <v>61.990000000000101</v>
      </c>
      <c r="B6099" s="41" t="s">
        <v>19</v>
      </c>
    </row>
    <row r="6100" spans="1:2" x14ac:dyDescent="0.25">
      <c r="A6100" s="8">
        <v>62.000000000000099</v>
      </c>
      <c r="B6100" s="41" t="s">
        <v>19</v>
      </c>
    </row>
    <row r="6101" spans="1:2" x14ac:dyDescent="0.25">
      <c r="A6101" s="8">
        <v>62.010000000000097</v>
      </c>
      <c r="B6101" s="41" t="s">
        <v>19</v>
      </c>
    </row>
    <row r="6102" spans="1:2" x14ac:dyDescent="0.25">
      <c r="A6102" s="8">
        <v>62.020000000000103</v>
      </c>
      <c r="B6102" s="41" t="s">
        <v>19</v>
      </c>
    </row>
    <row r="6103" spans="1:2" x14ac:dyDescent="0.25">
      <c r="A6103" s="8">
        <v>62.030000000000101</v>
      </c>
      <c r="B6103" s="41" t="s">
        <v>19</v>
      </c>
    </row>
    <row r="6104" spans="1:2" x14ac:dyDescent="0.25">
      <c r="A6104" s="8">
        <v>62.040000000000099</v>
      </c>
      <c r="B6104" s="41" t="s">
        <v>19</v>
      </c>
    </row>
    <row r="6105" spans="1:2" x14ac:dyDescent="0.25">
      <c r="A6105" s="8">
        <v>62.050000000000097</v>
      </c>
      <c r="B6105" s="41" t="s">
        <v>19</v>
      </c>
    </row>
    <row r="6106" spans="1:2" x14ac:dyDescent="0.25">
      <c r="A6106" s="8">
        <v>62.060000000000102</v>
      </c>
      <c r="B6106" s="41" t="s">
        <v>19</v>
      </c>
    </row>
    <row r="6107" spans="1:2" x14ac:dyDescent="0.25">
      <c r="A6107" s="8">
        <v>62.0700000000001</v>
      </c>
      <c r="B6107" s="41" t="s">
        <v>19</v>
      </c>
    </row>
    <row r="6108" spans="1:2" x14ac:dyDescent="0.25">
      <c r="A6108" s="8">
        <v>62.080000000000098</v>
      </c>
      <c r="B6108" s="41" t="s">
        <v>19</v>
      </c>
    </row>
    <row r="6109" spans="1:2" x14ac:dyDescent="0.25">
      <c r="A6109" s="8">
        <v>62.090000000000103</v>
      </c>
      <c r="B6109" s="41" t="s">
        <v>19</v>
      </c>
    </row>
    <row r="6110" spans="1:2" x14ac:dyDescent="0.25">
      <c r="A6110" s="8">
        <v>62.100000000000101</v>
      </c>
      <c r="B6110" s="41" t="s">
        <v>19</v>
      </c>
    </row>
    <row r="6111" spans="1:2" x14ac:dyDescent="0.25">
      <c r="A6111" s="8">
        <v>62.110000000000099</v>
      </c>
      <c r="B6111" s="41" t="s">
        <v>19</v>
      </c>
    </row>
    <row r="6112" spans="1:2" x14ac:dyDescent="0.25">
      <c r="A6112" s="8">
        <v>62.120000000000097</v>
      </c>
      <c r="B6112" s="41" t="s">
        <v>19</v>
      </c>
    </row>
    <row r="6113" spans="1:2" x14ac:dyDescent="0.25">
      <c r="A6113" s="8">
        <v>62.130000000000102</v>
      </c>
      <c r="B6113" s="41" t="s">
        <v>19</v>
      </c>
    </row>
    <row r="6114" spans="1:2" x14ac:dyDescent="0.25">
      <c r="A6114" s="8">
        <v>62.1400000000001</v>
      </c>
      <c r="B6114" s="41" t="s">
        <v>19</v>
      </c>
    </row>
    <row r="6115" spans="1:2" x14ac:dyDescent="0.25">
      <c r="A6115" s="8">
        <v>62.150000000000098</v>
      </c>
      <c r="B6115" s="41" t="s">
        <v>19</v>
      </c>
    </row>
    <row r="6116" spans="1:2" x14ac:dyDescent="0.25">
      <c r="A6116" s="8">
        <v>62.160000000000103</v>
      </c>
      <c r="B6116" s="41" t="s">
        <v>19</v>
      </c>
    </row>
    <row r="6117" spans="1:2" x14ac:dyDescent="0.25">
      <c r="A6117" s="8">
        <v>62.170000000000101</v>
      </c>
      <c r="B6117" s="41" t="s">
        <v>19</v>
      </c>
    </row>
    <row r="6118" spans="1:2" x14ac:dyDescent="0.25">
      <c r="A6118" s="8">
        <v>62.180000000000099</v>
      </c>
      <c r="B6118" s="41" t="s">
        <v>19</v>
      </c>
    </row>
    <row r="6119" spans="1:2" x14ac:dyDescent="0.25">
      <c r="A6119" s="8">
        <v>62.190000000000097</v>
      </c>
      <c r="B6119" s="41" t="s">
        <v>19</v>
      </c>
    </row>
    <row r="6120" spans="1:2" x14ac:dyDescent="0.25">
      <c r="A6120" s="8">
        <v>62.200000000000102</v>
      </c>
      <c r="B6120" s="41" t="s">
        <v>19</v>
      </c>
    </row>
    <row r="6121" spans="1:2" x14ac:dyDescent="0.25">
      <c r="A6121" s="8">
        <v>62.2100000000001</v>
      </c>
      <c r="B6121" s="41" t="s">
        <v>19</v>
      </c>
    </row>
    <row r="6122" spans="1:2" x14ac:dyDescent="0.25">
      <c r="A6122" s="8">
        <v>62.220000000000098</v>
      </c>
      <c r="B6122" s="41" t="s">
        <v>19</v>
      </c>
    </row>
    <row r="6123" spans="1:2" x14ac:dyDescent="0.25">
      <c r="A6123" s="8">
        <v>62.230000000000103</v>
      </c>
      <c r="B6123" s="41" t="s">
        <v>19</v>
      </c>
    </row>
    <row r="6124" spans="1:2" x14ac:dyDescent="0.25">
      <c r="A6124" s="8">
        <v>62.240000000000101</v>
      </c>
      <c r="B6124" s="41" t="s">
        <v>19</v>
      </c>
    </row>
    <row r="6125" spans="1:2" x14ac:dyDescent="0.25">
      <c r="A6125" s="8">
        <v>62.250000000000099</v>
      </c>
      <c r="B6125" s="41" t="s">
        <v>19</v>
      </c>
    </row>
    <row r="6126" spans="1:2" x14ac:dyDescent="0.25">
      <c r="A6126" s="8">
        <v>62.260000000000097</v>
      </c>
      <c r="B6126" s="41" t="s">
        <v>19</v>
      </c>
    </row>
    <row r="6127" spans="1:2" x14ac:dyDescent="0.25">
      <c r="A6127" s="8">
        <v>62.270000000000103</v>
      </c>
      <c r="B6127" s="41" t="s">
        <v>19</v>
      </c>
    </row>
    <row r="6128" spans="1:2" x14ac:dyDescent="0.25">
      <c r="A6128" s="8">
        <v>62.280000000000101</v>
      </c>
      <c r="B6128" s="41" t="s">
        <v>19</v>
      </c>
    </row>
    <row r="6129" spans="1:2" x14ac:dyDescent="0.25">
      <c r="A6129" s="8">
        <v>62.290000000000099</v>
      </c>
      <c r="B6129" s="41" t="s">
        <v>19</v>
      </c>
    </row>
    <row r="6130" spans="1:2" x14ac:dyDescent="0.25">
      <c r="A6130" s="8">
        <v>62.300000000000097</v>
      </c>
      <c r="B6130" s="41" t="s">
        <v>19</v>
      </c>
    </row>
    <row r="6131" spans="1:2" x14ac:dyDescent="0.25">
      <c r="A6131" s="8">
        <v>62.310000000000102</v>
      </c>
      <c r="B6131" s="41" t="s">
        <v>19</v>
      </c>
    </row>
    <row r="6132" spans="1:2" x14ac:dyDescent="0.25">
      <c r="A6132" s="8">
        <v>62.3200000000001</v>
      </c>
      <c r="B6132" s="41" t="s">
        <v>19</v>
      </c>
    </row>
    <row r="6133" spans="1:2" x14ac:dyDescent="0.25">
      <c r="A6133" s="8">
        <v>62.330000000000098</v>
      </c>
      <c r="B6133" s="41" t="s">
        <v>19</v>
      </c>
    </row>
    <row r="6134" spans="1:2" x14ac:dyDescent="0.25">
      <c r="A6134" s="8">
        <v>62.340000000000103</v>
      </c>
      <c r="B6134" s="41" t="s">
        <v>19</v>
      </c>
    </row>
    <row r="6135" spans="1:2" x14ac:dyDescent="0.25">
      <c r="A6135" s="8">
        <v>62.350000000000101</v>
      </c>
      <c r="B6135" s="41" t="s">
        <v>19</v>
      </c>
    </row>
    <row r="6136" spans="1:2" x14ac:dyDescent="0.25">
      <c r="A6136" s="8">
        <v>62.360000000000099</v>
      </c>
      <c r="B6136" s="41" t="s">
        <v>19</v>
      </c>
    </row>
    <row r="6137" spans="1:2" x14ac:dyDescent="0.25">
      <c r="A6137" s="8">
        <v>62.370000000000097</v>
      </c>
      <c r="B6137" s="41" t="s">
        <v>19</v>
      </c>
    </row>
    <row r="6138" spans="1:2" x14ac:dyDescent="0.25">
      <c r="A6138" s="8">
        <v>62.380000000000102</v>
      </c>
      <c r="B6138" s="41" t="s">
        <v>19</v>
      </c>
    </row>
    <row r="6139" spans="1:2" x14ac:dyDescent="0.25">
      <c r="A6139" s="8">
        <v>62.3900000000001</v>
      </c>
      <c r="B6139" s="41" t="s">
        <v>19</v>
      </c>
    </row>
    <row r="6140" spans="1:2" x14ac:dyDescent="0.25">
      <c r="A6140" s="8">
        <v>62.400000000000098</v>
      </c>
      <c r="B6140" s="41" t="s">
        <v>19</v>
      </c>
    </row>
    <row r="6141" spans="1:2" x14ac:dyDescent="0.25">
      <c r="A6141" s="8">
        <v>62.410000000000103</v>
      </c>
      <c r="B6141" s="41" t="s">
        <v>19</v>
      </c>
    </row>
    <row r="6142" spans="1:2" x14ac:dyDescent="0.25">
      <c r="A6142" s="8">
        <v>62.420000000000101</v>
      </c>
      <c r="B6142" s="41" t="s">
        <v>19</v>
      </c>
    </row>
    <row r="6143" spans="1:2" x14ac:dyDescent="0.25">
      <c r="A6143" s="8">
        <v>62.430000000000099</v>
      </c>
      <c r="B6143" s="41" t="s">
        <v>19</v>
      </c>
    </row>
    <row r="6144" spans="1:2" x14ac:dyDescent="0.25">
      <c r="A6144" s="8">
        <v>62.440000000000097</v>
      </c>
      <c r="B6144" s="41" t="s">
        <v>19</v>
      </c>
    </row>
    <row r="6145" spans="1:2" x14ac:dyDescent="0.25">
      <c r="A6145" s="8">
        <v>62.450000000000102</v>
      </c>
      <c r="B6145" s="41" t="s">
        <v>19</v>
      </c>
    </row>
    <row r="6146" spans="1:2" x14ac:dyDescent="0.25">
      <c r="A6146" s="8">
        <v>62.4600000000001</v>
      </c>
      <c r="B6146" s="41" t="s">
        <v>19</v>
      </c>
    </row>
    <row r="6147" spans="1:2" x14ac:dyDescent="0.25">
      <c r="A6147" s="8">
        <v>62.470000000000098</v>
      </c>
      <c r="B6147" s="41" t="s">
        <v>19</v>
      </c>
    </row>
    <row r="6148" spans="1:2" x14ac:dyDescent="0.25">
      <c r="A6148" s="8">
        <v>62.480000000000103</v>
      </c>
      <c r="B6148" s="41" t="s">
        <v>19</v>
      </c>
    </row>
    <row r="6149" spans="1:2" x14ac:dyDescent="0.25">
      <c r="A6149" s="8">
        <v>62.490000000000101</v>
      </c>
      <c r="B6149" s="41" t="s">
        <v>19</v>
      </c>
    </row>
    <row r="6150" spans="1:2" x14ac:dyDescent="0.25">
      <c r="A6150" s="8">
        <v>62.500000000000099</v>
      </c>
      <c r="B6150" s="41" t="s">
        <v>19</v>
      </c>
    </row>
    <row r="6151" spans="1:2" x14ac:dyDescent="0.25">
      <c r="A6151" s="8">
        <v>62.510000000000097</v>
      </c>
      <c r="B6151" s="41" t="s">
        <v>19</v>
      </c>
    </row>
    <row r="6152" spans="1:2" x14ac:dyDescent="0.25">
      <c r="A6152" s="8">
        <v>62.520000000000103</v>
      </c>
      <c r="B6152" s="41" t="s">
        <v>19</v>
      </c>
    </row>
    <row r="6153" spans="1:2" x14ac:dyDescent="0.25">
      <c r="A6153" s="8">
        <v>62.530000000000101</v>
      </c>
      <c r="B6153" s="41" t="s">
        <v>19</v>
      </c>
    </row>
    <row r="6154" spans="1:2" x14ac:dyDescent="0.25">
      <c r="A6154" s="8">
        <v>62.540000000000099</v>
      </c>
      <c r="B6154" s="41" t="s">
        <v>19</v>
      </c>
    </row>
    <row r="6155" spans="1:2" x14ac:dyDescent="0.25">
      <c r="A6155" s="8">
        <v>62.550000000000097</v>
      </c>
      <c r="B6155" s="41" t="s">
        <v>19</v>
      </c>
    </row>
    <row r="6156" spans="1:2" x14ac:dyDescent="0.25">
      <c r="A6156" s="8">
        <v>62.560000000000102</v>
      </c>
      <c r="B6156" s="41" t="s">
        <v>19</v>
      </c>
    </row>
    <row r="6157" spans="1:2" x14ac:dyDescent="0.25">
      <c r="A6157" s="8">
        <v>62.5700000000001</v>
      </c>
      <c r="B6157" s="41" t="s">
        <v>19</v>
      </c>
    </row>
    <row r="6158" spans="1:2" x14ac:dyDescent="0.25">
      <c r="A6158" s="8">
        <v>62.580000000000098</v>
      </c>
      <c r="B6158" s="41" t="s">
        <v>19</v>
      </c>
    </row>
    <row r="6159" spans="1:2" x14ac:dyDescent="0.25">
      <c r="A6159" s="8">
        <v>62.590000000000103</v>
      </c>
      <c r="B6159" s="41" t="s">
        <v>19</v>
      </c>
    </row>
    <row r="6160" spans="1:2" x14ac:dyDescent="0.25">
      <c r="A6160" s="8">
        <v>62.600000000000101</v>
      </c>
      <c r="B6160" s="41" t="s">
        <v>19</v>
      </c>
    </row>
    <row r="6161" spans="1:2" x14ac:dyDescent="0.25">
      <c r="A6161" s="8">
        <v>62.610000000000099</v>
      </c>
      <c r="B6161" s="41" t="s">
        <v>19</v>
      </c>
    </row>
    <row r="6162" spans="1:2" x14ac:dyDescent="0.25">
      <c r="A6162" s="8">
        <v>62.620000000000097</v>
      </c>
      <c r="B6162" s="41" t="s">
        <v>19</v>
      </c>
    </row>
    <row r="6163" spans="1:2" x14ac:dyDescent="0.25">
      <c r="A6163" s="8">
        <v>62.630000000000102</v>
      </c>
      <c r="B6163" s="41" t="s">
        <v>19</v>
      </c>
    </row>
    <row r="6164" spans="1:2" x14ac:dyDescent="0.25">
      <c r="A6164" s="8">
        <v>62.6400000000001</v>
      </c>
      <c r="B6164" s="41" t="s">
        <v>19</v>
      </c>
    </row>
    <row r="6165" spans="1:2" x14ac:dyDescent="0.25">
      <c r="A6165" s="8">
        <v>62.650000000000098</v>
      </c>
      <c r="B6165" s="41" t="s">
        <v>19</v>
      </c>
    </row>
    <row r="6166" spans="1:2" x14ac:dyDescent="0.25">
      <c r="A6166" s="8">
        <v>62.660000000000103</v>
      </c>
      <c r="B6166" s="41" t="s">
        <v>19</v>
      </c>
    </row>
    <row r="6167" spans="1:2" x14ac:dyDescent="0.25">
      <c r="A6167" s="8">
        <v>62.670000000000101</v>
      </c>
      <c r="B6167" s="41" t="s">
        <v>19</v>
      </c>
    </row>
    <row r="6168" spans="1:2" x14ac:dyDescent="0.25">
      <c r="A6168" s="8">
        <v>62.680000000000099</v>
      </c>
      <c r="B6168" s="41" t="s">
        <v>19</v>
      </c>
    </row>
    <row r="6169" spans="1:2" x14ac:dyDescent="0.25">
      <c r="A6169" s="8">
        <v>62.690000000000097</v>
      </c>
      <c r="B6169" s="41" t="s">
        <v>19</v>
      </c>
    </row>
    <row r="6170" spans="1:2" x14ac:dyDescent="0.25">
      <c r="A6170" s="8">
        <v>62.700000000000102</v>
      </c>
      <c r="B6170" s="41" t="s">
        <v>19</v>
      </c>
    </row>
    <row r="6171" spans="1:2" x14ac:dyDescent="0.25">
      <c r="A6171" s="8">
        <v>62.7100000000001</v>
      </c>
      <c r="B6171" s="41" t="s">
        <v>19</v>
      </c>
    </row>
    <row r="6172" spans="1:2" x14ac:dyDescent="0.25">
      <c r="A6172" s="8">
        <v>62.720000000000098</v>
      </c>
      <c r="B6172" s="41" t="s">
        <v>19</v>
      </c>
    </row>
    <row r="6173" spans="1:2" x14ac:dyDescent="0.25">
      <c r="A6173" s="8">
        <v>62.730000000000103</v>
      </c>
      <c r="B6173" s="41" t="s">
        <v>19</v>
      </c>
    </row>
    <row r="6174" spans="1:2" x14ac:dyDescent="0.25">
      <c r="A6174" s="8">
        <v>62.740000000000101</v>
      </c>
      <c r="B6174" s="41" t="s">
        <v>19</v>
      </c>
    </row>
    <row r="6175" spans="1:2" x14ac:dyDescent="0.25">
      <c r="A6175" s="8">
        <v>62.750000000000099</v>
      </c>
      <c r="B6175" s="41" t="s">
        <v>19</v>
      </c>
    </row>
    <row r="6176" spans="1:2" x14ac:dyDescent="0.25">
      <c r="A6176" s="8">
        <v>62.760000000000097</v>
      </c>
      <c r="B6176" s="41" t="s">
        <v>19</v>
      </c>
    </row>
    <row r="6177" spans="1:2" x14ac:dyDescent="0.25">
      <c r="A6177" s="8">
        <v>62.770000000000103</v>
      </c>
      <c r="B6177" s="41" t="s">
        <v>19</v>
      </c>
    </row>
    <row r="6178" spans="1:2" x14ac:dyDescent="0.25">
      <c r="A6178" s="8">
        <v>62.780000000000101</v>
      </c>
      <c r="B6178" s="41" t="s">
        <v>19</v>
      </c>
    </row>
    <row r="6179" spans="1:2" x14ac:dyDescent="0.25">
      <c r="A6179" s="8">
        <v>62.790000000000099</v>
      </c>
      <c r="B6179" s="41" t="s">
        <v>19</v>
      </c>
    </row>
    <row r="6180" spans="1:2" x14ac:dyDescent="0.25">
      <c r="A6180" s="8">
        <v>62.800000000000097</v>
      </c>
      <c r="B6180" s="41" t="s">
        <v>19</v>
      </c>
    </row>
    <row r="6181" spans="1:2" x14ac:dyDescent="0.25">
      <c r="A6181" s="8">
        <v>62.810000000000102</v>
      </c>
      <c r="B6181" s="41" t="s">
        <v>19</v>
      </c>
    </row>
    <row r="6182" spans="1:2" x14ac:dyDescent="0.25">
      <c r="A6182" s="8">
        <v>62.8200000000001</v>
      </c>
      <c r="B6182" s="41" t="s">
        <v>19</v>
      </c>
    </row>
    <row r="6183" spans="1:2" x14ac:dyDescent="0.25">
      <c r="A6183" s="8">
        <v>62.830000000000098</v>
      </c>
      <c r="B6183" s="41" t="s">
        <v>19</v>
      </c>
    </row>
    <row r="6184" spans="1:2" x14ac:dyDescent="0.25">
      <c r="A6184" s="8">
        <v>62.840000000000103</v>
      </c>
      <c r="B6184" s="41" t="s">
        <v>19</v>
      </c>
    </row>
    <row r="6185" spans="1:2" x14ac:dyDescent="0.25">
      <c r="A6185" s="8">
        <v>62.850000000000101</v>
      </c>
      <c r="B6185" s="41" t="s">
        <v>19</v>
      </c>
    </row>
    <row r="6186" spans="1:2" x14ac:dyDescent="0.25">
      <c r="A6186" s="8">
        <v>62.860000000000099</v>
      </c>
      <c r="B6186" s="41" t="s">
        <v>19</v>
      </c>
    </row>
    <row r="6187" spans="1:2" x14ac:dyDescent="0.25">
      <c r="A6187" s="8">
        <v>62.870000000000097</v>
      </c>
      <c r="B6187" s="41" t="s">
        <v>19</v>
      </c>
    </row>
    <row r="6188" spans="1:2" x14ac:dyDescent="0.25">
      <c r="A6188" s="8">
        <v>62.880000000000102</v>
      </c>
      <c r="B6188" s="41" t="s">
        <v>19</v>
      </c>
    </row>
    <row r="6189" spans="1:2" x14ac:dyDescent="0.25">
      <c r="A6189" s="8">
        <v>62.8900000000001</v>
      </c>
      <c r="B6189" s="41" t="s">
        <v>19</v>
      </c>
    </row>
    <row r="6190" spans="1:2" x14ac:dyDescent="0.25">
      <c r="A6190" s="8">
        <v>62.900000000000098</v>
      </c>
      <c r="B6190" s="41" t="s">
        <v>19</v>
      </c>
    </row>
    <row r="6191" spans="1:2" x14ac:dyDescent="0.25">
      <c r="A6191" s="8">
        <v>62.910000000000103</v>
      </c>
      <c r="B6191" s="41" t="s">
        <v>19</v>
      </c>
    </row>
    <row r="6192" spans="1:2" x14ac:dyDescent="0.25">
      <c r="A6192" s="8">
        <v>62.920000000000101</v>
      </c>
      <c r="B6192" s="41" t="s">
        <v>19</v>
      </c>
    </row>
    <row r="6193" spans="1:2" x14ac:dyDescent="0.25">
      <c r="A6193" s="8">
        <v>62.930000000000099</v>
      </c>
      <c r="B6193" s="41" t="s">
        <v>19</v>
      </c>
    </row>
    <row r="6194" spans="1:2" x14ac:dyDescent="0.25">
      <c r="A6194" s="8">
        <v>62.940000000000097</v>
      </c>
      <c r="B6194" s="41" t="s">
        <v>19</v>
      </c>
    </row>
    <row r="6195" spans="1:2" x14ac:dyDescent="0.25">
      <c r="A6195" s="8">
        <v>62.950000000000102</v>
      </c>
      <c r="B6195" s="41" t="s">
        <v>19</v>
      </c>
    </row>
    <row r="6196" spans="1:2" x14ac:dyDescent="0.25">
      <c r="A6196" s="8">
        <v>62.9600000000001</v>
      </c>
      <c r="B6196" s="41" t="s">
        <v>19</v>
      </c>
    </row>
    <row r="6197" spans="1:2" x14ac:dyDescent="0.25">
      <c r="A6197" s="8">
        <v>62.970000000000098</v>
      </c>
      <c r="B6197" s="41" t="s">
        <v>19</v>
      </c>
    </row>
    <row r="6198" spans="1:2" x14ac:dyDescent="0.25">
      <c r="A6198" s="8">
        <v>62.980000000000103</v>
      </c>
      <c r="B6198" s="41" t="s">
        <v>19</v>
      </c>
    </row>
    <row r="6199" spans="1:2" x14ac:dyDescent="0.25">
      <c r="A6199" s="8">
        <v>62.990000000000101</v>
      </c>
      <c r="B6199" s="41" t="s">
        <v>19</v>
      </c>
    </row>
    <row r="6200" spans="1:2" x14ac:dyDescent="0.25">
      <c r="A6200" s="8">
        <v>63.000000000000099</v>
      </c>
      <c r="B6200" s="41" t="s">
        <v>19</v>
      </c>
    </row>
    <row r="6201" spans="1:2" x14ac:dyDescent="0.25">
      <c r="A6201" s="8">
        <v>63.010000000000097</v>
      </c>
      <c r="B6201" s="41" t="s">
        <v>19</v>
      </c>
    </row>
    <row r="6202" spans="1:2" x14ac:dyDescent="0.25">
      <c r="A6202" s="8">
        <v>63.020000000000103</v>
      </c>
      <c r="B6202" s="41" t="s">
        <v>19</v>
      </c>
    </row>
    <row r="6203" spans="1:2" x14ac:dyDescent="0.25">
      <c r="A6203" s="8">
        <v>63.030000000000101</v>
      </c>
      <c r="B6203" s="41" t="s">
        <v>19</v>
      </c>
    </row>
    <row r="6204" spans="1:2" x14ac:dyDescent="0.25">
      <c r="A6204" s="8">
        <v>63.040000000000099</v>
      </c>
      <c r="B6204" s="41" t="s">
        <v>19</v>
      </c>
    </row>
    <row r="6205" spans="1:2" x14ac:dyDescent="0.25">
      <c r="A6205" s="8">
        <v>63.050000000000097</v>
      </c>
      <c r="B6205" s="41" t="s">
        <v>19</v>
      </c>
    </row>
    <row r="6206" spans="1:2" x14ac:dyDescent="0.25">
      <c r="A6206" s="8">
        <v>63.060000000000102</v>
      </c>
      <c r="B6206" s="41" t="s">
        <v>19</v>
      </c>
    </row>
    <row r="6207" spans="1:2" x14ac:dyDescent="0.25">
      <c r="A6207" s="8">
        <v>63.0700000000001</v>
      </c>
      <c r="B6207" s="41" t="s">
        <v>19</v>
      </c>
    </row>
    <row r="6208" spans="1:2" x14ac:dyDescent="0.25">
      <c r="A6208" s="8">
        <v>63.080000000000098</v>
      </c>
      <c r="B6208" s="41" t="s">
        <v>19</v>
      </c>
    </row>
    <row r="6209" spans="1:2" x14ac:dyDescent="0.25">
      <c r="A6209" s="8">
        <v>63.090000000000103</v>
      </c>
      <c r="B6209" s="41" t="s">
        <v>19</v>
      </c>
    </row>
    <row r="6210" spans="1:2" x14ac:dyDescent="0.25">
      <c r="A6210" s="8">
        <v>63.100000000000101</v>
      </c>
      <c r="B6210" s="41" t="s">
        <v>19</v>
      </c>
    </row>
    <row r="6211" spans="1:2" x14ac:dyDescent="0.25">
      <c r="A6211" s="8">
        <v>63.110000000000099</v>
      </c>
      <c r="B6211" s="41" t="s">
        <v>19</v>
      </c>
    </row>
    <row r="6212" spans="1:2" x14ac:dyDescent="0.25">
      <c r="A6212" s="8">
        <v>63.120000000000097</v>
      </c>
      <c r="B6212" s="41" t="s">
        <v>19</v>
      </c>
    </row>
    <row r="6213" spans="1:2" x14ac:dyDescent="0.25">
      <c r="A6213" s="8">
        <v>63.130000000000102</v>
      </c>
      <c r="B6213" s="41" t="s">
        <v>19</v>
      </c>
    </row>
    <row r="6214" spans="1:2" x14ac:dyDescent="0.25">
      <c r="A6214" s="8">
        <v>63.1400000000001</v>
      </c>
      <c r="B6214" s="41" t="s">
        <v>19</v>
      </c>
    </row>
    <row r="6215" spans="1:2" x14ac:dyDescent="0.25">
      <c r="A6215" s="8">
        <v>63.150000000000098</v>
      </c>
      <c r="B6215" s="41" t="s">
        <v>19</v>
      </c>
    </row>
    <row r="6216" spans="1:2" x14ac:dyDescent="0.25">
      <c r="A6216" s="8">
        <v>63.160000000000103</v>
      </c>
      <c r="B6216" s="41" t="s">
        <v>19</v>
      </c>
    </row>
    <row r="6217" spans="1:2" x14ac:dyDescent="0.25">
      <c r="A6217" s="8">
        <v>63.170000000000101</v>
      </c>
      <c r="B6217" s="41" t="s">
        <v>19</v>
      </c>
    </row>
    <row r="6218" spans="1:2" x14ac:dyDescent="0.25">
      <c r="A6218" s="8">
        <v>63.180000000000099</v>
      </c>
      <c r="B6218" s="41" t="s">
        <v>19</v>
      </c>
    </row>
    <row r="6219" spans="1:2" x14ac:dyDescent="0.25">
      <c r="A6219" s="8">
        <v>63.190000000000097</v>
      </c>
      <c r="B6219" s="41" t="s">
        <v>19</v>
      </c>
    </row>
    <row r="6220" spans="1:2" x14ac:dyDescent="0.25">
      <c r="A6220" s="8">
        <v>63.200000000000102</v>
      </c>
      <c r="B6220" s="41" t="s">
        <v>19</v>
      </c>
    </row>
    <row r="6221" spans="1:2" x14ac:dyDescent="0.25">
      <c r="A6221" s="8">
        <v>63.2100000000001</v>
      </c>
      <c r="B6221" s="41" t="s">
        <v>19</v>
      </c>
    </row>
    <row r="6222" spans="1:2" x14ac:dyDescent="0.25">
      <c r="A6222" s="8">
        <v>63.220000000000098</v>
      </c>
      <c r="B6222" s="41" t="s">
        <v>19</v>
      </c>
    </row>
    <row r="6223" spans="1:2" x14ac:dyDescent="0.25">
      <c r="A6223" s="8">
        <v>63.230000000000103</v>
      </c>
      <c r="B6223" s="41" t="s">
        <v>19</v>
      </c>
    </row>
    <row r="6224" spans="1:2" x14ac:dyDescent="0.25">
      <c r="A6224" s="8">
        <v>63.240000000000101</v>
      </c>
      <c r="B6224" s="41" t="s">
        <v>19</v>
      </c>
    </row>
    <row r="6225" spans="1:2" x14ac:dyDescent="0.25">
      <c r="A6225" s="8">
        <v>63.250000000000099</v>
      </c>
      <c r="B6225" s="41" t="s">
        <v>19</v>
      </c>
    </row>
    <row r="6226" spans="1:2" x14ac:dyDescent="0.25">
      <c r="A6226" s="8">
        <v>63.260000000000097</v>
      </c>
      <c r="B6226" s="41" t="s">
        <v>19</v>
      </c>
    </row>
    <row r="6227" spans="1:2" x14ac:dyDescent="0.25">
      <c r="A6227" s="8">
        <v>63.270000000000103</v>
      </c>
      <c r="B6227" s="41" t="s">
        <v>19</v>
      </c>
    </row>
    <row r="6228" spans="1:2" x14ac:dyDescent="0.25">
      <c r="A6228" s="8">
        <v>63.280000000000101</v>
      </c>
      <c r="B6228" s="41" t="s">
        <v>19</v>
      </c>
    </row>
    <row r="6229" spans="1:2" x14ac:dyDescent="0.25">
      <c r="A6229" s="8">
        <v>63.290000000000099</v>
      </c>
      <c r="B6229" s="41" t="s">
        <v>19</v>
      </c>
    </row>
    <row r="6230" spans="1:2" x14ac:dyDescent="0.25">
      <c r="A6230" s="8">
        <v>63.300000000000097</v>
      </c>
      <c r="B6230" s="41" t="s">
        <v>19</v>
      </c>
    </row>
    <row r="6231" spans="1:2" x14ac:dyDescent="0.25">
      <c r="A6231" s="8">
        <v>63.310000000000102</v>
      </c>
      <c r="B6231" s="41" t="s">
        <v>19</v>
      </c>
    </row>
    <row r="6232" spans="1:2" x14ac:dyDescent="0.25">
      <c r="A6232" s="8">
        <v>63.3200000000001</v>
      </c>
      <c r="B6232" s="41" t="s">
        <v>19</v>
      </c>
    </row>
    <row r="6233" spans="1:2" x14ac:dyDescent="0.25">
      <c r="A6233" s="8">
        <v>63.330000000000098</v>
      </c>
      <c r="B6233" s="41" t="s">
        <v>19</v>
      </c>
    </row>
    <row r="6234" spans="1:2" x14ac:dyDescent="0.25">
      <c r="A6234" s="8">
        <v>63.340000000000103</v>
      </c>
      <c r="B6234" s="41" t="s">
        <v>19</v>
      </c>
    </row>
    <row r="6235" spans="1:2" x14ac:dyDescent="0.25">
      <c r="A6235" s="8">
        <v>63.350000000000101</v>
      </c>
      <c r="B6235" s="41" t="s">
        <v>19</v>
      </c>
    </row>
    <row r="6236" spans="1:2" x14ac:dyDescent="0.25">
      <c r="A6236" s="8">
        <v>63.360000000000099</v>
      </c>
      <c r="B6236" s="41" t="s">
        <v>19</v>
      </c>
    </row>
    <row r="6237" spans="1:2" x14ac:dyDescent="0.25">
      <c r="A6237" s="8">
        <v>63.370000000000097</v>
      </c>
      <c r="B6237" s="41" t="s">
        <v>19</v>
      </c>
    </row>
    <row r="6238" spans="1:2" x14ac:dyDescent="0.25">
      <c r="A6238" s="8">
        <v>63.380000000000102</v>
      </c>
      <c r="B6238" s="41" t="s">
        <v>19</v>
      </c>
    </row>
    <row r="6239" spans="1:2" x14ac:dyDescent="0.25">
      <c r="A6239" s="8">
        <v>63.3900000000001</v>
      </c>
      <c r="B6239" s="41" t="s">
        <v>19</v>
      </c>
    </row>
    <row r="6240" spans="1:2" x14ac:dyDescent="0.25">
      <c r="A6240" s="8">
        <v>63.400000000000098</v>
      </c>
      <c r="B6240" s="41" t="s">
        <v>19</v>
      </c>
    </row>
    <row r="6241" spans="1:2" x14ac:dyDescent="0.25">
      <c r="A6241" s="8">
        <v>63.410000000000103</v>
      </c>
      <c r="B6241" s="41" t="s">
        <v>19</v>
      </c>
    </row>
    <row r="6242" spans="1:2" x14ac:dyDescent="0.25">
      <c r="A6242" s="8">
        <v>63.420000000000101</v>
      </c>
      <c r="B6242" s="41" t="s">
        <v>19</v>
      </c>
    </row>
    <row r="6243" spans="1:2" x14ac:dyDescent="0.25">
      <c r="A6243" s="8">
        <v>63.430000000000099</v>
      </c>
      <c r="B6243" s="41" t="s">
        <v>19</v>
      </c>
    </row>
    <row r="6244" spans="1:2" x14ac:dyDescent="0.25">
      <c r="A6244" s="8">
        <v>63.440000000000097</v>
      </c>
      <c r="B6244" s="41" t="s">
        <v>19</v>
      </c>
    </row>
    <row r="6245" spans="1:2" x14ac:dyDescent="0.25">
      <c r="A6245" s="8">
        <v>63.450000000000102</v>
      </c>
      <c r="B6245" s="41" t="s">
        <v>19</v>
      </c>
    </row>
    <row r="6246" spans="1:2" x14ac:dyDescent="0.25">
      <c r="A6246" s="8">
        <v>63.4600000000001</v>
      </c>
      <c r="B6246" s="41" t="s">
        <v>19</v>
      </c>
    </row>
    <row r="6247" spans="1:2" x14ac:dyDescent="0.25">
      <c r="A6247" s="8">
        <v>63.470000000000098</v>
      </c>
      <c r="B6247" s="41" t="s">
        <v>19</v>
      </c>
    </row>
    <row r="6248" spans="1:2" x14ac:dyDescent="0.25">
      <c r="A6248" s="8">
        <v>63.480000000000103</v>
      </c>
      <c r="B6248" s="41" t="s">
        <v>19</v>
      </c>
    </row>
    <row r="6249" spans="1:2" x14ac:dyDescent="0.25">
      <c r="A6249" s="8">
        <v>63.490000000000101</v>
      </c>
      <c r="B6249" s="41" t="s">
        <v>19</v>
      </c>
    </row>
    <row r="6250" spans="1:2" x14ac:dyDescent="0.25">
      <c r="A6250" s="8">
        <v>63.500000000000099</v>
      </c>
      <c r="B6250" s="41" t="s">
        <v>19</v>
      </c>
    </row>
    <row r="6251" spans="1:2" x14ac:dyDescent="0.25">
      <c r="A6251" s="8">
        <v>63.510000000000097</v>
      </c>
      <c r="B6251" s="41" t="s">
        <v>19</v>
      </c>
    </row>
    <row r="6252" spans="1:2" x14ac:dyDescent="0.25">
      <c r="A6252" s="8">
        <v>63.520000000000103</v>
      </c>
      <c r="B6252" s="41" t="s">
        <v>19</v>
      </c>
    </row>
    <row r="6253" spans="1:2" x14ac:dyDescent="0.25">
      <c r="A6253" s="8">
        <v>63.530000000000101</v>
      </c>
      <c r="B6253" s="41" t="s">
        <v>19</v>
      </c>
    </row>
    <row r="6254" spans="1:2" x14ac:dyDescent="0.25">
      <c r="A6254" s="8">
        <v>63.540000000000099</v>
      </c>
      <c r="B6254" s="41" t="s">
        <v>19</v>
      </c>
    </row>
    <row r="6255" spans="1:2" x14ac:dyDescent="0.25">
      <c r="A6255" s="8">
        <v>63.550000000000097</v>
      </c>
      <c r="B6255" s="41" t="s">
        <v>19</v>
      </c>
    </row>
    <row r="6256" spans="1:2" x14ac:dyDescent="0.25">
      <c r="A6256" s="8">
        <v>63.560000000000102</v>
      </c>
      <c r="B6256" s="41" t="s">
        <v>19</v>
      </c>
    </row>
    <row r="6257" spans="1:2" x14ac:dyDescent="0.25">
      <c r="A6257" s="8">
        <v>63.5700000000001</v>
      </c>
      <c r="B6257" s="41" t="s">
        <v>19</v>
      </c>
    </row>
    <row r="6258" spans="1:2" x14ac:dyDescent="0.25">
      <c r="A6258" s="8">
        <v>63.580000000000098</v>
      </c>
      <c r="B6258" s="41" t="s">
        <v>19</v>
      </c>
    </row>
    <row r="6259" spans="1:2" x14ac:dyDescent="0.25">
      <c r="A6259" s="8">
        <v>63.590000000000103</v>
      </c>
      <c r="B6259" s="41" t="s">
        <v>19</v>
      </c>
    </row>
    <row r="6260" spans="1:2" x14ac:dyDescent="0.25">
      <c r="A6260" s="8">
        <v>63.600000000000101</v>
      </c>
      <c r="B6260" s="41" t="s">
        <v>19</v>
      </c>
    </row>
    <row r="6261" spans="1:2" x14ac:dyDescent="0.25">
      <c r="A6261" s="8">
        <v>63.610000000000099</v>
      </c>
      <c r="B6261" s="41" t="s">
        <v>19</v>
      </c>
    </row>
    <row r="6262" spans="1:2" x14ac:dyDescent="0.25">
      <c r="A6262" s="8">
        <v>63.620000000000097</v>
      </c>
      <c r="B6262" s="41" t="s">
        <v>19</v>
      </c>
    </row>
    <row r="6263" spans="1:2" x14ac:dyDescent="0.25">
      <c r="A6263" s="8">
        <v>63.630000000000102</v>
      </c>
      <c r="B6263" s="41" t="s">
        <v>19</v>
      </c>
    </row>
    <row r="6264" spans="1:2" x14ac:dyDescent="0.25">
      <c r="A6264" s="8">
        <v>63.6400000000001</v>
      </c>
      <c r="B6264" s="41" t="s">
        <v>19</v>
      </c>
    </row>
    <row r="6265" spans="1:2" x14ac:dyDescent="0.25">
      <c r="A6265" s="8">
        <v>63.650000000000098</v>
      </c>
      <c r="B6265" s="41" t="s">
        <v>19</v>
      </c>
    </row>
    <row r="6266" spans="1:2" x14ac:dyDescent="0.25">
      <c r="A6266" s="8">
        <v>63.660000000000103</v>
      </c>
      <c r="B6266" s="41" t="s">
        <v>19</v>
      </c>
    </row>
    <row r="6267" spans="1:2" x14ac:dyDescent="0.25">
      <c r="A6267" s="8">
        <v>63.670000000000101</v>
      </c>
      <c r="B6267" s="41" t="s">
        <v>19</v>
      </c>
    </row>
    <row r="6268" spans="1:2" x14ac:dyDescent="0.25">
      <c r="A6268" s="8">
        <v>63.680000000000099</v>
      </c>
      <c r="B6268" s="41" t="s">
        <v>19</v>
      </c>
    </row>
    <row r="6269" spans="1:2" x14ac:dyDescent="0.25">
      <c r="A6269" s="8">
        <v>63.690000000000097</v>
      </c>
      <c r="B6269" s="41" t="s">
        <v>19</v>
      </c>
    </row>
    <row r="6270" spans="1:2" x14ac:dyDescent="0.25">
      <c r="A6270" s="8">
        <v>63.700000000000102</v>
      </c>
      <c r="B6270" s="41" t="s">
        <v>19</v>
      </c>
    </row>
    <row r="6271" spans="1:2" x14ac:dyDescent="0.25">
      <c r="A6271" s="8">
        <v>63.7100000000001</v>
      </c>
      <c r="B6271" s="41" t="s">
        <v>19</v>
      </c>
    </row>
    <row r="6272" spans="1:2" x14ac:dyDescent="0.25">
      <c r="A6272" s="8">
        <v>63.720000000000098</v>
      </c>
      <c r="B6272" s="41" t="s">
        <v>19</v>
      </c>
    </row>
    <row r="6273" spans="1:2" x14ac:dyDescent="0.25">
      <c r="A6273" s="8">
        <v>63.730000000000103</v>
      </c>
      <c r="B6273" s="41" t="s">
        <v>19</v>
      </c>
    </row>
    <row r="6274" spans="1:2" x14ac:dyDescent="0.25">
      <c r="A6274" s="8">
        <v>63.740000000000101</v>
      </c>
      <c r="B6274" s="41" t="s">
        <v>19</v>
      </c>
    </row>
    <row r="6275" spans="1:2" x14ac:dyDescent="0.25">
      <c r="A6275" s="8">
        <v>63.750000000000099</v>
      </c>
      <c r="B6275" s="41" t="s">
        <v>19</v>
      </c>
    </row>
    <row r="6276" spans="1:2" x14ac:dyDescent="0.25">
      <c r="A6276" s="8">
        <v>63.760000000000097</v>
      </c>
      <c r="B6276" s="41" t="s">
        <v>19</v>
      </c>
    </row>
    <row r="6277" spans="1:2" x14ac:dyDescent="0.25">
      <c r="A6277" s="8">
        <v>63.770000000000103</v>
      </c>
      <c r="B6277" s="41" t="s">
        <v>19</v>
      </c>
    </row>
    <row r="6278" spans="1:2" x14ac:dyDescent="0.25">
      <c r="A6278" s="8">
        <v>63.780000000000101</v>
      </c>
      <c r="B6278" s="41" t="s">
        <v>19</v>
      </c>
    </row>
    <row r="6279" spans="1:2" x14ac:dyDescent="0.25">
      <c r="A6279" s="8">
        <v>63.790000000000099</v>
      </c>
      <c r="B6279" s="41" t="s">
        <v>19</v>
      </c>
    </row>
    <row r="6280" spans="1:2" x14ac:dyDescent="0.25">
      <c r="A6280" s="8">
        <v>63.800000000000097</v>
      </c>
      <c r="B6280" s="41" t="s">
        <v>19</v>
      </c>
    </row>
    <row r="6281" spans="1:2" x14ac:dyDescent="0.25">
      <c r="A6281" s="8">
        <v>63.810000000000102</v>
      </c>
      <c r="B6281" s="41" t="s">
        <v>19</v>
      </c>
    </row>
    <row r="6282" spans="1:2" x14ac:dyDescent="0.25">
      <c r="A6282" s="8">
        <v>63.8200000000001</v>
      </c>
      <c r="B6282" s="41" t="s">
        <v>19</v>
      </c>
    </row>
    <row r="6283" spans="1:2" x14ac:dyDescent="0.25">
      <c r="A6283" s="8">
        <v>63.830000000000098</v>
      </c>
      <c r="B6283" s="41" t="s">
        <v>19</v>
      </c>
    </row>
    <row r="6284" spans="1:2" x14ac:dyDescent="0.25">
      <c r="A6284" s="8">
        <v>63.840000000000103</v>
      </c>
      <c r="B6284" s="41" t="s">
        <v>19</v>
      </c>
    </row>
    <row r="6285" spans="1:2" x14ac:dyDescent="0.25">
      <c r="A6285" s="8">
        <v>63.850000000000101</v>
      </c>
      <c r="B6285" s="41" t="s">
        <v>19</v>
      </c>
    </row>
    <row r="6286" spans="1:2" x14ac:dyDescent="0.25">
      <c r="A6286" s="8">
        <v>63.860000000000099</v>
      </c>
      <c r="B6286" s="41" t="s">
        <v>19</v>
      </c>
    </row>
    <row r="6287" spans="1:2" x14ac:dyDescent="0.25">
      <c r="A6287" s="8">
        <v>63.870000000000097</v>
      </c>
      <c r="B6287" s="41" t="s">
        <v>19</v>
      </c>
    </row>
    <row r="6288" spans="1:2" x14ac:dyDescent="0.25">
      <c r="A6288" s="8">
        <v>63.880000000000102</v>
      </c>
      <c r="B6288" s="41" t="s">
        <v>19</v>
      </c>
    </row>
    <row r="6289" spans="1:2" x14ac:dyDescent="0.25">
      <c r="A6289" s="8">
        <v>63.8900000000001</v>
      </c>
      <c r="B6289" s="41" t="s">
        <v>19</v>
      </c>
    </row>
    <row r="6290" spans="1:2" x14ac:dyDescent="0.25">
      <c r="A6290" s="8">
        <v>63.900000000000098</v>
      </c>
      <c r="B6290" s="41" t="s">
        <v>19</v>
      </c>
    </row>
    <row r="6291" spans="1:2" x14ac:dyDescent="0.25">
      <c r="A6291" s="8">
        <v>63.910000000000103</v>
      </c>
      <c r="B6291" s="41" t="s">
        <v>19</v>
      </c>
    </row>
    <row r="6292" spans="1:2" x14ac:dyDescent="0.25">
      <c r="A6292" s="8">
        <v>63.920000000000101</v>
      </c>
      <c r="B6292" s="41" t="s">
        <v>19</v>
      </c>
    </row>
    <row r="6293" spans="1:2" x14ac:dyDescent="0.25">
      <c r="A6293" s="8">
        <v>63.930000000000099</v>
      </c>
      <c r="B6293" s="41" t="s">
        <v>19</v>
      </c>
    </row>
    <row r="6294" spans="1:2" x14ac:dyDescent="0.25">
      <c r="A6294" s="8">
        <v>63.940000000000097</v>
      </c>
      <c r="B6294" s="41" t="s">
        <v>19</v>
      </c>
    </row>
    <row r="6295" spans="1:2" x14ac:dyDescent="0.25">
      <c r="A6295" s="8">
        <v>63.950000000000102</v>
      </c>
      <c r="B6295" s="41" t="s">
        <v>19</v>
      </c>
    </row>
    <row r="6296" spans="1:2" x14ac:dyDescent="0.25">
      <c r="A6296" s="8">
        <v>63.9600000000001</v>
      </c>
      <c r="B6296" s="41" t="s">
        <v>19</v>
      </c>
    </row>
    <row r="6297" spans="1:2" x14ac:dyDescent="0.25">
      <c r="A6297" s="8">
        <v>63.970000000000098</v>
      </c>
      <c r="B6297" s="41" t="s">
        <v>19</v>
      </c>
    </row>
    <row r="6298" spans="1:2" x14ac:dyDescent="0.25">
      <c r="A6298" s="8">
        <v>63.980000000000103</v>
      </c>
      <c r="B6298" s="41" t="s">
        <v>19</v>
      </c>
    </row>
    <row r="6299" spans="1:2" x14ac:dyDescent="0.25">
      <c r="A6299" s="8">
        <v>63.990000000000101</v>
      </c>
      <c r="B6299" s="41" t="s">
        <v>19</v>
      </c>
    </row>
    <row r="6300" spans="1:2" x14ac:dyDescent="0.25">
      <c r="A6300" s="8">
        <v>64.000000000000099</v>
      </c>
      <c r="B6300" s="41" t="s">
        <v>19</v>
      </c>
    </row>
    <row r="6301" spans="1:2" x14ac:dyDescent="0.25">
      <c r="A6301" s="8">
        <v>64.010000000000105</v>
      </c>
      <c r="B6301" s="41" t="s">
        <v>19</v>
      </c>
    </row>
    <row r="6302" spans="1:2" x14ac:dyDescent="0.25">
      <c r="A6302" s="8">
        <v>64.020000000000095</v>
      </c>
      <c r="B6302" s="41" t="s">
        <v>19</v>
      </c>
    </row>
    <row r="6303" spans="1:2" x14ac:dyDescent="0.25">
      <c r="A6303" s="8">
        <v>64.030000000000101</v>
      </c>
      <c r="B6303" s="41" t="s">
        <v>19</v>
      </c>
    </row>
    <row r="6304" spans="1:2" x14ac:dyDescent="0.25">
      <c r="A6304" s="8">
        <v>64.040000000000106</v>
      </c>
      <c r="B6304" s="41" t="s">
        <v>19</v>
      </c>
    </row>
    <row r="6305" spans="1:2" x14ac:dyDescent="0.25">
      <c r="A6305" s="8">
        <v>64.050000000000097</v>
      </c>
      <c r="B6305" s="41" t="s">
        <v>19</v>
      </c>
    </row>
    <row r="6306" spans="1:2" x14ac:dyDescent="0.25">
      <c r="A6306" s="8">
        <v>64.060000000000102</v>
      </c>
      <c r="B6306" s="41" t="s">
        <v>19</v>
      </c>
    </row>
    <row r="6307" spans="1:2" x14ac:dyDescent="0.25">
      <c r="A6307" s="8">
        <v>64.070000000000107</v>
      </c>
      <c r="B6307" s="41" t="s">
        <v>19</v>
      </c>
    </row>
    <row r="6308" spans="1:2" x14ac:dyDescent="0.25">
      <c r="A6308" s="8">
        <v>64.080000000000098</v>
      </c>
      <c r="B6308" s="41" t="s">
        <v>19</v>
      </c>
    </row>
    <row r="6309" spans="1:2" x14ac:dyDescent="0.25">
      <c r="A6309" s="8">
        <v>64.090000000000103</v>
      </c>
      <c r="B6309" s="41" t="s">
        <v>19</v>
      </c>
    </row>
    <row r="6310" spans="1:2" x14ac:dyDescent="0.25">
      <c r="A6310" s="8">
        <v>64.100000000000094</v>
      </c>
      <c r="B6310" s="41" t="s">
        <v>19</v>
      </c>
    </row>
    <row r="6311" spans="1:2" x14ac:dyDescent="0.25">
      <c r="A6311" s="8">
        <v>64.110000000000099</v>
      </c>
      <c r="B6311" s="41" t="s">
        <v>19</v>
      </c>
    </row>
    <row r="6312" spans="1:2" x14ac:dyDescent="0.25">
      <c r="A6312" s="8">
        <v>64.120000000000104</v>
      </c>
      <c r="B6312" s="41" t="s">
        <v>19</v>
      </c>
    </row>
    <row r="6313" spans="1:2" x14ac:dyDescent="0.25">
      <c r="A6313" s="8">
        <v>64.130000000000095</v>
      </c>
      <c r="B6313" s="41" t="s">
        <v>19</v>
      </c>
    </row>
    <row r="6314" spans="1:2" x14ac:dyDescent="0.25">
      <c r="A6314" s="8">
        <v>64.1400000000001</v>
      </c>
      <c r="B6314" s="41" t="s">
        <v>19</v>
      </c>
    </row>
    <row r="6315" spans="1:2" x14ac:dyDescent="0.25">
      <c r="A6315" s="8">
        <v>64.150000000000105</v>
      </c>
      <c r="B6315" s="41" t="s">
        <v>19</v>
      </c>
    </row>
    <row r="6316" spans="1:2" x14ac:dyDescent="0.25">
      <c r="A6316" s="8">
        <v>64.160000000000096</v>
      </c>
      <c r="B6316" s="41" t="s">
        <v>19</v>
      </c>
    </row>
    <row r="6317" spans="1:2" x14ac:dyDescent="0.25">
      <c r="A6317" s="8">
        <v>64.170000000000101</v>
      </c>
      <c r="B6317" s="41" t="s">
        <v>19</v>
      </c>
    </row>
    <row r="6318" spans="1:2" x14ac:dyDescent="0.25">
      <c r="A6318" s="8">
        <v>64.180000000000106</v>
      </c>
      <c r="B6318" s="41" t="s">
        <v>19</v>
      </c>
    </row>
    <row r="6319" spans="1:2" x14ac:dyDescent="0.25">
      <c r="A6319" s="8">
        <v>64.190000000000097</v>
      </c>
      <c r="B6319" s="41" t="s">
        <v>19</v>
      </c>
    </row>
    <row r="6320" spans="1:2" x14ac:dyDescent="0.25">
      <c r="A6320" s="8">
        <v>64.200000000000102</v>
      </c>
      <c r="B6320" s="41" t="s">
        <v>19</v>
      </c>
    </row>
    <row r="6321" spans="1:2" x14ac:dyDescent="0.25">
      <c r="A6321" s="8">
        <v>64.210000000000093</v>
      </c>
      <c r="B6321" s="41" t="s">
        <v>19</v>
      </c>
    </row>
    <row r="6322" spans="1:2" x14ac:dyDescent="0.25">
      <c r="A6322" s="8">
        <v>64.220000000000098</v>
      </c>
      <c r="B6322" s="41" t="s">
        <v>19</v>
      </c>
    </row>
    <row r="6323" spans="1:2" x14ac:dyDescent="0.25">
      <c r="A6323" s="8">
        <v>64.230000000000103</v>
      </c>
      <c r="B6323" s="41" t="s">
        <v>19</v>
      </c>
    </row>
    <row r="6324" spans="1:2" x14ac:dyDescent="0.25">
      <c r="A6324" s="8">
        <v>64.240000000000094</v>
      </c>
      <c r="B6324" s="41" t="s">
        <v>19</v>
      </c>
    </row>
    <row r="6325" spans="1:2" x14ac:dyDescent="0.25">
      <c r="A6325" s="8">
        <v>64.250000000000099</v>
      </c>
      <c r="B6325" s="41" t="s">
        <v>19</v>
      </c>
    </row>
    <row r="6326" spans="1:2" x14ac:dyDescent="0.25">
      <c r="A6326" s="8">
        <v>64.260000000000105</v>
      </c>
      <c r="B6326" s="41" t="s">
        <v>19</v>
      </c>
    </row>
    <row r="6327" spans="1:2" x14ac:dyDescent="0.25">
      <c r="A6327" s="8">
        <v>64.270000000000095</v>
      </c>
      <c r="B6327" s="41" t="s">
        <v>19</v>
      </c>
    </row>
    <row r="6328" spans="1:2" x14ac:dyDescent="0.25">
      <c r="A6328" s="8">
        <v>64.280000000000101</v>
      </c>
      <c r="B6328" s="41" t="s">
        <v>19</v>
      </c>
    </row>
    <row r="6329" spans="1:2" x14ac:dyDescent="0.25">
      <c r="A6329" s="8">
        <v>64.290000000000106</v>
      </c>
      <c r="B6329" s="41" t="s">
        <v>19</v>
      </c>
    </row>
    <row r="6330" spans="1:2" x14ac:dyDescent="0.25">
      <c r="A6330" s="8">
        <v>64.300000000000097</v>
      </c>
      <c r="B6330" s="41" t="s">
        <v>19</v>
      </c>
    </row>
    <row r="6331" spans="1:2" x14ac:dyDescent="0.25">
      <c r="A6331" s="8">
        <v>64.310000000000102</v>
      </c>
      <c r="B6331" s="41" t="s">
        <v>19</v>
      </c>
    </row>
    <row r="6332" spans="1:2" x14ac:dyDescent="0.25">
      <c r="A6332" s="8">
        <v>64.320000000000107</v>
      </c>
      <c r="B6332" s="41" t="s">
        <v>19</v>
      </c>
    </row>
    <row r="6333" spans="1:2" x14ac:dyDescent="0.25">
      <c r="A6333" s="8">
        <v>64.330000000000098</v>
      </c>
      <c r="B6333" s="41" t="s">
        <v>19</v>
      </c>
    </row>
    <row r="6334" spans="1:2" x14ac:dyDescent="0.25">
      <c r="A6334" s="8">
        <v>64.340000000000103</v>
      </c>
      <c r="B6334" s="41" t="s">
        <v>19</v>
      </c>
    </row>
    <row r="6335" spans="1:2" x14ac:dyDescent="0.25">
      <c r="A6335" s="8">
        <v>64.350000000000094</v>
      </c>
      <c r="B6335" s="41" t="s">
        <v>19</v>
      </c>
    </row>
    <row r="6336" spans="1:2" x14ac:dyDescent="0.25">
      <c r="A6336" s="8">
        <v>64.360000000000099</v>
      </c>
      <c r="B6336" s="41" t="s">
        <v>19</v>
      </c>
    </row>
    <row r="6337" spans="1:2" x14ac:dyDescent="0.25">
      <c r="A6337" s="8">
        <v>64.370000000000104</v>
      </c>
      <c r="B6337" s="41" t="s">
        <v>19</v>
      </c>
    </row>
    <row r="6338" spans="1:2" x14ac:dyDescent="0.25">
      <c r="A6338" s="8">
        <v>64.380000000000095</v>
      </c>
      <c r="B6338" s="41" t="s">
        <v>19</v>
      </c>
    </row>
    <row r="6339" spans="1:2" x14ac:dyDescent="0.25">
      <c r="A6339" s="8">
        <v>64.3900000000001</v>
      </c>
      <c r="B6339" s="41" t="s">
        <v>19</v>
      </c>
    </row>
    <row r="6340" spans="1:2" x14ac:dyDescent="0.25">
      <c r="A6340" s="8">
        <v>64.400000000000105</v>
      </c>
      <c r="B6340" s="41" t="s">
        <v>19</v>
      </c>
    </row>
    <row r="6341" spans="1:2" x14ac:dyDescent="0.25">
      <c r="A6341" s="8">
        <v>64.410000000000096</v>
      </c>
      <c r="B6341" s="41" t="s">
        <v>19</v>
      </c>
    </row>
    <row r="6342" spans="1:2" x14ac:dyDescent="0.25">
      <c r="A6342" s="8">
        <v>64.420000000000101</v>
      </c>
      <c r="B6342" s="41" t="s">
        <v>19</v>
      </c>
    </row>
    <row r="6343" spans="1:2" x14ac:dyDescent="0.25">
      <c r="A6343" s="8">
        <v>64.430000000000106</v>
      </c>
      <c r="B6343" s="41" t="s">
        <v>19</v>
      </c>
    </row>
    <row r="6344" spans="1:2" x14ac:dyDescent="0.25">
      <c r="A6344" s="8">
        <v>64.440000000000097</v>
      </c>
      <c r="B6344" s="41" t="s">
        <v>19</v>
      </c>
    </row>
    <row r="6345" spans="1:2" x14ac:dyDescent="0.25">
      <c r="A6345" s="8">
        <v>64.450000000000102</v>
      </c>
      <c r="B6345" s="41" t="s">
        <v>19</v>
      </c>
    </row>
    <row r="6346" spans="1:2" x14ac:dyDescent="0.25">
      <c r="A6346" s="8">
        <v>64.460000000000093</v>
      </c>
      <c r="B6346" s="41" t="s">
        <v>19</v>
      </c>
    </row>
    <row r="6347" spans="1:2" x14ac:dyDescent="0.25">
      <c r="A6347" s="8">
        <v>64.470000000000098</v>
      </c>
      <c r="B6347" s="41" t="s">
        <v>19</v>
      </c>
    </row>
    <row r="6348" spans="1:2" x14ac:dyDescent="0.25">
      <c r="A6348" s="8">
        <v>64.480000000000103</v>
      </c>
      <c r="B6348" s="41" t="s">
        <v>19</v>
      </c>
    </row>
    <row r="6349" spans="1:2" x14ac:dyDescent="0.25">
      <c r="A6349" s="8">
        <v>64.490000000000094</v>
      </c>
      <c r="B6349" s="41" t="s">
        <v>19</v>
      </c>
    </row>
    <row r="6350" spans="1:2" x14ac:dyDescent="0.25">
      <c r="A6350" s="8">
        <v>64.500000000000099</v>
      </c>
      <c r="B6350" s="41" t="s">
        <v>19</v>
      </c>
    </row>
    <row r="6351" spans="1:2" x14ac:dyDescent="0.25">
      <c r="A6351" s="8">
        <v>64.510000000000105</v>
      </c>
      <c r="B6351" s="41" t="s">
        <v>19</v>
      </c>
    </row>
    <row r="6352" spans="1:2" x14ac:dyDescent="0.25">
      <c r="A6352" s="8">
        <v>64.520000000000095</v>
      </c>
      <c r="B6352" s="41" t="s">
        <v>19</v>
      </c>
    </row>
    <row r="6353" spans="1:2" x14ac:dyDescent="0.25">
      <c r="A6353" s="8">
        <v>64.530000000000101</v>
      </c>
      <c r="B6353" s="41" t="s">
        <v>19</v>
      </c>
    </row>
    <row r="6354" spans="1:2" x14ac:dyDescent="0.25">
      <c r="A6354" s="8">
        <v>64.540000000000106</v>
      </c>
      <c r="B6354" s="41" t="s">
        <v>19</v>
      </c>
    </row>
    <row r="6355" spans="1:2" x14ac:dyDescent="0.25">
      <c r="A6355" s="8">
        <v>64.550000000000097</v>
      </c>
      <c r="B6355" s="41" t="s">
        <v>19</v>
      </c>
    </row>
    <row r="6356" spans="1:2" x14ac:dyDescent="0.25">
      <c r="A6356" s="8">
        <v>64.560000000000102</v>
      </c>
      <c r="B6356" s="41" t="s">
        <v>19</v>
      </c>
    </row>
    <row r="6357" spans="1:2" x14ac:dyDescent="0.25">
      <c r="A6357" s="8">
        <v>64.570000000000107</v>
      </c>
      <c r="B6357" s="41" t="s">
        <v>19</v>
      </c>
    </row>
    <row r="6358" spans="1:2" x14ac:dyDescent="0.25">
      <c r="A6358" s="8">
        <v>64.580000000000098</v>
      </c>
      <c r="B6358" s="41" t="s">
        <v>19</v>
      </c>
    </row>
    <row r="6359" spans="1:2" x14ac:dyDescent="0.25">
      <c r="A6359" s="8">
        <v>64.590000000000103</v>
      </c>
      <c r="B6359" s="41" t="s">
        <v>19</v>
      </c>
    </row>
    <row r="6360" spans="1:2" x14ac:dyDescent="0.25">
      <c r="A6360" s="8">
        <v>64.600000000000094</v>
      </c>
      <c r="B6360" s="41" t="s">
        <v>19</v>
      </c>
    </row>
    <row r="6361" spans="1:2" x14ac:dyDescent="0.25">
      <c r="A6361" s="8">
        <v>64.610000000000099</v>
      </c>
      <c r="B6361" s="41" t="s">
        <v>19</v>
      </c>
    </row>
    <row r="6362" spans="1:2" x14ac:dyDescent="0.25">
      <c r="A6362" s="8">
        <v>64.620000000000104</v>
      </c>
      <c r="B6362" s="41" t="s">
        <v>19</v>
      </c>
    </row>
    <row r="6363" spans="1:2" x14ac:dyDescent="0.25">
      <c r="A6363" s="8">
        <v>64.630000000000095</v>
      </c>
      <c r="B6363" s="41" t="s">
        <v>19</v>
      </c>
    </row>
    <row r="6364" spans="1:2" x14ac:dyDescent="0.25">
      <c r="A6364" s="8">
        <v>64.6400000000001</v>
      </c>
      <c r="B6364" s="41" t="s">
        <v>19</v>
      </c>
    </row>
    <row r="6365" spans="1:2" x14ac:dyDescent="0.25">
      <c r="A6365" s="8">
        <v>64.650000000000105</v>
      </c>
      <c r="B6365" s="41" t="s">
        <v>19</v>
      </c>
    </row>
    <row r="6366" spans="1:2" x14ac:dyDescent="0.25">
      <c r="A6366" s="8">
        <v>64.660000000000096</v>
      </c>
      <c r="B6366" s="41" t="s">
        <v>19</v>
      </c>
    </row>
    <row r="6367" spans="1:2" x14ac:dyDescent="0.25">
      <c r="A6367" s="8">
        <v>64.670000000000101</v>
      </c>
      <c r="B6367" s="41" t="s">
        <v>19</v>
      </c>
    </row>
    <row r="6368" spans="1:2" x14ac:dyDescent="0.25">
      <c r="A6368" s="8">
        <v>64.680000000000106</v>
      </c>
      <c r="B6368" s="41" t="s">
        <v>19</v>
      </c>
    </row>
    <row r="6369" spans="1:2" x14ac:dyDescent="0.25">
      <c r="A6369" s="8">
        <v>64.690000000000097</v>
      </c>
      <c r="B6369" s="41" t="s">
        <v>19</v>
      </c>
    </row>
    <row r="6370" spans="1:2" x14ac:dyDescent="0.25">
      <c r="A6370" s="8">
        <v>64.700000000000102</v>
      </c>
      <c r="B6370" s="41" t="s">
        <v>19</v>
      </c>
    </row>
    <row r="6371" spans="1:2" x14ac:dyDescent="0.25">
      <c r="A6371" s="8">
        <v>64.710000000000093</v>
      </c>
      <c r="B6371" s="41" t="s">
        <v>19</v>
      </c>
    </row>
    <row r="6372" spans="1:2" x14ac:dyDescent="0.25">
      <c r="A6372" s="8">
        <v>64.720000000000098</v>
      </c>
      <c r="B6372" s="41" t="s">
        <v>19</v>
      </c>
    </row>
    <row r="6373" spans="1:2" x14ac:dyDescent="0.25">
      <c r="A6373" s="8">
        <v>64.730000000000103</v>
      </c>
      <c r="B6373" s="41" t="s">
        <v>19</v>
      </c>
    </row>
    <row r="6374" spans="1:2" x14ac:dyDescent="0.25">
      <c r="A6374" s="8">
        <v>64.740000000000094</v>
      </c>
      <c r="B6374" s="41" t="s">
        <v>19</v>
      </c>
    </row>
    <row r="6375" spans="1:2" x14ac:dyDescent="0.25">
      <c r="A6375" s="8">
        <v>64.750000000000099</v>
      </c>
      <c r="B6375" s="41" t="s">
        <v>19</v>
      </c>
    </row>
    <row r="6376" spans="1:2" x14ac:dyDescent="0.25">
      <c r="A6376" s="8">
        <v>64.760000000000105</v>
      </c>
      <c r="B6376" s="41" t="s">
        <v>19</v>
      </c>
    </row>
    <row r="6377" spans="1:2" x14ac:dyDescent="0.25">
      <c r="A6377" s="8">
        <v>64.770000000000095</v>
      </c>
      <c r="B6377" s="41" t="s">
        <v>19</v>
      </c>
    </row>
    <row r="6378" spans="1:2" x14ac:dyDescent="0.25">
      <c r="A6378" s="8">
        <v>64.780000000000101</v>
      </c>
      <c r="B6378" s="41" t="s">
        <v>19</v>
      </c>
    </row>
    <row r="6379" spans="1:2" x14ac:dyDescent="0.25">
      <c r="A6379" s="8">
        <v>64.790000000000106</v>
      </c>
      <c r="B6379" s="41" t="s">
        <v>19</v>
      </c>
    </row>
    <row r="6380" spans="1:2" x14ac:dyDescent="0.25">
      <c r="A6380" s="8">
        <v>64.800000000000097</v>
      </c>
      <c r="B6380" s="41" t="s">
        <v>19</v>
      </c>
    </row>
    <row r="6381" spans="1:2" x14ac:dyDescent="0.25">
      <c r="A6381" s="8">
        <v>64.810000000000102</v>
      </c>
      <c r="B6381" s="41" t="s">
        <v>19</v>
      </c>
    </row>
    <row r="6382" spans="1:2" x14ac:dyDescent="0.25">
      <c r="A6382" s="8">
        <v>64.820000000000107</v>
      </c>
      <c r="B6382" s="41" t="s">
        <v>19</v>
      </c>
    </row>
    <row r="6383" spans="1:2" x14ac:dyDescent="0.25">
      <c r="A6383" s="8">
        <v>64.830000000000098</v>
      </c>
      <c r="B6383" s="41" t="s">
        <v>19</v>
      </c>
    </row>
    <row r="6384" spans="1:2" x14ac:dyDescent="0.25">
      <c r="A6384" s="8">
        <v>64.840000000000103</v>
      </c>
      <c r="B6384" s="41" t="s">
        <v>19</v>
      </c>
    </row>
    <row r="6385" spans="1:2" x14ac:dyDescent="0.25">
      <c r="A6385" s="8">
        <v>64.850000000000094</v>
      </c>
      <c r="B6385" s="41" t="s">
        <v>19</v>
      </c>
    </row>
    <row r="6386" spans="1:2" x14ac:dyDescent="0.25">
      <c r="A6386" s="8">
        <v>64.860000000000099</v>
      </c>
      <c r="B6386" s="41" t="s">
        <v>19</v>
      </c>
    </row>
    <row r="6387" spans="1:2" x14ac:dyDescent="0.25">
      <c r="A6387" s="8">
        <v>64.870000000000104</v>
      </c>
      <c r="B6387" s="41" t="s">
        <v>19</v>
      </c>
    </row>
    <row r="6388" spans="1:2" x14ac:dyDescent="0.25">
      <c r="A6388" s="8">
        <v>64.880000000000095</v>
      </c>
      <c r="B6388" s="41" t="s">
        <v>19</v>
      </c>
    </row>
    <row r="6389" spans="1:2" x14ac:dyDescent="0.25">
      <c r="A6389" s="8">
        <v>64.8900000000001</v>
      </c>
      <c r="B6389" s="41" t="s">
        <v>19</v>
      </c>
    </row>
    <row r="6390" spans="1:2" x14ac:dyDescent="0.25">
      <c r="A6390" s="8">
        <v>64.900000000000105</v>
      </c>
      <c r="B6390" s="41" t="s">
        <v>19</v>
      </c>
    </row>
    <row r="6391" spans="1:2" x14ac:dyDescent="0.25">
      <c r="A6391" s="8">
        <v>64.910000000000096</v>
      </c>
      <c r="B6391" s="41" t="s">
        <v>19</v>
      </c>
    </row>
    <row r="6392" spans="1:2" x14ac:dyDescent="0.25">
      <c r="A6392" s="8">
        <v>64.920000000000101</v>
      </c>
      <c r="B6392" s="41" t="s">
        <v>19</v>
      </c>
    </row>
    <row r="6393" spans="1:2" x14ac:dyDescent="0.25">
      <c r="A6393" s="8">
        <v>64.930000000000106</v>
      </c>
      <c r="B6393" s="41" t="s">
        <v>19</v>
      </c>
    </row>
    <row r="6394" spans="1:2" x14ac:dyDescent="0.25">
      <c r="A6394" s="8">
        <v>64.940000000000097</v>
      </c>
      <c r="B6394" s="41" t="s">
        <v>19</v>
      </c>
    </row>
    <row r="6395" spans="1:2" x14ac:dyDescent="0.25">
      <c r="A6395" s="8">
        <v>64.950000000000102</v>
      </c>
      <c r="B6395" s="41" t="s">
        <v>19</v>
      </c>
    </row>
    <row r="6396" spans="1:2" x14ac:dyDescent="0.25">
      <c r="A6396" s="8">
        <v>64.960000000000093</v>
      </c>
      <c r="B6396" s="41" t="s">
        <v>19</v>
      </c>
    </row>
    <row r="6397" spans="1:2" x14ac:dyDescent="0.25">
      <c r="A6397" s="8">
        <v>64.970000000000098</v>
      </c>
      <c r="B6397" s="41" t="s">
        <v>19</v>
      </c>
    </row>
    <row r="6398" spans="1:2" x14ac:dyDescent="0.25">
      <c r="A6398" s="8">
        <v>64.980000000000103</v>
      </c>
      <c r="B6398" s="41" t="s">
        <v>19</v>
      </c>
    </row>
    <row r="6399" spans="1:2" x14ac:dyDescent="0.25">
      <c r="A6399" s="8">
        <v>64.990000000000094</v>
      </c>
      <c r="B6399" s="41" t="s">
        <v>19</v>
      </c>
    </row>
    <row r="6400" spans="1:2" x14ac:dyDescent="0.25">
      <c r="A6400" s="8">
        <v>65.000000000000099</v>
      </c>
      <c r="B6400" s="41" t="s">
        <v>19</v>
      </c>
    </row>
    <row r="6401" spans="1:2" x14ac:dyDescent="0.25">
      <c r="A6401" s="8">
        <v>65.010000000000105</v>
      </c>
      <c r="B6401" s="41" t="s">
        <v>19</v>
      </c>
    </row>
    <row r="6402" spans="1:2" x14ac:dyDescent="0.25">
      <c r="A6402" s="8">
        <v>65.020000000000095</v>
      </c>
      <c r="B6402" s="41" t="s">
        <v>19</v>
      </c>
    </row>
    <row r="6403" spans="1:2" x14ac:dyDescent="0.25">
      <c r="A6403" s="8">
        <v>65.030000000000101</v>
      </c>
      <c r="B6403" s="41" t="s">
        <v>19</v>
      </c>
    </row>
    <row r="6404" spans="1:2" x14ac:dyDescent="0.25">
      <c r="A6404" s="8">
        <v>65.040000000000106</v>
      </c>
      <c r="B6404" s="41" t="s">
        <v>19</v>
      </c>
    </row>
    <row r="6405" spans="1:2" x14ac:dyDescent="0.25">
      <c r="A6405" s="8">
        <v>65.050000000000097</v>
      </c>
      <c r="B6405" s="41" t="s">
        <v>19</v>
      </c>
    </row>
    <row r="6406" spans="1:2" x14ac:dyDescent="0.25">
      <c r="A6406" s="8">
        <v>65.060000000000102</v>
      </c>
      <c r="B6406" s="41" t="s">
        <v>19</v>
      </c>
    </row>
    <row r="6407" spans="1:2" x14ac:dyDescent="0.25">
      <c r="A6407" s="8">
        <v>65.070000000000107</v>
      </c>
      <c r="B6407" s="41" t="s">
        <v>19</v>
      </c>
    </row>
    <row r="6408" spans="1:2" x14ac:dyDescent="0.25">
      <c r="A6408" s="8">
        <v>65.080000000000098</v>
      </c>
      <c r="B6408" s="41" t="s">
        <v>19</v>
      </c>
    </row>
    <row r="6409" spans="1:2" x14ac:dyDescent="0.25">
      <c r="A6409" s="8">
        <v>65.090000000000103</v>
      </c>
      <c r="B6409" s="41" t="s">
        <v>19</v>
      </c>
    </row>
    <row r="6410" spans="1:2" x14ac:dyDescent="0.25">
      <c r="A6410" s="8">
        <v>65.100000000000094</v>
      </c>
      <c r="B6410" s="41" t="s">
        <v>19</v>
      </c>
    </row>
    <row r="6411" spans="1:2" x14ac:dyDescent="0.25">
      <c r="A6411" s="8">
        <v>65.110000000000099</v>
      </c>
      <c r="B6411" s="41" t="s">
        <v>19</v>
      </c>
    </row>
    <row r="6412" spans="1:2" x14ac:dyDescent="0.25">
      <c r="A6412" s="8">
        <v>65.120000000000104</v>
      </c>
      <c r="B6412" s="41" t="s">
        <v>19</v>
      </c>
    </row>
    <row r="6413" spans="1:2" x14ac:dyDescent="0.25">
      <c r="A6413" s="8">
        <v>65.130000000000095</v>
      </c>
      <c r="B6413" s="41" t="s">
        <v>19</v>
      </c>
    </row>
    <row r="6414" spans="1:2" x14ac:dyDescent="0.25">
      <c r="A6414" s="8">
        <v>65.1400000000001</v>
      </c>
      <c r="B6414" s="41" t="s">
        <v>19</v>
      </c>
    </row>
    <row r="6415" spans="1:2" x14ac:dyDescent="0.25">
      <c r="A6415" s="8">
        <v>65.150000000000105</v>
      </c>
      <c r="B6415" s="41" t="s">
        <v>19</v>
      </c>
    </row>
    <row r="6416" spans="1:2" x14ac:dyDescent="0.25">
      <c r="A6416" s="8">
        <v>65.160000000000096</v>
      </c>
      <c r="B6416" s="41" t="s">
        <v>19</v>
      </c>
    </row>
    <row r="6417" spans="1:2" x14ac:dyDescent="0.25">
      <c r="A6417" s="8">
        <v>65.170000000000101</v>
      </c>
      <c r="B6417" s="41" t="s">
        <v>19</v>
      </c>
    </row>
    <row r="6418" spans="1:2" x14ac:dyDescent="0.25">
      <c r="A6418" s="8">
        <v>65.180000000000106</v>
      </c>
      <c r="B6418" s="41" t="s">
        <v>19</v>
      </c>
    </row>
    <row r="6419" spans="1:2" x14ac:dyDescent="0.25">
      <c r="A6419" s="8">
        <v>65.190000000000097</v>
      </c>
      <c r="B6419" s="41" t="s">
        <v>19</v>
      </c>
    </row>
    <row r="6420" spans="1:2" x14ac:dyDescent="0.25">
      <c r="A6420" s="8">
        <v>65.200000000000102</v>
      </c>
      <c r="B6420" s="41" t="s">
        <v>19</v>
      </c>
    </row>
    <row r="6421" spans="1:2" x14ac:dyDescent="0.25">
      <c r="A6421" s="8">
        <v>65.210000000000093</v>
      </c>
      <c r="B6421" s="41" t="s">
        <v>19</v>
      </c>
    </row>
    <row r="6422" spans="1:2" x14ac:dyDescent="0.25">
      <c r="A6422" s="8">
        <v>65.220000000000098</v>
      </c>
      <c r="B6422" s="41" t="s">
        <v>19</v>
      </c>
    </row>
    <row r="6423" spans="1:2" x14ac:dyDescent="0.25">
      <c r="A6423" s="8">
        <v>65.230000000000103</v>
      </c>
      <c r="B6423" s="41" t="s">
        <v>19</v>
      </c>
    </row>
    <row r="6424" spans="1:2" x14ac:dyDescent="0.25">
      <c r="A6424" s="8">
        <v>65.240000000000094</v>
      </c>
      <c r="B6424" s="41" t="s">
        <v>19</v>
      </c>
    </row>
    <row r="6425" spans="1:2" x14ac:dyDescent="0.25">
      <c r="A6425" s="8">
        <v>65.250000000000099</v>
      </c>
      <c r="B6425" s="41" t="s">
        <v>19</v>
      </c>
    </row>
    <row r="6426" spans="1:2" x14ac:dyDescent="0.25">
      <c r="A6426" s="8">
        <v>65.260000000000105</v>
      </c>
      <c r="B6426" s="41" t="s">
        <v>19</v>
      </c>
    </row>
    <row r="6427" spans="1:2" x14ac:dyDescent="0.25">
      <c r="A6427" s="8">
        <v>65.270000000000095</v>
      </c>
      <c r="B6427" s="41" t="s">
        <v>19</v>
      </c>
    </row>
    <row r="6428" spans="1:2" x14ac:dyDescent="0.25">
      <c r="A6428" s="8">
        <v>65.280000000000101</v>
      </c>
      <c r="B6428" s="41" t="s">
        <v>19</v>
      </c>
    </row>
    <row r="6429" spans="1:2" x14ac:dyDescent="0.25">
      <c r="A6429" s="8">
        <v>65.290000000000106</v>
      </c>
      <c r="B6429" s="41" t="s">
        <v>19</v>
      </c>
    </row>
    <row r="6430" spans="1:2" x14ac:dyDescent="0.25">
      <c r="A6430" s="8">
        <v>65.300000000000097</v>
      </c>
      <c r="B6430" s="41" t="s">
        <v>19</v>
      </c>
    </row>
    <row r="6431" spans="1:2" x14ac:dyDescent="0.25">
      <c r="A6431" s="8">
        <v>65.310000000000102</v>
      </c>
      <c r="B6431" s="41" t="s">
        <v>19</v>
      </c>
    </row>
    <row r="6432" spans="1:2" x14ac:dyDescent="0.25">
      <c r="A6432" s="8">
        <v>65.320000000000107</v>
      </c>
      <c r="B6432" s="41" t="s">
        <v>19</v>
      </c>
    </row>
    <row r="6433" spans="1:2" x14ac:dyDescent="0.25">
      <c r="A6433" s="8">
        <v>65.330000000000098</v>
      </c>
      <c r="B6433" s="41" t="s">
        <v>19</v>
      </c>
    </row>
    <row r="6434" spans="1:2" x14ac:dyDescent="0.25">
      <c r="A6434" s="8">
        <v>65.340000000000103</v>
      </c>
      <c r="B6434" s="41" t="s">
        <v>19</v>
      </c>
    </row>
    <row r="6435" spans="1:2" x14ac:dyDescent="0.25">
      <c r="A6435" s="8">
        <v>65.350000000000094</v>
      </c>
      <c r="B6435" s="41" t="s">
        <v>19</v>
      </c>
    </row>
    <row r="6436" spans="1:2" x14ac:dyDescent="0.25">
      <c r="A6436" s="8">
        <v>65.360000000000099</v>
      </c>
      <c r="B6436" s="41" t="s">
        <v>19</v>
      </c>
    </row>
    <row r="6437" spans="1:2" x14ac:dyDescent="0.25">
      <c r="A6437" s="8">
        <v>65.370000000000104</v>
      </c>
      <c r="B6437" s="41" t="s">
        <v>19</v>
      </c>
    </row>
    <row r="6438" spans="1:2" x14ac:dyDescent="0.25">
      <c r="A6438" s="8">
        <v>65.380000000000095</v>
      </c>
      <c r="B6438" s="41" t="s">
        <v>19</v>
      </c>
    </row>
    <row r="6439" spans="1:2" x14ac:dyDescent="0.25">
      <c r="A6439" s="8">
        <v>65.3900000000001</v>
      </c>
      <c r="B6439" s="41" t="s">
        <v>19</v>
      </c>
    </row>
    <row r="6440" spans="1:2" x14ac:dyDescent="0.25">
      <c r="A6440" s="8">
        <v>65.400000000000105</v>
      </c>
      <c r="B6440" s="41" t="s">
        <v>19</v>
      </c>
    </row>
    <row r="6441" spans="1:2" x14ac:dyDescent="0.25">
      <c r="A6441" s="8">
        <v>65.410000000000096</v>
      </c>
      <c r="B6441" s="41" t="s">
        <v>19</v>
      </c>
    </row>
    <row r="6442" spans="1:2" x14ac:dyDescent="0.25">
      <c r="A6442" s="8">
        <v>65.420000000000101</v>
      </c>
      <c r="B6442" s="41" t="s">
        <v>19</v>
      </c>
    </row>
    <row r="6443" spans="1:2" x14ac:dyDescent="0.25">
      <c r="A6443" s="8">
        <v>65.430000000000106</v>
      </c>
      <c r="B6443" s="41" t="s">
        <v>19</v>
      </c>
    </row>
    <row r="6444" spans="1:2" x14ac:dyDescent="0.25">
      <c r="A6444" s="8">
        <v>65.440000000000097</v>
      </c>
      <c r="B6444" s="41" t="s">
        <v>19</v>
      </c>
    </row>
    <row r="6445" spans="1:2" x14ac:dyDescent="0.25">
      <c r="A6445" s="8">
        <v>65.450000000000102</v>
      </c>
      <c r="B6445" s="41" t="s">
        <v>19</v>
      </c>
    </row>
    <row r="6446" spans="1:2" x14ac:dyDescent="0.25">
      <c r="A6446" s="8">
        <v>65.460000000000093</v>
      </c>
      <c r="B6446" s="41" t="s">
        <v>19</v>
      </c>
    </row>
    <row r="6447" spans="1:2" x14ac:dyDescent="0.25">
      <c r="A6447" s="8">
        <v>65.470000000000098</v>
      </c>
      <c r="B6447" s="41" t="s">
        <v>19</v>
      </c>
    </row>
    <row r="6448" spans="1:2" x14ac:dyDescent="0.25">
      <c r="A6448" s="8">
        <v>65.480000000000103</v>
      </c>
      <c r="B6448" s="41" t="s">
        <v>19</v>
      </c>
    </row>
    <row r="6449" spans="1:2" x14ac:dyDescent="0.25">
      <c r="A6449" s="8">
        <v>65.490000000000094</v>
      </c>
      <c r="B6449" s="41" t="s">
        <v>19</v>
      </c>
    </row>
    <row r="6450" spans="1:2" x14ac:dyDescent="0.25">
      <c r="A6450" s="8">
        <v>65.500000000000099</v>
      </c>
      <c r="B6450" s="41" t="s">
        <v>19</v>
      </c>
    </row>
    <row r="6451" spans="1:2" x14ac:dyDescent="0.25">
      <c r="A6451" s="8">
        <v>65.510000000000105</v>
      </c>
      <c r="B6451" s="41" t="s">
        <v>19</v>
      </c>
    </row>
    <row r="6452" spans="1:2" x14ac:dyDescent="0.25">
      <c r="A6452" s="8">
        <v>65.520000000000095</v>
      </c>
      <c r="B6452" s="41" t="s">
        <v>19</v>
      </c>
    </row>
    <row r="6453" spans="1:2" x14ac:dyDescent="0.25">
      <c r="A6453" s="8">
        <v>65.530000000000101</v>
      </c>
      <c r="B6453" s="41" t="s">
        <v>19</v>
      </c>
    </row>
    <row r="6454" spans="1:2" x14ac:dyDescent="0.25">
      <c r="A6454" s="8">
        <v>65.540000000000106</v>
      </c>
      <c r="B6454" s="41" t="s">
        <v>19</v>
      </c>
    </row>
    <row r="6455" spans="1:2" x14ac:dyDescent="0.25">
      <c r="A6455" s="8">
        <v>65.550000000000097</v>
      </c>
      <c r="B6455" s="41" t="s">
        <v>19</v>
      </c>
    </row>
    <row r="6456" spans="1:2" x14ac:dyDescent="0.25">
      <c r="A6456" s="8">
        <v>65.560000000000102</v>
      </c>
      <c r="B6456" s="41" t="s">
        <v>19</v>
      </c>
    </row>
    <row r="6457" spans="1:2" x14ac:dyDescent="0.25">
      <c r="A6457" s="8">
        <v>65.570000000000107</v>
      </c>
      <c r="B6457" s="41" t="s">
        <v>19</v>
      </c>
    </row>
    <row r="6458" spans="1:2" x14ac:dyDescent="0.25">
      <c r="A6458" s="8">
        <v>65.580000000000098</v>
      </c>
      <c r="B6458" s="41" t="s">
        <v>19</v>
      </c>
    </row>
    <row r="6459" spans="1:2" x14ac:dyDescent="0.25">
      <c r="A6459" s="8">
        <v>65.590000000000103</v>
      </c>
      <c r="B6459" s="41" t="s">
        <v>19</v>
      </c>
    </row>
    <row r="6460" spans="1:2" x14ac:dyDescent="0.25">
      <c r="A6460" s="8">
        <v>65.600000000000094</v>
      </c>
      <c r="B6460" s="41" t="s">
        <v>19</v>
      </c>
    </row>
    <row r="6461" spans="1:2" x14ac:dyDescent="0.25">
      <c r="A6461" s="8">
        <v>65.610000000000099</v>
      </c>
      <c r="B6461" s="41" t="s">
        <v>19</v>
      </c>
    </row>
    <row r="6462" spans="1:2" x14ac:dyDescent="0.25">
      <c r="A6462" s="8">
        <v>65.620000000000104</v>
      </c>
      <c r="B6462" s="41" t="s">
        <v>19</v>
      </c>
    </row>
    <row r="6463" spans="1:2" x14ac:dyDescent="0.25">
      <c r="A6463" s="8">
        <v>65.630000000000095</v>
      </c>
      <c r="B6463" s="41" t="s">
        <v>19</v>
      </c>
    </row>
    <row r="6464" spans="1:2" x14ac:dyDescent="0.25">
      <c r="A6464" s="8">
        <v>65.6400000000001</v>
      </c>
      <c r="B6464" s="41" t="s">
        <v>19</v>
      </c>
    </row>
    <row r="6465" spans="1:2" x14ac:dyDescent="0.25">
      <c r="A6465" s="8">
        <v>65.650000000000105</v>
      </c>
      <c r="B6465" s="41" t="s">
        <v>19</v>
      </c>
    </row>
    <row r="6466" spans="1:2" x14ac:dyDescent="0.25">
      <c r="A6466" s="8">
        <v>65.660000000000096</v>
      </c>
      <c r="B6466" s="41" t="s">
        <v>19</v>
      </c>
    </row>
    <row r="6467" spans="1:2" x14ac:dyDescent="0.25">
      <c r="A6467" s="8">
        <v>65.670000000000101</v>
      </c>
      <c r="B6467" s="41" t="s">
        <v>19</v>
      </c>
    </row>
    <row r="6468" spans="1:2" x14ac:dyDescent="0.25">
      <c r="A6468" s="8">
        <v>65.680000000000106</v>
      </c>
      <c r="B6468" s="41" t="s">
        <v>19</v>
      </c>
    </row>
    <row r="6469" spans="1:2" x14ac:dyDescent="0.25">
      <c r="A6469" s="8">
        <v>65.690000000000097</v>
      </c>
      <c r="B6469" s="41" t="s">
        <v>19</v>
      </c>
    </row>
    <row r="6470" spans="1:2" x14ac:dyDescent="0.25">
      <c r="A6470" s="8">
        <v>65.700000000000102</v>
      </c>
      <c r="B6470" s="41" t="s">
        <v>19</v>
      </c>
    </row>
    <row r="6471" spans="1:2" x14ac:dyDescent="0.25">
      <c r="A6471" s="8">
        <v>65.710000000000093</v>
      </c>
      <c r="B6471" s="41" t="s">
        <v>19</v>
      </c>
    </row>
    <row r="6472" spans="1:2" x14ac:dyDescent="0.25">
      <c r="A6472" s="8">
        <v>65.720000000000098</v>
      </c>
      <c r="B6472" s="41" t="s">
        <v>19</v>
      </c>
    </row>
    <row r="6473" spans="1:2" x14ac:dyDescent="0.25">
      <c r="A6473" s="8">
        <v>65.730000000000103</v>
      </c>
      <c r="B6473" s="41" t="s">
        <v>19</v>
      </c>
    </row>
    <row r="6474" spans="1:2" x14ac:dyDescent="0.25">
      <c r="A6474" s="8">
        <v>65.740000000000094</v>
      </c>
      <c r="B6474" s="41" t="s">
        <v>19</v>
      </c>
    </row>
    <row r="6475" spans="1:2" x14ac:dyDescent="0.25">
      <c r="A6475" s="8">
        <v>65.750000000000099</v>
      </c>
      <c r="B6475" s="41" t="s">
        <v>19</v>
      </c>
    </row>
    <row r="6476" spans="1:2" x14ac:dyDescent="0.25">
      <c r="A6476" s="8">
        <v>65.760000000000105</v>
      </c>
      <c r="B6476" s="41" t="s">
        <v>19</v>
      </c>
    </row>
    <row r="6477" spans="1:2" x14ac:dyDescent="0.25">
      <c r="A6477" s="8">
        <v>65.770000000000095</v>
      </c>
      <c r="B6477" s="41" t="s">
        <v>19</v>
      </c>
    </row>
    <row r="6478" spans="1:2" x14ac:dyDescent="0.25">
      <c r="A6478" s="8">
        <v>65.780000000000101</v>
      </c>
      <c r="B6478" s="41" t="s">
        <v>19</v>
      </c>
    </row>
    <row r="6479" spans="1:2" x14ac:dyDescent="0.25">
      <c r="A6479" s="8">
        <v>65.790000000000106</v>
      </c>
      <c r="B6479" s="41" t="s">
        <v>19</v>
      </c>
    </row>
    <row r="6480" spans="1:2" x14ac:dyDescent="0.25">
      <c r="A6480" s="8">
        <v>65.800000000000097</v>
      </c>
      <c r="B6480" s="41" t="s">
        <v>19</v>
      </c>
    </row>
    <row r="6481" spans="1:2" x14ac:dyDescent="0.25">
      <c r="A6481" s="8">
        <v>65.810000000000102</v>
      </c>
      <c r="B6481" s="41" t="s">
        <v>19</v>
      </c>
    </row>
    <row r="6482" spans="1:2" x14ac:dyDescent="0.25">
      <c r="A6482" s="8">
        <v>65.820000000000107</v>
      </c>
      <c r="B6482" s="41" t="s">
        <v>19</v>
      </c>
    </row>
    <row r="6483" spans="1:2" x14ac:dyDescent="0.25">
      <c r="A6483" s="8">
        <v>65.830000000000098</v>
      </c>
      <c r="B6483" s="41" t="s">
        <v>19</v>
      </c>
    </row>
    <row r="6484" spans="1:2" x14ac:dyDescent="0.25">
      <c r="A6484" s="8">
        <v>65.840000000000103</v>
      </c>
      <c r="B6484" s="41" t="s">
        <v>19</v>
      </c>
    </row>
    <row r="6485" spans="1:2" x14ac:dyDescent="0.25">
      <c r="A6485" s="8">
        <v>65.850000000000094</v>
      </c>
      <c r="B6485" s="41" t="s">
        <v>19</v>
      </c>
    </row>
    <row r="6486" spans="1:2" x14ac:dyDescent="0.25">
      <c r="A6486" s="8">
        <v>65.860000000000099</v>
      </c>
      <c r="B6486" s="41" t="s">
        <v>19</v>
      </c>
    </row>
    <row r="6487" spans="1:2" x14ac:dyDescent="0.25">
      <c r="A6487" s="8">
        <v>65.870000000000104</v>
      </c>
      <c r="B6487" s="41" t="s">
        <v>19</v>
      </c>
    </row>
    <row r="6488" spans="1:2" x14ac:dyDescent="0.25">
      <c r="A6488" s="8">
        <v>65.880000000000095</v>
      </c>
      <c r="B6488" s="41" t="s">
        <v>19</v>
      </c>
    </row>
    <row r="6489" spans="1:2" x14ac:dyDescent="0.25">
      <c r="A6489" s="8">
        <v>65.8900000000001</v>
      </c>
      <c r="B6489" s="41" t="s">
        <v>19</v>
      </c>
    </row>
    <row r="6490" spans="1:2" x14ac:dyDescent="0.25">
      <c r="A6490" s="8">
        <v>65.900000000000105</v>
      </c>
      <c r="B6490" s="41" t="s">
        <v>19</v>
      </c>
    </row>
    <row r="6491" spans="1:2" x14ac:dyDescent="0.25">
      <c r="A6491" s="8">
        <v>65.910000000000096</v>
      </c>
      <c r="B6491" s="41" t="s">
        <v>19</v>
      </c>
    </row>
    <row r="6492" spans="1:2" x14ac:dyDescent="0.25">
      <c r="A6492" s="8">
        <v>65.920000000000101</v>
      </c>
      <c r="B6492" s="41" t="s">
        <v>19</v>
      </c>
    </row>
    <row r="6493" spans="1:2" x14ac:dyDescent="0.25">
      <c r="A6493" s="8">
        <v>65.930000000000106</v>
      </c>
      <c r="B6493" s="41" t="s">
        <v>19</v>
      </c>
    </row>
    <row r="6494" spans="1:2" x14ac:dyDescent="0.25">
      <c r="A6494" s="8">
        <v>65.940000000000097</v>
      </c>
      <c r="B6494" s="41" t="s">
        <v>19</v>
      </c>
    </row>
    <row r="6495" spans="1:2" x14ac:dyDescent="0.25">
      <c r="A6495" s="8">
        <v>65.950000000000102</v>
      </c>
      <c r="B6495" s="41" t="s">
        <v>19</v>
      </c>
    </row>
    <row r="6496" spans="1:2" x14ac:dyDescent="0.25">
      <c r="A6496" s="8">
        <v>65.960000000000093</v>
      </c>
      <c r="B6496" s="41" t="s">
        <v>19</v>
      </c>
    </row>
    <row r="6497" spans="1:2" x14ac:dyDescent="0.25">
      <c r="A6497" s="8">
        <v>65.970000000000098</v>
      </c>
      <c r="B6497" s="41" t="s">
        <v>19</v>
      </c>
    </row>
    <row r="6498" spans="1:2" x14ac:dyDescent="0.25">
      <c r="A6498" s="8">
        <v>65.980000000000103</v>
      </c>
      <c r="B6498" s="41" t="s">
        <v>19</v>
      </c>
    </row>
    <row r="6499" spans="1:2" x14ac:dyDescent="0.25">
      <c r="A6499" s="8">
        <v>65.990000000000094</v>
      </c>
      <c r="B6499" s="41" t="s">
        <v>19</v>
      </c>
    </row>
    <row r="6500" spans="1:2" x14ac:dyDescent="0.25">
      <c r="A6500" s="8">
        <v>66.000000000000099</v>
      </c>
      <c r="B6500" s="41" t="s">
        <v>19</v>
      </c>
    </row>
    <row r="6501" spans="1:2" x14ac:dyDescent="0.25">
      <c r="A6501" s="8">
        <v>66.010000000000105</v>
      </c>
      <c r="B6501" s="41" t="s">
        <v>19</v>
      </c>
    </row>
    <row r="6502" spans="1:2" x14ac:dyDescent="0.25">
      <c r="A6502" s="8">
        <v>66.020000000000095</v>
      </c>
      <c r="B6502" s="41" t="s">
        <v>19</v>
      </c>
    </row>
    <row r="6503" spans="1:2" x14ac:dyDescent="0.25">
      <c r="A6503" s="8">
        <v>66.030000000000101</v>
      </c>
      <c r="B6503" s="41" t="s">
        <v>19</v>
      </c>
    </row>
    <row r="6504" spans="1:2" x14ac:dyDescent="0.25">
      <c r="A6504" s="8">
        <v>66.040000000000106</v>
      </c>
      <c r="B6504" s="41" t="s">
        <v>19</v>
      </c>
    </row>
    <row r="6505" spans="1:2" x14ac:dyDescent="0.25">
      <c r="A6505" s="8">
        <v>66.050000000000097</v>
      </c>
      <c r="B6505" s="41" t="s">
        <v>19</v>
      </c>
    </row>
    <row r="6506" spans="1:2" x14ac:dyDescent="0.25">
      <c r="A6506" s="8">
        <v>66.060000000000102</v>
      </c>
      <c r="B6506" s="41" t="s">
        <v>19</v>
      </c>
    </row>
    <row r="6507" spans="1:2" x14ac:dyDescent="0.25">
      <c r="A6507" s="8">
        <v>66.070000000000107</v>
      </c>
      <c r="B6507" s="41" t="s">
        <v>19</v>
      </c>
    </row>
    <row r="6508" spans="1:2" x14ac:dyDescent="0.25">
      <c r="A6508" s="8">
        <v>66.080000000000098</v>
      </c>
      <c r="B6508" s="41" t="s">
        <v>19</v>
      </c>
    </row>
    <row r="6509" spans="1:2" x14ac:dyDescent="0.25">
      <c r="A6509" s="8">
        <v>66.090000000000103</v>
      </c>
      <c r="B6509" s="41" t="s">
        <v>19</v>
      </c>
    </row>
    <row r="6510" spans="1:2" x14ac:dyDescent="0.25">
      <c r="A6510" s="8">
        <v>66.100000000000094</v>
      </c>
      <c r="B6510" s="41" t="s">
        <v>19</v>
      </c>
    </row>
    <row r="6511" spans="1:2" x14ac:dyDescent="0.25">
      <c r="A6511" s="8">
        <v>66.110000000000099</v>
      </c>
      <c r="B6511" s="41" t="s">
        <v>19</v>
      </c>
    </row>
    <row r="6512" spans="1:2" x14ac:dyDescent="0.25">
      <c r="A6512" s="8">
        <v>66.120000000000104</v>
      </c>
      <c r="B6512" s="41" t="s">
        <v>19</v>
      </c>
    </row>
    <row r="6513" spans="1:2" x14ac:dyDescent="0.25">
      <c r="A6513" s="8">
        <v>66.130000000000095</v>
      </c>
      <c r="B6513" s="41" t="s">
        <v>19</v>
      </c>
    </row>
    <row r="6514" spans="1:2" x14ac:dyDescent="0.25">
      <c r="A6514" s="8">
        <v>66.1400000000001</v>
      </c>
      <c r="B6514" s="41" t="s">
        <v>19</v>
      </c>
    </row>
    <row r="6515" spans="1:2" x14ac:dyDescent="0.25">
      <c r="A6515" s="8">
        <v>66.150000000000105</v>
      </c>
      <c r="B6515" s="41" t="s">
        <v>19</v>
      </c>
    </row>
    <row r="6516" spans="1:2" x14ac:dyDescent="0.25">
      <c r="A6516" s="8">
        <v>66.160000000000096</v>
      </c>
      <c r="B6516" s="41" t="s">
        <v>19</v>
      </c>
    </row>
    <row r="6517" spans="1:2" x14ac:dyDescent="0.25">
      <c r="A6517" s="8">
        <v>66.170000000000101</v>
      </c>
      <c r="B6517" s="41" t="s">
        <v>19</v>
      </c>
    </row>
    <row r="6518" spans="1:2" x14ac:dyDescent="0.25">
      <c r="A6518" s="8">
        <v>66.180000000000106</v>
      </c>
      <c r="B6518" s="41" t="s">
        <v>19</v>
      </c>
    </row>
    <row r="6519" spans="1:2" x14ac:dyDescent="0.25">
      <c r="A6519" s="8">
        <v>66.190000000000097</v>
      </c>
      <c r="B6519" s="41" t="s">
        <v>19</v>
      </c>
    </row>
    <row r="6520" spans="1:2" x14ac:dyDescent="0.25">
      <c r="A6520" s="8">
        <v>66.200000000000102</v>
      </c>
      <c r="B6520" s="41" t="s">
        <v>19</v>
      </c>
    </row>
    <row r="6521" spans="1:2" x14ac:dyDescent="0.25">
      <c r="A6521" s="8">
        <v>66.210000000000093</v>
      </c>
      <c r="B6521" s="41" t="s">
        <v>19</v>
      </c>
    </row>
    <row r="6522" spans="1:2" x14ac:dyDescent="0.25">
      <c r="A6522" s="8">
        <v>66.220000000000098</v>
      </c>
      <c r="B6522" s="41" t="s">
        <v>19</v>
      </c>
    </row>
    <row r="6523" spans="1:2" x14ac:dyDescent="0.25">
      <c r="A6523" s="8">
        <v>66.230000000000103</v>
      </c>
      <c r="B6523" s="41" t="s">
        <v>19</v>
      </c>
    </row>
    <row r="6524" spans="1:2" x14ac:dyDescent="0.25">
      <c r="A6524" s="8">
        <v>66.240000000000094</v>
      </c>
      <c r="B6524" s="41" t="s">
        <v>19</v>
      </c>
    </row>
    <row r="6525" spans="1:2" x14ac:dyDescent="0.25">
      <c r="A6525" s="8">
        <v>66.250000000000099</v>
      </c>
      <c r="B6525" s="41" t="s">
        <v>19</v>
      </c>
    </row>
    <row r="6526" spans="1:2" x14ac:dyDescent="0.25">
      <c r="A6526" s="8">
        <v>66.260000000000105</v>
      </c>
      <c r="B6526" s="41" t="s">
        <v>19</v>
      </c>
    </row>
    <row r="6527" spans="1:2" x14ac:dyDescent="0.25">
      <c r="A6527" s="8">
        <v>66.270000000000095</v>
      </c>
      <c r="B6527" s="41" t="s">
        <v>19</v>
      </c>
    </row>
    <row r="6528" spans="1:2" x14ac:dyDescent="0.25">
      <c r="A6528" s="8">
        <v>66.280000000000101</v>
      </c>
      <c r="B6528" s="41" t="s">
        <v>19</v>
      </c>
    </row>
    <row r="6529" spans="1:2" x14ac:dyDescent="0.25">
      <c r="A6529" s="8">
        <v>66.290000000000106</v>
      </c>
      <c r="B6529" s="41" t="s">
        <v>19</v>
      </c>
    </row>
    <row r="6530" spans="1:2" x14ac:dyDescent="0.25">
      <c r="A6530" s="8">
        <v>66.300000000000097</v>
      </c>
      <c r="B6530" s="41" t="s">
        <v>19</v>
      </c>
    </row>
    <row r="6531" spans="1:2" x14ac:dyDescent="0.25">
      <c r="A6531" s="8">
        <v>66.310000000000102</v>
      </c>
      <c r="B6531" s="41" t="s">
        <v>19</v>
      </c>
    </row>
    <row r="6532" spans="1:2" x14ac:dyDescent="0.25">
      <c r="A6532" s="8">
        <v>66.320000000000107</v>
      </c>
      <c r="B6532" s="41" t="s">
        <v>19</v>
      </c>
    </row>
    <row r="6533" spans="1:2" x14ac:dyDescent="0.25">
      <c r="A6533" s="8">
        <v>66.330000000000098</v>
      </c>
      <c r="B6533" s="41" t="s">
        <v>19</v>
      </c>
    </row>
    <row r="6534" spans="1:2" x14ac:dyDescent="0.25">
      <c r="A6534" s="8">
        <v>66.340000000000103</v>
      </c>
      <c r="B6534" s="41" t="s">
        <v>19</v>
      </c>
    </row>
    <row r="6535" spans="1:2" x14ac:dyDescent="0.25">
      <c r="A6535" s="8">
        <v>66.350000000000094</v>
      </c>
      <c r="B6535" s="41" t="s">
        <v>19</v>
      </c>
    </row>
    <row r="6536" spans="1:2" x14ac:dyDescent="0.25">
      <c r="A6536" s="8">
        <v>66.360000000000099</v>
      </c>
      <c r="B6536" s="41" t="s">
        <v>19</v>
      </c>
    </row>
    <row r="6537" spans="1:2" x14ac:dyDescent="0.25">
      <c r="A6537" s="8">
        <v>66.370000000000104</v>
      </c>
      <c r="B6537" s="41" t="s">
        <v>19</v>
      </c>
    </row>
    <row r="6538" spans="1:2" x14ac:dyDescent="0.25">
      <c r="A6538" s="8">
        <v>66.380000000000095</v>
      </c>
      <c r="B6538" s="41" t="s">
        <v>19</v>
      </c>
    </row>
    <row r="6539" spans="1:2" x14ac:dyDescent="0.25">
      <c r="A6539" s="8">
        <v>66.3900000000001</v>
      </c>
      <c r="B6539" s="41" t="s">
        <v>19</v>
      </c>
    </row>
    <row r="6540" spans="1:2" x14ac:dyDescent="0.25">
      <c r="A6540" s="8">
        <v>66.400000000000105</v>
      </c>
      <c r="B6540" s="41" t="s">
        <v>19</v>
      </c>
    </row>
    <row r="6541" spans="1:2" x14ac:dyDescent="0.25">
      <c r="A6541" s="8">
        <v>66.410000000000096</v>
      </c>
      <c r="B6541" s="41" t="s">
        <v>19</v>
      </c>
    </row>
    <row r="6542" spans="1:2" x14ac:dyDescent="0.25">
      <c r="A6542" s="8">
        <v>66.420000000000101</v>
      </c>
      <c r="B6542" s="41" t="s">
        <v>19</v>
      </c>
    </row>
    <row r="6543" spans="1:2" x14ac:dyDescent="0.25">
      <c r="A6543" s="8">
        <v>66.430000000000106</v>
      </c>
      <c r="B6543" s="41" t="s">
        <v>19</v>
      </c>
    </row>
    <row r="6544" spans="1:2" x14ac:dyDescent="0.25">
      <c r="A6544" s="8">
        <v>66.440000000000097</v>
      </c>
      <c r="B6544" s="41" t="s">
        <v>19</v>
      </c>
    </row>
    <row r="6545" spans="1:2" x14ac:dyDescent="0.25">
      <c r="A6545" s="8">
        <v>66.450000000000102</v>
      </c>
      <c r="B6545" s="41" t="s">
        <v>19</v>
      </c>
    </row>
    <row r="6546" spans="1:2" x14ac:dyDescent="0.25">
      <c r="A6546" s="8">
        <v>66.460000000000093</v>
      </c>
      <c r="B6546" s="41" t="s">
        <v>19</v>
      </c>
    </row>
    <row r="6547" spans="1:2" x14ac:dyDescent="0.25">
      <c r="A6547" s="8">
        <v>66.470000000000098</v>
      </c>
      <c r="B6547" s="41" t="s">
        <v>19</v>
      </c>
    </row>
    <row r="6548" spans="1:2" x14ac:dyDescent="0.25">
      <c r="A6548" s="8">
        <v>66.480000000000103</v>
      </c>
      <c r="B6548" s="41" t="s">
        <v>19</v>
      </c>
    </row>
    <row r="6549" spans="1:2" x14ac:dyDescent="0.25">
      <c r="A6549" s="8">
        <v>66.490000000000094</v>
      </c>
      <c r="B6549" s="41" t="s">
        <v>19</v>
      </c>
    </row>
    <row r="6550" spans="1:2" x14ac:dyDescent="0.25">
      <c r="A6550" s="8">
        <v>66.500000000000099</v>
      </c>
      <c r="B6550" s="41" t="s">
        <v>19</v>
      </c>
    </row>
    <row r="6551" spans="1:2" x14ac:dyDescent="0.25">
      <c r="A6551" s="8">
        <v>66.510000000000105</v>
      </c>
      <c r="B6551" s="41" t="s">
        <v>19</v>
      </c>
    </row>
    <row r="6552" spans="1:2" x14ac:dyDescent="0.25">
      <c r="A6552" s="8">
        <v>66.520000000000095</v>
      </c>
      <c r="B6552" s="41" t="s">
        <v>19</v>
      </c>
    </row>
    <row r="6553" spans="1:2" x14ac:dyDescent="0.25">
      <c r="A6553" s="8">
        <v>66.530000000000101</v>
      </c>
      <c r="B6553" s="41" t="s">
        <v>19</v>
      </c>
    </row>
    <row r="6554" spans="1:2" x14ac:dyDescent="0.25">
      <c r="A6554" s="8">
        <v>66.540000000000106</v>
      </c>
      <c r="B6554" s="41" t="s">
        <v>19</v>
      </c>
    </row>
    <row r="6555" spans="1:2" x14ac:dyDescent="0.25">
      <c r="A6555" s="8">
        <v>66.550000000000097</v>
      </c>
      <c r="B6555" s="41" t="s">
        <v>19</v>
      </c>
    </row>
    <row r="6556" spans="1:2" x14ac:dyDescent="0.25">
      <c r="A6556" s="8">
        <v>66.560000000000102</v>
      </c>
      <c r="B6556" s="41" t="s">
        <v>19</v>
      </c>
    </row>
    <row r="6557" spans="1:2" x14ac:dyDescent="0.25">
      <c r="A6557" s="8">
        <v>66.570000000000107</v>
      </c>
      <c r="B6557" s="41" t="s">
        <v>19</v>
      </c>
    </row>
    <row r="6558" spans="1:2" x14ac:dyDescent="0.25">
      <c r="A6558" s="8">
        <v>66.580000000000098</v>
      </c>
      <c r="B6558" s="41" t="s">
        <v>19</v>
      </c>
    </row>
    <row r="6559" spans="1:2" x14ac:dyDescent="0.25">
      <c r="A6559" s="8">
        <v>66.590000000000103</v>
      </c>
      <c r="B6559" s="41" t="s">
        <v>19</v>
      </c>
    </row>
    <row r="6560" spans="1:2" x14ac:dyDescent="0.25">
      <c r="A6560" s="8">
        <v>66.600000000000094</v>
      </c>
      <c r="B6560" s="41" t="s">
        <v>19</v>
      </c>
    </row>
    <row r="6561" spans="1:2" x14ac:dyDescent="0.25">
      <c r="A6561" s="8">
        <v>66.610000000000099</v>
      </c>
      <c r="B6561" s="41" t="s">
        <v>19</v>
      </c>
    </row>
    <row r="6562" spans="1:2" x14ac:dyDescent="0.25">
      <c r="A6562" s="8">
        <v>66.620000000000104</v>
      </c>
      <c r="B6562" s="41" t="s">
        <v>19</v>
      </c>
    </row>
    <row r="6563" spans="1:2" x14ac:dyDescent="0.25">
      <c r="A6563" s="8">
        <v>66.630000000000095</v>
      </c>
      <c r="B6563" s="41" t="s">
        <v>19</v>
      </c>
    </row>
    <row r="6564" spans="1:2" x14ac:dyDescent="0.25">
      <c r="A6564" s="8">
        <v>66.6400000000001</v>
      </c>
      <c r="B6564" s="41" t="s">
        <v>19</v>
      </c>
    </row>
    <row r="6565" spans="1:2" x14ac:dyDescent="0.25">
      <c r="A6565" s="8">
        <v>66.650000000000105</v>
      </c>
      <c r="B6565" s="41" t="s">
        <v>19</v>
      </c>
    </row>
    <row r="6566" spans="1:2" x14ac:dyDescent="0.25">
      <c r="A6566" s="8">
        <v>66.660000000000096</v>
      </c>
      <c r="B6566" s="41" t="s">
        <v>19</v>
      </c>
    </row>
    <row r="6567" spans="1:2" x14ac:dyDescent="0.25">
      <c r="A6567" s="8">
        <v>66.670000000000101</v>
      </c>
      <c r="B6567" s="41" t="s">
        <v>19</v>
      </c>
    </row>
    <row r="6568" spans="1:2" x14ac:dyDescent="0.25">
      <c r="A6568" s="8">
        <v>66.680000000000106</v>
      </c>
      <c r="B6568" s="41" t="s">
        <v>19</v>
      </c>
    </row>
    <row r="6569" spans="1:2" x14ac:dyDescent="0.25">
      <c r="A6569" s="8">
        <v>66.690000000000097</v>
      </c>
      <c r="B6569" s="41" t="s">
        <v>19</v>
      </c>
    </row>
    <row r="6570" spans="1:2" x14ac:dyDescent="0.25">
      <c r="A6570" s="8">
        <v>66.700000000000102</v>
      </c>
      <c r="B6570" s="41" t="s">
        <v>19</v>
      </c>
    </row>
    <row r="6571" spans="1:2" x14ac:dyDescent="0.25">
      <c r="A6571" s="8">
        <v>66.710000000000093</v>
      </c>
      <c r="B6571" s="41" t="s">
        <v>19</v>
      </c>
    </row>
    <row r="6572" spans="1:2" x14ac:dyDescent="0.25">
      <c r="A6572" s="8">
        <v>66.720000000000098</v>
      </c>
      <c r="B6572" s="41" t="s">
        <v>19</v>
      </c>
    </row>
    <row r="6573" spans="1:2" x14ac:dyDescent="0.25">
      <c r="A6573" s="8">
        <v>66.730000000000103</v>
      </c>
      <c r="B6573" s="41" t="s">
        <v>19</v>
      </c>
    </row>
    <row r="6574" spans="1:2" x14ac:dyDescent="0.25">
      <c r="A6574" s="8">
        <v>66.740000000000094</v>
      </c>
      <c r="B6574" s="41" t="s">
        <v>19</v>
      </c>
    </row>
    <row r="6575" spans="1:2" x14ac:dyDescent="0.25">
      <c r="A6575" s="8">
        <v>66.750000000000099</v>
      </c>
      <c r="B6575" s="41" t="s">
        <v>19</v>
      </c>
    </row>
    <row r="6576" spans="1:2" x14ac:dyDescent="0.25">
      <c r="A6576" s="8">
        <v>66.760000000000105</v>
      </c>
      <c r="B6576" s="41" t="s">
        <v>19</v>
      </c>
    </row>
    <row r="6577" spans="1:2" x14ac:dyDescent="0.25">
      <c r="A6577" s="8">
        <v>66.770000000000095</v>
      </c>
      <c r="B6577" s="41" t="s">
        <v>19</v>
      </c>
    </row>
    <row r="6578" spans="1:2" x14ac:dyDescent="0.25">
      <c r="A6578" s="8">
        <v>66.780000000000101</v>
      </c>
      <c r="B6578" s="41" t="s">
        <v>19</v>
      </c>
    </row>
    <row r="6579" spans="1:2" x14ac:dyDescent="0.25">
      <c r="A6579" s="8">
        <v>66.790000000000106</v>
      </c>
      <c r="B6579" s="41" t="s">
        <v>19</v>
      </c>
    </row>
    <row r="6580" spans="1:2" x14ac:dyDescent="0.25">
      <c r="A6580" s="8">
        <v>66.800000000000097</v>
      </c>
      <c r="B6580" s="41" t="s">
        <v>19</v>
      </c>
    </row>
    <row r="6581" spans="1:2" x14ac:dyDescent="0.25">
      <c r="A6581" s="8">
        <v>66.810000000000102</v>
      </c>
      <c r="B6581" s="41" t="s">
        <v>19</v>
      </c>
    </row>
    <row r="6582" spans="1:2" x14ac:dyDescent="0.25">
      <c r="A6582" s="8">
        <v>66.820000000000107</v>
      </c>
      <c r="B6582" s="41" t="s">
        <v>19</v>
      </c>
    </row>
    <row r="6583" spans="1:2" x14ac:dyDescent="0.25">
      <c r="A6583" s="8">
        <v>66.830000000000098</v>
      </c>
      <c r="B6583" s="41" t="s">
        <v>19</v>
      </c>
    </row>
    <row r="6584" spans="1:2" x14ac:dyDescent="0.25">
      <c r="A6584" s="8">
        <v>66.840000000000103</v>
      </c>
      <c r="B6584" s="41" t="s">
        <v>19</v>
      </c>
    </row>
    <row r="6585" spans="1:2" x14ac:dyDescent="0.25">
      <c r="A6585" s="8">
        <v>66.850000000000094</v>
      </c>
      <c r="B6585" s="41" t="s">
        <v>19</v>
      </c>
    </row>
    <row r="6586" spans="1:2" x14ac:dyDescent="0.25">
      <c r="A6586" s="8">
        <v>66.860000000000099</v>
      </c>
      <c r="B6586" s="41" t="s">
        <v>19</v>
      </c>
    </row>
    <row r="6587" spans="1:2" x14ac:dyDescent="0.25">
      <c r="A6587" s="8">
        <v>66.870000000000104</v>
      </c>
      <c r="B6587" s="41" t="s">
        <v>19</v>
      </c>
    </row>
    <row r="6588" spans="1:2" x14ac:dyDescent="0.25">
      <c r="A6588" s="8">
        <v>66.880000000000095</v>
      </c>
      <c r="B6588" s="41" t="s">
        <v>19</v>
      </c>
    </row>
    <row r="6589" spans="1:2" x14ac:dyDescent="0.25">
      <c r="A6589" s="8">
        <v>66.8900000000001</v>
      </c>
      <c r="B6589" s="41" t="s">
        <v>19</v>
      </c>
    </row>
    <row r="6590" spans="1:2" x14ac:dyDescent="0.25">
      <c r="A6590" s="8">
        <v>66.900000000000105</v>
      </c>
      <c r="B6590" s="41" t="s">
        <v>19</v>
      </c>
    </row>
    <row r="6591" spans="1:2" x14ac:dyDescent="0.25">
      <c r="A6591" s="8">
        <v>66.910000000000096</v>
      </c>
      <c r="B6591" s="41" t="s">
        <v>19</v>
      </c>
    </row>
    <row r="6592" spans="1:2" x14ac:dyDescent="0.25">
      <c r="A6592" s="8">
        <v>66.920000000000101</v>
      </c>
      <c r="B6592" s="41" t="s">
        <v>19</v>
      </c>
    </row>
    <row r="6593" spans="1:2" x14ac:dyDescent="0.25">
      <c r="A6593" s="8">
        <v>66.930000000000106</v>
      </c>
      <c r="B6593" s="41" t="s">
        <v>19</v>
      </c>
    </row>
    <row r="6594" spans="1:2" x14ac:dyDescent="0.25">
      <c r="A6594" s="8">
        <v>66.940000000000097</v>
      </c>
      <c r="B6594" s="41" t="s">
        <v>19</v>
      </c>
    </row>
    <row r="6595" spans="1:2" x14ac:dyDescent="0.25">
      <c r="A6595" s="8">
        <v>66.950000000000102</v>
      </c>
      <c r="B6595" s="41" t="s">
        <v>19</v>
      </c>
    </row>
    <row r="6596" spans="1:2" x14ac:dyDescent="0.25">
      <c r="A6596" s="8">
        <v>66.960000000000093</v>
      </c>
      <c r="B6596" s="41" t="s">
        <v>19</v>
      </c>
    </row>
    <row r="6597" spans="1:2" x14ac:dyDescent="0.25">
      <c r="A6597" s="8">
        <v>66.970000000000098</v>
      </c>
      <c r="B6597" s="41" t="s">
        <v>19</v>
      </c>
    </row>
    <row r="6598" spans="1:2" x14ac:dyDescent="0.25">
      <c r="A6598" s="8">
        <v>66.980000000000103</v>
      </c>
      <c r="B6598" s="41" t="s">
        <v>19</v>
      </c>
    </row>
    <row r="6599" spans="1:2" x14ac:dyDescent="0.25">
      <c r="A6599" s="8">
        <v>66.990000000000094</v>
      </c>
      <c r="B6599" s="41" t="s">
        <v>19</v>
      </c>
    </row>
    <row r="6600" spans="1:2" x14ac:dyDescent="0.25">
      <c r="A6600" s="8">
        <v>67.000000000000099</v>
      </c>
      <c r="B6600" s="41" t="s">
        <v>19</v>
      </c>
    </row>
    <row r="6601" spans="1:2" x14ac:dyDescent="0.25">
      <c r="A6601" s="8">
        <v>67.010000000000105</v>
      </c>
      <c r="B6601" s="41" t="s">
        <v>19</v>
      </c>
    </row>
    <row r="6602" spans="1:2" x14ac:dyDescent="0.25">
      <c r="A6602" s="8">
        <v>67.020000000000095</v>
      </c>
      <c r="B6602" s="41" t="s">
        <v>19</v>
      </c>
    </row>
    <row r="6603" spans="1:2" x14ac:dyDescent="0.25">
      <c r="A6603" s="8">
        <v>67.030000000000101</v>
      </c>
      <c r="B6603" s="41" t="s">
        <v>19</v>
      </c>
    </row>
    <row r="6604" spans="1:2" x14ac:dyDescent="0.25">
      <c r="A6604" s="8">
        <v>67.040000000000106</v>
      </c>
      <c r="B6604" s="41" t="s">
        <v>19</v>
      </c>
    </row>
    <row r="6605" spans="1:2" x14ac:dyDescent="0.25">
      <c r="A6605" s="8">
        <v>67.050000000000097</v>
      </c>
      <c r="B6605" s="41" t="s">
        <v>19</v>
      </c>
    </row>
    <row r="6606" spans="1:2" x14ac:dyDescent="0.25">
      <c r="A6606" s="8">
        <v>67.060000000000102</v>
      </c>
      <c r="B6606" s="41" t="s">
        <v>19</v>
      </c>
    </row>
    <row r="6607" spans="1:2" x14ac:dyDescent="0.25">
      <c r="A6607" s="8">
        <v>67.070000000000107</v>
      </c>
      <c r="B6607" s="41" t="s">
        <v>19</v>
      </c>
    </row>
    <row r="6608" spans="1:2" x14ac:dyDescent="0.25">
      <c r="A6608" s="8">
        <v>67.080000000000098</v>
      </c>
      <c r="B6608" s="41" t="s">
        <v>19</v>
      </c>
    </row>
    <row r="6609" spans="1:2" x14ac:dyDescent="0.25">
      <c r="A6609" s="8">
        <v>67.090000000000103</v>
      </c>
      <c r="B6609" s="41" t="s">
        <v>19</v>
      </c>
    </row>
    <row r="6610" spans="1:2" x14ac:dyDescent="0.25">
      <c r="A6610" s="8">
        <v>67.100000000000094</v>
      </c>
      <c r="B6610" s="41" t="s">
        <v>19</v>
      </c>
    </row>
    <row r="6611" spans="1:2" x14ac:dyDescent="0.25">
      <c r="A6611" s="8">
        <v>67.110000000000099</v>
      </c>
      <c r="B6611" s="41" t="s">
        <v>19</v>
      </c>
    </row>
    <row r="6612" spans="1:2" x14ac:dyDescent="0.25">
      <c r="A6612" s="8">
        <v>67.120000000000104</v>
      </c>
      <c r="B6612" s="41" t="s">
        <v>19</v>
      </c>
    </row>
    <row r="6613" spans="1:2" x14ac:dyDescent="0.25">
      <c r="A6613" s="8">
        <v>67.130000000000095</v>
      </c>
      <c r="B6613" s="41" t="s">
        <v>19</v>
      </c>
    </row>
    <row r="6614" spans="1:2" x14ac:dyDescent="0.25">
      <c r="A6614" s="8">
        <v>67.1400000000001</v>
      </c>
      <c r="B6614" s="41" t="s">
        <v>19</v>
      </c>
    </row>
    <row r="6615" spans="1:2" x14ac:dyDescent="0.25">
      <c r="A6615" s="8">
        <v>67.150000000000105</v>
      </c>
      <c r="B6615" s="41" t="s">
        <v>19</v>
      </c>
    </row>
    <row r="6616" spans="1:2" x14ac:dyDescent="0.25">
      <c r="A6616" s="8">
        <v>67.160000000000096</v>
      </c>
      <c r="B6616" s="41" t="s">
        <v>19</v>
      </c>
    </row>
    <row r="6617" spans="1:2" x14ac:dyDescent="0.25">
      <c r="A6617" s="8">
        <v>67.170000000000101</v>
      </c>
      <c r="B6617" s="41" t="s">
        <v>19</v>
      </c>
    </row>
    <row r="6618" spans="1:2" x14ac:dyDescent="0.25">
      <c r="A6618" s="8">
        <v>67.180000000000106</v>
      </c>
      <c r="B6618" s="41" t="s">
        <v>19</v>
      </c>
    </row>
    <row r="6619" spans="1:2" x14ac:dyDescent="0.25">
      <c r="A6619" s="8">
        <v>67.190000000000097</v>
      </c>
      <c r="B6619" s="41" t="s">
        <v>19</v>
      </c>
    </row>
    <row r="6620" spans="1:2" x14ac:dyDescent="0.25">
      <c r="A6620" s="8">
        <v>67.200000000000102</v>
      </c>
      <c r="B6620" s="41" t="s">
        <v>19</v>
      </c>
    </row>
    <row r="6621" spans="1:2" x14ac:dyDescent="0.25">
      <c r="A6621" s="8">
        <v>67.210000000000093</v>
      </c>
      <c r="B6621" s="41" t="s">
        <v>19</v>
      </c>
    </row>
    <row r="6622" spans="1:2" x14ac:dyDescent="0.25">
      <c r="A6622" s="8">
        <v>67.220000000000098</v>
      </c>
      <c r="B6622" s="41" t="s">
        <v>19</v>
      </c>
    </row>
    <row r="6623" spans="1:2" x14ac:dyDescent="0.25">
      <c r="A6623" s="8">
        <v>67.230000000000103</v>
      </c>
      <c r="B6623" s="41" t="s">
        <v>19</v>
      </c>
    </row>
    <row r="6624" spans="1:2" x14ac:dyDescent="0.25">
      <c r="A6624" s="8">
        <v>67.240000000000094</v>
      </c>
      <c r="B6624" s="41" t="s">
        <v>19</v>
      </c>
    </row>
    <row r="6625" spans="1:2" x14ac:dyDescent="0.25">
      <c r="A6625" s="8">
        <v>67.250000000000099</v>
      </c>
      <c r="B6625" s="41" t="s">
        <v>19</v>
      </c>
    </row>
    <row r="6626" spans="1:2" x14ac:dyDescent="0.25">
      <c r="A6626" s="8">
        <v>67.260000000000105</v>
      </c>
      <c r="B6626" s="41" t="s">
        <v>19</v>
      </c>
    </row>
    <row r="6627" spans="1:2" x14ac:dyDescent="0.25">
      <c r="A6627" s="8">
        <v>67.270000000000095</v>
      </c>
      <c r="B6627" s="41" t="s">
        <v>19</v>
      </c>
    </row>
    <row r="6628" spans="1:2" x14ac:dyDescent="0.25">
      <c r="A6628" s="8">
        <v>67.280000000000101</v>
      </c>
      <c r="B6628" s="41" t="s">
        <v>19</v>
      </c>
    </row>
    <row r="6629" spans="1:2" x14ac:dyDescent="0.25">
      <c r="A6629" s="8">
        <v>67.290000000000106</v>
      </c>
      <c r="B6629" s="41" t="s">
        <v>19</v>
      </c>
    </row>
    <row r="6630" spans="1:2" x14ac:dyDescent="0.25">
      <c r="A6630" s="8">
        <v>67.300000000000097</v>
      </c>
      <c r="B6630" s="41" t="s">
        <v>19</v>
      </c>
    </row>
    <row r="6631" spans="1:2" x14ac:dyDescent="0.25">
      <c r="A6631" s="8">
        <v>67.310000000000102</v>
      </c>
      <c r="B6631" s="41" t="s">
        <v>19</v>
      </c>
    </row>
    <row r="6632" spans="1:2" x14ac:dyDescent="0.25">
      <c r="A6632" s="8">
        <v>67.320000000000107</v>
      </c>
      <c r="B6632" s="41" t="s">
        <v>19</v>
      </c>
    </row>
    <row r="6633" spans="1:2" x14ac:dyDescent="0.25">
      <c r="A6633" s="8">
        <v>67.330000000000098</v>
      </c>
      <c r="B6633" s="41" t="s">
        <v>19</v>
      </c>
    </row>
    <row r="6634" spans="1:2" x14ac:dyDescent="0.25">
      <c r="A6634" s="8">
        <v>67.340000000000103</v>
      </c>
      <c r="B6634" s="41" t="s">
        <v>19</v>
      </c>
    </row>
    <row r="6635" spans="1:2" x14ac:dyDescent="0.25">
      <c r="A6635" s="8">
        <v>67.350000000000094</v>
      </c>
      <c r="B6635" s="41" t="s">
        <v>19</v>
      </c>
    </row>
    <row r="6636" spans="1:2" x14ac:dyDescent="0.25">
      <c r="A6636" s="8">
        <v>67.360000000000099</v>
      </c>
      <c r="B6636" s="41" t="s">
        <v>19</v>
      </c>
    </row>
    <row r="6637" spans="1:2" x14ac:dyDescent="0.25">
      <c r="A6637" s="8">
        <v>67.370000000000104</v>
      </c>
      <c r="B6637" s="41" t="s">
        <v>19</v>
      </c>
    </row>
    <row r="6638" spans="1:2" x14ac:dyDescent="0.25">
      <c r="A6638" s="8">
        <v>67.380000000000095</v>
      </c>
      <c r="B6638" s="41" t="s">
        <v>19</v>
      </c>
    </row>
    <row r="6639" spans="1:2" x14ac:dyDescent="0.25">
      <c r="A6639" s="8">
        <v>67.3900000000001</v>
      </c>
      <c r="B6639" s="41" t="s">
        <v>19</v>
      </c>
    </row>
    <row r="6640" spans="1:2" x14ac:dyDescent="0.25">
      <c r="A6640" s="8">
        <v>67.400000000000105</v>
      </c>
      <c r="B6640" s="41" t="s">
        <v>19</v>
      </c>
    </row>
    <row r="6641" spans="1:2" x14ac:dyDescent="0.25">
      <c r="A6641" s="8">
        <v>67.410000000000096</v>
      </c>
      <c r="B6641" s="41" t="s">
        <v>19</v>
      </c>
    </row>
    <row r="6642" spans="1:2" x14ac:dyDescent="0.25">
      <c r="A6642" s="8">
        <v>67.420000000000101</v>
      </c>
      <c r="B6642" s="41" t="s">
        <v>19</v>
      </c>
    </row>
    <row r="6643" spans="1:2" x14ac:dyDescent="0.25">
      <c r="A6643" s="8">
        <v>67.430000000000106</v>
      </c>
      <c r="B6643" s="41" t="s">
        <v>19</v>
      </c>
    </row>
    <row r="6644" spans="1:2" x14ac:dyDescent="0.25">
      <c r="A6644" s="8">
        <v>67.440000000000097</v>
      </c>
      <c r="B6644" s="41" t="s">
        <v>19</v>
      </c>
    </row>
    <row r="6645" spans="1:2" x14ac:dyDescent="0.25">
      <c r="A6645" s="8">
        <v>67.450000000000102</v>
      </c>
      <c r="B6645" s="41" t="s">
        <v>19</v>
      </c>
    </row>
    <row r="6646" spans="1:2" x14ac:dyDescent="0.25">
      <c r="A6646" s="8">
        <v>67.460000000000093</v>
      </c>
      <c r="B6646" s="41" t="s">
        <v>19</v>
      </c>
    </row>
    <row r="6647" spans="1:2" x14ac:dyDescent="0.25">
      <c r="A6647" s="8">
        <v>67.470000000000098</v>
      </c>
      <c r="B6647" s="41" t="s">
        <v>19</v>
      </c>
    </row>
    <row r="6648" spans="1:2" x14ac:dyDescent="0.25">
      <c r="A6648" s="8">
        <v>67.480000000000103</v>
      </c>
      <c r="B6648" s="41" t="s">
        <v>19</v>
      </c>
    </row>
    <row r="6649" spans="1:2" x14ac:dyDescent="0.25">
      <c r="A6649" s="8">
        <v>67.490000000000094</v>
      </c>
      <c r="B6649" s="41" t="s">
        <v>19</v>
      </c>
    </row>
    <row r="6650" spans="1:2" x14ac:dyDescent="0.25">
      <c r="A6650" s="8">
        <v>67.500000000000099</v>
      </c>
      <c r="B6650" s="41" t="s">
        <v>19</v>
      </c>
    </row>
    <row r="6651" spans="1:2" x14ac:dyDescent="0.25">
      <c r="A6651" s="8">
        <v>67.510000000000105</v>
      </c>
      <c r="B6651" s="41" t="s">
        <v>19</v>
      </c>
    </row>
    <row r="6652" spans="1:2" x14ac:dyDescent="0.25">
      <c r="A6652" s="8">
        <v>67.520000000000095</v>
      </c>
      <c r="B6652" s="41" t="s">
        <v>19</v>
      </c>
    </row>
    <row r="6653" spans="1:2" x14ac:dyDescent="0.25">
      <c r="A6653" s="8">
        <v>67.530000000000101</v>
      </c>
      <c r="B6653" s="41" t="s">
        <v>19</v>
      </c>
    </row>
    <row r="6654" spans="1:2" x14ac:dyDescent="0.25">
      <c r="A6654" s="8">
        <v>67.540000000000106</v>
      </c>
      <c r="B6654" s="41" t="s">
        <v>19</v>
      </c>
    </row>
    <row r="6655" spans="1:2" x14ac:dyDescent="0.25">
      <c r="A6655" s="8">
        <v>67.550000000000097</v>
      </c>
      <c r="B6655" s="41" t="s">
        <v>19</v>
      </c>
    </row>
    <row r="6656" spans="1:2" x14ac:dyDescent="0.25">
      <c r="A6656" s="8">
        <v>67.560000000000102</v>
      </c>
      <c r="B6656" s="41" t="s">
        <v>19</v>
      </c>
    </row>
    <row r="6657" spans="1:2" x14ac:dyDescent="0.25">
      <c r="A6657" s="8">
        <v>67.570000000000107</v>
      </c>
      <c r="B6657" s="41" t="s">
        <v>19</v>
      </c>
    </row>
    <row r="6658" spans="1:2" x14ac:dyDescent="0.25">
      <c r="A6658" s="8">
        <v>67.580000000000098</v>
      </c>
      <c r="B6658" s="41" t="s">
        <v>19</v>
      </c>
    </row>
    <row r="6659" spans="1:2" x14ac:dyDescent="0.25">
      <c r="A6659" s="8">
        <v>67.590000000000103</v>
      </c>
      <c r="B6659" s="41" t="s">
        <v>19</v>
      </c>
    </row>
    <row r="6660" spans="1:2" x14ac:dyDescent="0.25">
      <c r="A6660" s="8">
        <v>67.600000000000094</v>
      </c>
      <c r="B6660" s="41" t="s">
        <v>19</v>
      </c>
    </row>
    <row r="6661" spans="1:2" x14ac:dyDescent="0.25">
      <c r="A6661" s="8">
        <v>67.610000000000099</v>
      </c>
      <c r="B6661" s="41" t="s">
        <v>19</v>
      </c>
    </row>
    <row r="6662" spans="1:2" x14ac:dyDescent="0.25">
      <c r="A6662" s="8">
        <v>67.620000000000104</v>
      </c>
      <c r="B6662" s="41" t="s">
        <v>19</v>
      </c>
    </row>
    <row r="6663" spans="1:2" x14ac:dyDescent="0.25">
      <c r="A6663" s="8">
        <v>67.630000000000095</v>
      </c>
      <c r="B6663" s="41" t="s">
        <v>19</v>
      </c>
    </row>
    <row r="6664" spans="1:2" x14ac:dyDescent="0.25">
      <c r="A6664" s="8">
        <v>67.6400000000001</v>
      </c>
      <c r="B6664" s="41" t="s">
        <v>19</v>
      </c>
    </row>
    <row r="6665" spans="1:2" x14ac:dyDescent="0.25">
      <c r="A6665" s="8">
        <v>67.650000000000105</v>
      </c>
      <c r="B6665" s="41" t="s">
        <v>19</v>
      </c>
    </row>
    <row r="6666" spans="1:2" x14ac:dyDescent="0.25">
      <c r="A6666" s="8">
        <v>67.660000000000096</v>
      </c>
      <c r="B6666" s="41" t="s">
        <v>19</v>
      </c>
    </row>
    <row r="6667" spans="1:2" x14ac:dyDescent="0.25">
      <c r="A6667" s="8">
        <v>67.670000000000101</v>
      </c>
      <c r="B6667" s="41" t="s">
        <v>19</v>
      </c>
    </row>
    <row r="6668" spans="1:2" x14ac:dyDescent="0.25">
      <c r="A6668" s="8">
        <v>67.680000000000106</v>
      </c>
      <c r="B6668" s="41" t="s">
        <v>19</v>
      </c>
    </row>
    <row r="6669" spans="1:2" x14ac:dyDescent="0.25">
      <c r="A6669" s="8">
        <v>67.690000000000097</v>
      </c>
      <c r="B6669" s="41" t="s">
        <v>19</v>
      </c>
    </row>
    <row r="6670" spans="1:2" x14ac:dyDescent="0.25">
      <c r="A6670" s="8">
        <v>67.700000000000102</v>
      </c>
      <c r="B6670" s="41" t="s">
        <v>19</v>
      </c>
    </row>
    <row r="6671" spans="1:2" x14ac:dyDescent="0.25">
      <c r="A6671" s="8">
        <v>67.710000000000093</v>
      </c>
      <c r="B6671" s="41" t="s">
        <v>19</v>
      </c>
    </row>
    <row r="6672" spans="1:2" x14ac:dyDescent="0.25">
      <c r="A6672" s="8">
        <v>67.720000000000098</v>
      </c>
      <c r="B6672" s="41" t="s">
        <v>19</v>
      </c>
    </row>
    <row r="6673" spans="1:2" x14ac:dyDescent="0.25">
      <c r="A6673" s="8">
        <v>67.730000000000103</v>
      </c>
      <c r="B6673" s="41" t="s">
        <v>19</v>
      </c>
    </row>
    <row r="6674" spans="1:2" x14ac:dyDescent="0.25">
      <c r="A6674" s="8">
        <v>67.740000000000094</v>
      </c>
      <c r="B6674" s="41" t="s">
        <v>19</v>
      </c>
    </row>
    <row r="6675" spans="1:2" x14ac:dyDescent="0.25">
      <c r="A6675" s="8">
        <v>67.750000000000099</v>
      </c>
      <c r="B6675" s="41" t="s">
        <v>19</v>
      </c>
    </row>
    <row r="6676" spans="1:2" x14ac:dyDescent="0.25">
      <c r="A6676" s="8">
        <v>67.760000000000105</v>
      </c>
      <c r="B6676" s="41" t="s">
        <v>19</v>
      </c>
    </row>
    <row r="6677" spans="1:2" x14ac:dyDescent="0.25">
      <c r="A6677" s="8">
        <v>67.770000000000095</v>
      </c>
      <c r="B6677" s="41" t="s">
        <v>19</v>
      </c>
    </row>
    <row r="6678" spans="1:2" x14ac:dyDescent="0.25">
      <c r="A6678" s="8">
        <v>67.780000000000101</v>
      </c>
      <c r="B6678" s="41" t="s">
        <v>19</v>
      </c>
    </row>
    <row r="6679" spans="1:2" x14ac:dyDescent="0.25">
      <c r="A6679" s="8">
        <v>67.790000000000106</v>
      </c>
      <c r="B6679" s="41" t="s">
        <v>19</v>
      </c>
    </row>
    <row r="6680" spans="1:2" x14ac:dyDescent="0.25">
      <c r="A6680" s="8">
        <v>67.800000000000097</v>
      </c>
      <c r="B6680" s="41" t="s">
        <v>19</v>
      </c>
    </row>
    <row r="6681" spans="1:2" x14ac:dyDescent="0.25">
      <c r="A6681" s="8">
        <v>67.810000000000102</v>
      </c>
      <c r="B6681" s="41" t="s">
        <v>19</v>
      </c>
    </row>
    <row r="6682" spans="1:2" x14ac:dyDescent="0.25">
      <c r="A6682" s="8">
        <v>67.820000000000107</v>
      </c>
      <c r="B6682" s="41" t="s">
        <v>19</v>
      </c>
    </row>
    <row r="6683" spans="1:2" x14ac:dyDescent="0.25">
      <c r="A6683" s="8">
        <v>67.830000000000098</v>
      </c>
      <c r="B6683" s="41" t="s">
        <v>19</v>
      </c>
    </row>
    <row r="6684" spans="1:2" x14ac:dyDescent="0.25">
      <c r="A6684" s="8">
        <v>67.840000000000103</v>
      </c>
      <c r="B6684" s="41" t="s">
        <v>19</v>
      </c>
    </row>
    <row r="6685" spans="1:2" x14ac:dyDescent="0.25">
      <c r="A6685" s="8">
        <v>67.850000000000094</v>
      </c>
      <c r="B6685" s="41" t="s">
        <v>19</v>
      </c>
    </row>
    <row r="6686" spans="1:2" x14ac:dyDescent="0.25">
      <c r="A6686" s="8">
        <v>67.860000000000099</v>
      </c>
      <c r="B6686" s="41" t="s">
        <v>19</v>
      </c>
    </row>
    <row r="6687" spans="1:2" x14ac:dyDescent="0.25">
      <c r="A6687" s="8">
        <v>67.870000000000104</v>
      </c>
      <c r="B6687" s="41" t="s">
        <v>19</v>
      </c>
    </row>
    <row r="6688" spans="1:2" x14ac:dyDescent="0.25">
      <c r="A6688" s="8">
        <v>67.880000000000095</v>
      </c>
      <c r="B6688" s="41" t="s">
        <v>19</v>
      </c>
    </row>
    <row r="6689" spans="1:2" x14ac:dyDescent="0.25">
      <c r="A6689" s="8">
        <v>67.8900000000001</v>
      </c>
      <c r="B6689" s="41" t="s">
        <v>19</v>
      </c>
    </row>
    <row r="6690" spans="1:2" x14ac:dyDescent="0.25">
      <c r="A6690" s="8">
        <v>67.900000000000105</v>
      </c>
      <c r="B6690" s="41" t="s">
        <v>19</v>
      </c>
    </row>
    <row r="6691" spans="1:2" x14ac:dyDescent="0.25">
      <c r="A6691" s="8">
        <v>67.910000000000096</v>
      </c>
      <c r="B6691" s="41" t="s">
        <v>19</v>
      </c>
    </row>
    <row r="6692" spans="1:2" x14ac:dyDescent="0.25">
      <c r="A6692" s="8">
        <v>67.920000000000101</v>
      </c>
      <c r="B6692" s="41" t="s">
        <v>19</v>
      </c>
    </row>
    <row r="6693" spans="1:2" x14ac:dyDescent="0.25">
      <c r="A6693" s="8">
        <v>67.930000000000106</v>
      </c>
      <c r="B6693" s="41" t="s">
        <v>19</v>
      </c>
    </row>
    <row r="6694" spans="1:2" x14ac:dyDescent="0.25">
      <c r="A6694" s="8">
        <v>67.940000000000097</v>
      </c>
      <c r="B6694" s="41" t="s">
        <v>19</v>
      </c>
    </row>
    <row r="6695" spans="1:2" x14ac:dyDescent="0.25">
      <c r="A6695" s="8">
        <v>67.950000000000102</v>
      </c>
      <c r="B6695" s="41" t="s">
        <v>19</v>
      </c>
    </row>
    <row r="6696" spans="1:2" x14ac:dyDescent="0.25">
      <c r="A6696" s="8">
        <v>67.960000000000093</v>
      </c>
      <c r="B6696" s="41" t="s">
        <v>19</v>
      </c>
    </row>
    <row r="6697" spans="1:2" x14ac:dyDescent="0.25">
      <c r="A6697" s="8">
        <v>67.970000000000098</v>
      </c>
      <c r="B6697" s="41" t="s">
        <v>19</v>
      </c>
    </row>
    <row r="6698" spans="1:2" x14ac:dyDescent="0.25">
      <c r="A6698" s="8">
        <v>67.980000000000103</v>
      </c>
      <c r="B6698" s="41" t="s">
        <v>19</v>
      </c>
    </row>
    <row r="6699" spans="1:2" x14ac:dyDescent="0.25">
      <c r="A6699" s="8">
        <v>67.990000000000094</v>
      </c>
      <c r="B6699" s="41" t="s">
        <v>19</v>
      </c>
    </row>
    <row r="6700" spans="1:2" x14ac:dyDescent="0.25">
      <c r="A6700" s="8">
        <v>68.000000000000099</v>
      </c>
      <c r="B6700" s="41" t="s">
        <v>19</v>
      </c>
    </row>
    <row r="6701" spans="1:2" x14ac:dyDescent="0.25">
      <c r="A6701" s="8">
        <v>68.010000000000105</v>
      </c>
      <c r="B6701" s="41" t="s">
        <v>19</v>
      </c>
    </row>
    <row r="6702" spans="1:2" x14ac:dyDescent="0.25">
      <c r="A6702" s="8">
        <v>68.020000000000095</v>
      </c>
      <c r="B6702" s="41" t="s">
        <v>19</v>
      </c>
    </row>
    <row r="6703" spans="1:2" x14ac:dyDescent="0.25">
      <c r="A6703" s="8">
        <v>68.030000000000101</v>
      </c>
      <c r="B6703" s="41" t="s">
        <v>19</v>
      </c>
    </row>
    <row r="6704" spans="1:2" x14ac:dyDescent="0.25">
      <c r="A6704" s="8">
        <v>68.040000000000106</v>
      </c>
      <c r="B6704" s="41" t="s">
        <v>19</v>
      </c>
    </row>
    <row r="6705" spans="1:2" x14ac:dyDescent="0.25">
      <c r="A6705" s="8">
        <v>68.050000000000097</v>
      </c>
      <c r="B6705" s="41" t="s">
        <v>19</v>
      </c>
    </row>
    <row r="6706" spans="1:2" x14ac:dyDescent="0.25">
      <c r="A6706" s="8">
        <v>68.060000000000102</v>
      </c>
      <c r="B6706" s="41" t="s">
        <v>19</v>
      </c>
    </row>
    <row r="6707" spans="1:2" x14ac:dyDescent="0.25">
      <c r="A6707" s="8">
        <v>68.070000000000107</v>
      </c>
      <c r="B6707" s="41" t="s">
        <v>19</v>
      </c>
    </row>
    <row r="6708" spans="1:2" x14ac:dyDescent="0.25">
      <c r="A6708" s="8">
        <v>68.080000000000098</v>
      </c>
      <c r="B6708" s="41" t="s">
        <v>19</v>
      </c>
    </row>
    <row r="6709" spans="1:2" x14ac:dyDescent="0.25">
      <c r="A6709" s="8">
        <v>68.090000000000103</v>
      </c>
      <c r="B6709" s="41" t="s">
        <v>19</v>
      </c>
    </row>
    <row r="6710" spans="1:2" x14ac:dyDescent="0.25">
      <c r="A6710" s="8">
        <v>68.100000000000094</v>
      </c>
      <c r="B6710" s="41" t="s">
        <v>19</v>
      </c>
    </row>
    <row r="6711" spans="1:2" x14ac:dyDescent="0.25">
      <c r="A6711" s="8">
        <v>68.110000000000099</v>
      </c>
      <c r="B6711" s="41" t="s">
        <v>19</v>
      </c>
    </row>
    <row r="6712" spans="1:2" x14ac:dyDescent="0.25">
      <c r="A6712" s="8">
        <v>68.120000000000104</v>
      </c>
      <c r="B6712" s="41" t="s">
        <v>19</v>
      </c>
    </row>
    <row r="6713" spans="1:2" x14ac:dyDescent="0.25">
      <c r="A6713" s="8">
        <v>68.130000000000095</v>
      </c>
      <c r="B6713" s="41" t="s">
        <v>19</v>
      </c>
    </row>
    <row r="6714" spans="1:2" x14ac:dyDescent="0.25">
      <c r="A6714" s="8">
        <v>68.1400000000001</v>
      </c>
      <c r="B6714" s="41" t="s">
        <v>19</v>
      </c>
    </row>
    <row r="6715" spans="1:2" x14ac:dyDescent="0.25">
      <c r="A6715" s="8">
        <v>68.150000000000105</v>
      </c>
      <c r="B6715" s="41" t="s">
        <v>19</v>
      </c>
    </row>
    <row r="6716" spans="1:2" x14ac:dyDescent="0.25">
      <c r="A6716" s="8">
        <v>68.160000000000096</v>
      </c>
      <c r="B6716" s="41" t="s">
        <v>19</v>
      </c>
    </row>
    <row r="6717" spans="1:2" x14ac:dyDescent="0.25">
      <c r="A6717" s="8">
        <v>68.170000000000101</v>
      </c>
      <c r="B6717" s="41" t="s">
        <v>19</v>
      </c>
    </row>
    <row r="6718" spans="1:2" x14ac:dyDescent="0.25">
      <c r="A6718" s="8">
        <v>68.180000000000106</v>
      </c>
      <c r="B6718" s="41" t="s">
        <v>19</v>
      </c>
    </row>
    <row r="6719" spans="1:2" x14ac:dyDescent="0.25">
      <c r="A6719" s="8">
        <v>68.190000000000097</v>
      </c>
      <c r="B6719" s="41" t="s">
        <v>19</v>
      </c>
    </row>
    <row r="6720" spans="1:2" x14ac:dyDescent="0.25">
      <c r="A6720" s="8">
        <v>68.200000000000102</v>
      </c>
      <c r="B6720" s="41" t="s">
        <v>19</v>
      </c>
    </row>
    <row r="6721" spans="1:2" x14ac:dyDescent="0.25">
      <c r="A6721" s="8">
        <v>68.210000000000093</v>
      </c>
      <c r="B6721" s="41" t="s">
        <v>19</v>
      </c>
    </row>
    <row r="6722" spans="1:2" x14ac:dyDescent="0.25">
      <c r="A6722" s="8">
        <v>68.220000000000098</v>
      </c>
      <c r="B6722" s="41" t="s">
        <v>19</v>
      </c>
    </row>
    <row r="6723" spans="1:2" x14ac:dyDescent="0.25">
      <c r="A6723" s="8">
        <v>68.230000000000103</v>
      </c>
      <c r="B6723" s="41" t="s">
        <v>19</v>
      </c>
    </row>
    <row r="6724" spans="1:2" x14ac:dyDescent="0.25">
      <c r="A6724" s="8">
        <v>68.240000000000094</v>
      </c>
      <c r="B6724" s="41" t="s">
        <v>19</v>
      </c>
    </row>
    <row r="6725" spans="1:2" x14ac:dyDescent="0.25">
      <c r="A6725" s="8">
        <v>68.250000000000099</v>
      </c>
      <c r="B6725" s="41" t="s">
        <v>19</v>
      </c>
    </row>
    <row r="6726" spans="1:2" x14ac:dyDescent="0.25">
      <c r="A6726" s="8">
        <v>68.260000000000105</v>
      </c>
      <c r="B6726" s="41" t="s">
        <v>19</v>
      </c>
    </row>
    <row r="6727" spans="1:2" x14ac:dyDescent="0.25">
      <c r="A6727" s="8">
        <v>68.270000000000095</v>
      </c>
      <c r="B6727" s="41" t="s">
        <v>19</v>
      </c>
    </row>
    <row r="6728" spans="1:2" x14ac:dyDescent="0.25">
      <c r="A6728" s="8">
        <v>68.280000000000101</v>
      </c>
      <c r="B6728" s="41" t="s">
        <v>19</v>
      </c>
    </row>
    <row r="6729" spans="1:2" x14ac:dyDescent="0.25">
      <c r="A6729" s="8">
        <v>68.290000000000106</v>
      </c>
      <c r="B6729" s="41" t="s">
        <v>19</v>
      </c>
    </row>
    <row r="6730" spans="1:2" x14ac:dyDescent="0.25">
      <c r="A6730" s="8">
        <v>68.300000000000097</v>
      </c>
      <c r="B6730" s="41" t="s">
        <v>19</v>
      </c>
    </row>
    <row r="6731" spans="1:2" x14ac:dyDescent="0.25">
      <c r="A6731" s="8">
        <v>68.310000000000102</v>
      </c>
      <c r="B6731" s="41" t="s">
        <v>19</v>
      </c>
    </row>
    <row r="6732" spans="1:2" x14ac:dyDescent="0.25">
      <c r="A6732" s="8">
        <v>68.320000000000107</v>
      </c>
      <c r="B6732" s="41" t="s">
        <v>19</v>
      </c>
    </row>
    <row r="6733" spans="1:2" x14ac:dyDescent="0.25">
      <c r="A6733" s="8">
        <v>68.330000000000098</v>
      </c>
      <c r="B6733" s="41" t="s">
        <v>19</v>
      </c>
    </row>
    <row r="6734" spans="1:2" x14ac:dyDescent="0.25">
      <c r="A6734" s="8">
        <v>68.340000000000103</v>
      </c>
      <c r="B6734" s="41" t="s">
        <v>19</v>
      </c>
    </row>
    <row r="6735" spans="1:2" x14ac:dyDescent="0.25">
      <c r="A6735" s="8">
        <v>68.350000000000094</v>
      </c>
      <c r="B6735" s="41" t="s">
        <v>19</v>
      </c>
    </row>
    <row r="6736" spans="1:2" x14ac:dyDescent="0.25">
      <c r="A6736" s="8">
        <v>68.360000000000099</v>
      </c>
      <c r="B6736" s="41" t="s">
        <v>19</v>
      </c>
    </row>
    <row r="6737" spans="1:2" x14ac:dyDescent="0.25">
      <c r="A6737" s="8">
        <v>68.370000000000104</v>
      </c>
      <c r="B6737" s="41" t="s">
        <v>19</v>
      </c>
    </row>
    <row r="6738" spans="1:2" x14ac:dyDescent="0.25">
      <c r="A6738" s="8">
        <v>68.380000000000095</v>
      </c>
      <c r="B6738" s="41" t="s">
        <v>19</v>
      </c>
    </row>
    <row r="6739" spans="1:2" x14ac:dyDescent="0.25">
      <c r="A6739" s="8">
        <v>68.3900000000001</v>
      </c>
      <c r="B6739" s="41" t="s">
        <v>19</v>
      </c>
    </row>
    <row r="6740" spans="1:2" x14ac:dyDescent="0.25">
      <c r="A6740" s="8">
        <v>68.400000000000105</v>
      </c>
      <c r="B6740" s="41" t="s">
        <v>19</v>
      </c>
    </row>
    <row r="6741" spans="1:2" x14ac:dyDescent="0.25">
      <c r="A6741" s="8">
        <v>68.410000000000096</v>
      </c>
      <c r="B6741" s="41" t="s">
        <v>19</v>
      </c>
    </row>
    <row r="6742" spans="1:2" x14ac:dyDescent="0.25">
      <c r="A6742" s="8">
        <v>68.420000000000101</v>
      </c>
      <c r="B6742" s="41" t="s">
        <v>19</v>
      </c>
    </row>
    <row r="6743" spans="1:2" x14ac:dyDescent="0.25">
      <c r="A6743" s="8">
        <v>68.430000000000106</v>
      </c>
      <c r="B6743" s="41" t="s">
        <v>19</v>
      </c>
    </row>
    <row r="6744" spans="1:2" x14ac:dyDescent="0.25">
      <c r="A6744" s="8">
        <v>68.440000000000097</v>
      </c>
      <c r="B6744" s="41" t="s">
        <v>19</v>
      </c>
    </row>
    <row r="6745" spans="1:2" x14ac:dyDescent="0.25">
      <c r="A6745" s="8">
        <v>68.450000000000102</v>
      </c>
      <c r="B6745" s="41" t="s">
        <v>19</v>
      </c>
    </row>
    <row r="6746" spans="1:2" x14ac:dyDescent="0.25">
      <c r="A6746" s="8">
        <v>68.460000000000093</v>
      </c>
      <c r="B6746" s="41" t="s">
        <v>19</v>
      </c>
    </row>
    <row r="6747" spans="1:2" x14ac:dyDescent="0.25">
      <c r="A6747" s="8">
        <v>68.470000000000098</v>
      </c>
      <c r="B6747" s="41" t="s">
        <v>19</v>
      </c>
    </row>
    <row r="6748" spans="1:2" x14ac:dyDescent="0.25">
      <c r="A6748" s="8">
        <v>68.480000000000103</v>
      </c>
      <c r="B6748" s="41" t="s">
        <v>19</v>
      </c>
    </row>
    <row r="6749" spans="1:2" x14ac:dyDescent="0.25">
      <c r="A6749" s="8">
        <v>68.490000000000094</v>
      </c>
      <c r="B6749" s="41" t="s">
        <v>19</v>
      </c>
    </row>
    <row r="6750" spans="1:2" x14ac:dyDescent="0.25">
      <c r="A6750" s="8">
        <v>68.500000000000099</v>
      </c>
      <c r="B6750" s="41" t="s">
        <v>19</v>
      </c>
    </row>
    <row r="6751" spans="1:2" x14ac:dyDescent="0.25">
      <c r="A6751" s="8">
        <v>68.510000000000105</v>
      </c>
      <c r="B6751" s="41" t="s">
        <v>19</v>
      </c>
    </row>
    <row r="6752" spans="1:2" x14ac:dyDescent="0.25">
      <c r="A6752" s="8">
        <v>68.520000000000095</v>
      </c>
      <c r="B6752" s="41" t="s">
        <v>19</v>
      </c>
    </row>
    <row r="6753" spans="1:2" x14ac:dyDescent="0.25">
      <c r="A6753" s="8">
        <v>68.530000000000101</v>
      </c>
      <c r="B6753" s="41" t="s">
        <v>19</v>
      </c>
    </row>
    <row r="6754" spans="1:2" x14ac:dyDescent="0.25">
      <c r="A6754" s="8">
        <v>68.540000000000106</v>
      </c>
      <c r="B6754" s="41" t="s">
        <v>19</v>
      </c>
    </row>
    <row r="6755" spans="1:2" x14ac:dyDescent="0.25">
      <c r="A6755" s="8">
        <v>68.550000000000097</v>
      </c>
      <c r="B6755" s="41" t="s">
        <v>19</v>
      </c>
    </row>
    <row r="6756" spans="1:2" x14ac:dyDescent="0.25">
      <c r="A6756" s="8">
        <v>68.560000000000102</v>
      </c>
      <c r="B6756" s="41" t="s">
        <v>19</v>
      </c>
    </row>
    <row r="6757" spans="1:2" x14ac:dyDescent="0.25">
      <c r="A6757" s="8">
        <v>68.570000000000107</v>
      </c>
      <c r="B6757" s="41" t="s">
        <v>19</v>
      </c>
    </row>
    <row r="6758" spans="1:2" x14ac:dyDescent="0.25">
      <c r="A6758" s="8">
        <v>68.580000000000098</v>
      </c>
      <c r="B6758" s="41" t="s">
        <v>19</v>
      </c>
    </row>
    <row r="6759" spans="1:2" x14ac:dyDescent="0.25">
      <c r="A6759" s="8">
        <v>68.590000000000103</v>
      </c>
      <c r="B6759" s="41" t="s">
        <v>19</v>
      </c>
    </row>
    <row r="6760" spans="1:2" x14ac:dyDescent="0.25">
      <c r="A6760" s="8">
        <v>68.600000000000094</v>
      </c>
      <c r="B6760" s="41" t="s">
        <v>19</v>
      </c>
    </row>
    <row r="6761" spans="1:2" x14ac:dyDescent="0.25">
      <c r="A6761" s="8">
        <v>68.610000000000099</v>
      </c>
      <c r="B6761" s="41" t="s">
        <v>19</v>
      </c>
    </row>
    <row r="6762" spans="1:2" x14ac:dyDescent="0.25">
      <c r="A6762" s="8">
        <v>68.620000000000104</v>
      </c>
      <c r="B6762" s="41" t="s">
        <v>19</v>
      </c>
    </row>
    <row r="6763" spans="1:2" x14ac:dyDescent="0.25">
      <c r="A6763" s="8">
        <v>68.630000000000095</v>
      </c>
      <c r="B6763" s="41" t="s">
        <v>19</v>
      </c>
    </row>
    <row r="6764" spans="1:2" x14ac:dyDescent="0.25">
      <c r="A6764" s="8">
        <v>68.6400000000001</v>
      </c>
      <c r="B6764" s="41" t="s">
        <v>19</v>
      </c>
    </row>
    <row r="6765" spans="1:2" x14ac:dyDescent="0.25">
      <c r="A6765" s="8">
        <v>68.650000000000105</v>
      </c>
      <c r="B6765" s="41" t="s">
        <v>19</v>
      </c>
    </row>
    <row r="6766" spans="1:2" x14ac:dyDescent="0.25">
      <c r="A6766" s="8">
        <v>68.660000000000096</v>
      </c>
      <c r="B6766" s="41" t="s">
        <v>19</v>
      </c>
    </row>
    <row r="6767" spans="1:2" x14ac:dyDescent="0.25">
      <c r="A6767" s="8">
        <v>68.670000000000101</v>
      </c>
      <c r="B6767" s="41" t="s">
        <v>19</v>
      </c>
    </row>
    <row r="6768" spans="1:2" x14ac:dyDescent="0.25">
      <c r="A6768" s="8">
        <v>68.680000000000106</v>
      </c>
      <c r="B6768" s="41" t="s">
        <v>19</v>
      </c>
    </row>
    <row r="6769" spans="1:2" x14ac:dyDescent="0.25">
      <c r="A6769" s="8">
        <v>68.690000000000097</v>
      </c>
      <c r="B6769" s="41" t="s">
        <v>19</v>
      </c>
    </row>
    <row r="6770" spans="1:2" x14ac:dyDescent="0.25">
      <c r="A6770" s="8">
        <v>68.700000000000102</v>
      </c>
      <c r="B6770" s="41" t="s">
        <v>19</v>
      </c>
    </row>
    <row r="6771" spans="1:2" x14ac:dyDescent="0.25">
      <c r="A6771" s="8">
        <v>68.710000000000093</v>
      </c>
      <c r="B6771" s="41" t="s">
        <v>19</v>
      </c>
    </row>
    <row r="6772" spans="1:2" x14ac:dyDescent="0.25">
      <c r="A6772" s="8">
        <v>68.720000000000098</v>
      </c>
      <c r="B6772" s="41" t="s">
        <v>19</v>
      </c>
    </row>
    <row r="6773" spans="1:2" x14ac:dyDescent="0.25">
      <c r="A6773" s="8">
        <v>68.730000000000103</v>
      </c>
      <c r="B6773" s="41" t="s">
        <v>19</v>
      </c>
    </row>
    <row r="6774" spans="1:2" x14ac:dyDescent="0.25">
      <c r="A6774" s="8">
        <v>68.740000000000094</v>
      </c>
      <c r="B6774" s="41" t="s">
        <v>19</v>
      </c>
    </row>
    <row r="6775" spans="1:2" x14ac:dyDescent="0.25">
      <c r="A6775" s="8">
        <v>68.750000000000099</v>
      </c>
      <c r="B6775" s="41" t="s">
        <v>19</v>
      </c>
    </row>
    <row r="6776" spans="1:2" x14ac:dyDescent="0.25">
      <c r="A6776" s="8">
        <v>68.760000000000105</v>
      </c>
      <c r="B6776" s="41" t="s">
        <v>19</v>
      </c>
    </row>
    <row r="6777" spans="1:2" x14ac:dyDescent="0.25">
      <c r="A6777" s="8">
        <v>68.770000000000095</v>
      </c>
      <c r="B6777" s="41" t="s">
        <v>19</v>
      </c>
    </row>
    <row r="6778" spans="1:2" x14ac:dyDescent="0.25">
      <c r="A6778" s="8">
        <v>68.780000000000101</v>
      </c>
      <c r="B6778" s="41" t="s">
        <v>19</v>
      </c>
    </row>
    <row r="6779" spans="1:2" x14ac:dyDescent="0.25">
      <c r="A6779" s="8">
        <v>68.790000000000106</v>
      </c>
      <c r="B6779" s="41" t="s">
        <v>19</v>
      </c>
    </row>
    <row r="6780" spans="1:2" x14ac:dyDescent="0.25">
      <c r="A6780" s="8">
        <v>68.800000000000097</v>
      </c>
      <c r="B6780" s="41" t="s">
        <v>19</v>
      </c>
    </row>
    <row r="6781" spans="1:2" x14ac:dyDescent="0.25">
      <c r="A6781" s="8">
        <v>68.810000000000102</v>
      </c>
      <c r="B6781" s="41" t="s">
        <v>19</v>
      </c>
    </row>
    <row r="6782" spans="1:2" x14ac:dyDescent="0.25">
      <c r="A6782" s="8">
        <v>68.820000000000107</v>
      </c>
      <c r="B6782" s="41" t="s">
        <v>19</v>
      </c>
    </row>
    <row r="6783" spans="1:2" x14ac:dyDescent="0.25">
      <c r="A6783" s="8">
        <v>68.830000000000098</v>
      </c>
      <c r="B6783" s="41" t="s">
        <v>19</v>
      </c>
    </row>
    <row r="6784" spans="1:2" x14ac:dyDescent="0.25">
      <c r="A6784" s="8">
        <v>68.840000000000103</v>
      </c>
      <c r="B6784" s="41" t="s">
        <v>19</v>
      </c>
    </row>
    <row r="6785" spans="1:2" x14ac:dyDescent="0.25">
      <c r="A6785" s="8">
        <v>68.850000000000094</v>
      </c>
      <c r="B6785" s="41" t="s">
        <v>19</v>
      </c>
    </row>
    <row r="6786" spans="1:2" x14ac:dyDescent="0.25">
      <c r="A6786" s="8">
        <v>68.860000000000099</v>
      </c>
      <c r="B6786" s="41" t="s">
        <v>19</v>
      </c>
    </row>
    <row r="6787" spans="1:2" x14ac:dyDescent="0.25">
      <c r="A6787" s="8">
        <v>68.870000000000104</v>
      </c>
      <c r="B6787" s="41" t="s">
        <v>19</v>
      </c>
    </row>
    <row r="6788" spans="1:2" x14ac:dyDescent="0.25">
      <c r="A6788" s="8">
        <v>68.880000000000095</v>
      </c>
      <c r="B6788" s="41" t="s">
        <v>19</v>
      </c>
    </row>
    <row r="6789" spans="1:2" x14ac:dyDescent="0.25">
      <c r="A6789" s="8">
        <v>68.8900000000001</v>
      </c>
      <c r="B6789" s="41" t="s">
        <v>19</v>
      </c>
    </row>
    <row r="6790" spans="1:2" x14ac:dyDescent="0.25">
      <c r="A6790" s="8">
        <v>68.900000000000105</v>
      </c>
      <c r="B6790" s="41" t="s">
        <v>19</v>
      </c>
    </row>
    <row r="6791" spans="1:2" x14ac:dyDescent="0.25">
      <c r="A6791" s="8">
        <v>68.910000000000096</v>
      </c>
      <c r="B6791" s="41" t="s">
        <v>19</v>
      </c>
    </row>
    <row r="6792" spans="1:2" x14ac:dyDescent="0.25">
      <c r="A6792" s="8">
        <v>68.920000000000101</v>
      </c>
      <c r="B6792" s="41" t="s">
        <v>19</v>
      </c>
    </row>
    <row r="6793" spans="1:2" x14ac:dyDescent="0.25">
      <c r="A6793" s="8">
        <v>68.930000000000106</v>
      </c>
      <c r="B6793" s="41" t="s">
        <v>19</v>
      </c>
    </row>
    <row r="6794" spans="1:2" x14ac:dyDescent="0.25">
      <c r="A6794" s="8">
        <v>68.940000000000097</v>
      </c>
      <c r="B6794" s="41" t="s">
        <v>19</v>
      </c>
    </row>
    <row r="6795" spans="1:2" x14ac:dyDescent="0.25">
      <c r="A6795" s="8">
        <v>68.950000000000102</v>
      </c>
      <c r="B6795" s="41" t="s">
        <v>19</v>
      </c>
    </row>
    <row r="6796" spans="1:2" x14ac:dyDescent="0.25">
      <c r="A6796" s="8">
        <v>68.960000000000093</v>
      </c>
      <c r="B6796" s="41" t="s">
        <v>19</v>
      </c>
    </row>
    <row r="6797" spans="1:2" x14ac:dyDescent="0.25">
      <c r="A6797" s="8">
        <v>68.970000000000098</v>
      </c>
      <c r="B6797" s="41" t="s">
        <v>19</v>
      </c>
    </row>
    <row r="6798" spans="1:2" x14ac:dyDescent="0.25">
      <c r="A6798" s="8">
        <v>68.980000000000103</v>
      </c>
      <c r="B6798" s="41" t="s">
        <v>19</v>
      </c>
    </row>
    <row r="6799" spans="1:2" x14ac:dyDescent="0.25">
      <c r="A6799" s="8">
        <v>68.990000000000094</v>
      </c>
      <c r="B6799" s="41" t="s">
        <v>19</v>
      </c>
    </row>
    <row r="6800" spans="1:2" x14ac:dyDescent="0.25">
      <c r="A6800" s="8">
        <v>69.000000000000099</v>
      </c>
      <c r="B6800" s="41" t="s">
        <v>19</v>
      </c>
    </row>
    <row r="6801" spans="1:2" x14ac:dyDescent="0.25">
      <c r="A6801" s="8">
        <v>69.010000000000105</v>
      </c>
      <c r="B6801" s="41" t="s">
        <v>19</v>
      </c>
    </row>
    <row r="6802" spans="1:2" x14ac:dyDescent="0.25">
      <c r="A6802" s="8">
        <v>69.020000000000095</v>
      </c>
      <c r="B6802" s="41" t="s">
        <v>19</v>
      </c>
    </row>
    <row r="6803" spans="1:2" x14ac:dyDescent="0.25">
      <c r="A6803" s="8">
        <v>69.030000000000101</v>
      </c>
      <c r="B6803" s="41" t="s">
        <v>19</v>
      </c>
    </row>
    <row r="6804" spans="1:2" x14ac:dyDescent="0.25">
      <c r="A6804" s="8">
        <v>69.040000000000106</v>
      </c>
      <c r="B6804" s="41" t="s">
        <v>19</v>
      </c>
    </row>
    <row r="6805" spans="1:2" x14ac:dyDescent="0.25">
      <c r="A6805" s="8">
        <v>69.050000000000097</v>
      </c>
      <c r="B6805" s="41" t="s">
        <v>19</v>
      </c>
    </row>
    <row r="6806" spans="1:2" x14ac:dyDescent="0.25">
      <c r="A6806" s="8">
        <v>69.060000000000102</v>
      </c>
      <c r="B6806" s="41" t="s">
        <v>19</v>
      </c>
    </row>
    <row r="6807" spans="1:2" x14ac:dyDescent="0.25">
      <c r="A6807" s="8">
        <v>69.070000000000107</v>
      </c>
      <c r="B6807" s="41" t="s">
        <v>19</v>
      </c>
    </row>
    <row r="6808" spans="1:2" x14ac:dyDescent="0.25">
      <c r="A6808" s="8">
        <v>69.080000000000098</v>
      </c>
      <c r="B6808" s="41" t="s">
        <v>19</v>
      </c>
    </row>
    <row r="6809" spans="1:2" x14ac:dyDescent="0.25">
      <c r="A6809" s="8">
        <v>69.090000000000103</v>
      </c>
      <c r="B6809" s="41" t="s">
        <v>19</v>
      </c>
    </row>
    <row r="6810" spans="1:2" x14ac:dyDescent="0.25">
      <c r="A6810" s="8">
        <v>69.100000000000094</v>
      </c>
      <c r="B6810" s="41" t="s">
        <v>19</v>
      </c>
    </row>
    <row r="6811" spans="1:2" x14ac:dyDescent="0.25">
      <c r="A6811" s="8">
        <v>69.110000000000099</v>
      </c>
      <c r="B6811" s="41" t="s">
        <v>19</v>
      </c>
    </row>
    <row r="6812" spans="1:2" x14ac:dyDescent="0.25">
      <c r="A6812" s="8">
        <v>69.120000000000104</v>
      </c>
      <c r="B6812" s="41" t="s">
        <v>19</v>
      </c>
    </row>
    <row r="6813" spans="1:2" x14ac:dyDescent="0.25">
      <c r="A6813" s="8">
        <v>69.130000000000095</v>
      </c>
      <c r="B6813" s="41" t="s">
        <v>19</v>
      </c>
    </row>
    <row r="6814" spans="1:2" x14ac:dyDescent="0.25">
      <c r="A6814" s="8">
        <v>69.1400000000001</v>
      </c>
      <c r="B6814" s="41" t="s">
        <v>19</v>
      </c>
    </row>
    <row r="6815" spans="1:2" x14ac:dyDescent="0.25">
      <c r="A6815" s="8">
        <v>69.150000000000105</v>
      </c>
      <c r="B6815" s="41" t="s">
        <v>19</v>
      </c>
    </row>
    <row r="6816" spans="1:2" x14ac:dyDescent="0.25">
      <c r="A6816" s="8">
        <v>69.160000000000096</v>
      </c>
      <c r="B6816" s="41" t="s">
        <v>19</v>
      </c>
    </row>
    <row r="6817" spans="1:2" x14ac:dyDescent="0.25">
      <c r="A6817" s="8">
        <v>69.170000000000101</v>
      </c>
      <c r="B6817" s="41" t="s">
        <v>19</v>
      </c>
    </row>
    <row r="6818" spans="1:2" x14ac:dyDescent="0.25">
      <c r="A6818" s="8">
        <v>69.180000000000106</v>
      </c>
      <c r="B6818" s="41" t="s">
        <v>19</v>
      </c>
    </row>
    <row r="6819" spans="1:2" x14ac:dyDescent="0.25">
      <c r="A6819" s="8">
        <v>69.190000000000097</v>
      </c>
      <c r="B6819" s="41" t="s">
        <v>19</v>
      </c>
    </row>
    <row r="6820" spans="1:2" x14ac:dyDescent="0.25">
      <c r="A6820" s="8">
        <v>69.200000000000102</v>
      </c>
      <c r="B6820" s="41" t="s">
        <v>19</v>
      </c>
    </row>
    <row r="6821" spans="1:2" x14ac:dyDescent="0.25">
      <c r="A6821" s="8">
        <v>69.210000000000093</v>
      </c>
      <c r="B6821" s="41" t="s">
        <v>19</v>
      </c>
    </row>
    <row r="6822" spans="1:2" x14ac:dyDescent="0.25">
      <c r="A6822" s="8">
        <v>69.220000000000098</v>
      </c>
      <c r="B6822" s="41" t="s">
        <v>19</v>
      </c>
    </row>
    <row r="6823" spans="1:2" x14ac:dyDescent="0.25">
      <c r="A6823" s="8">
        <v>69.230000000000103</v>
      </c>
      <c r="B6823" s="41" t="s">
        <v>19</v>
      </c>
    </row>
    <row r="6824" spans="1:2" x14ac:dyDescent="0.25">
      <c r="A6824" s="8">
        <v>69.240000000000094</v>
      </c>
      <c r="B6824" s="41" t="s">
        <v>19</v>
      </c>
    </row>
    <row r="6825" spans="1:2" x14ac:dyDescent="0.25">
      <c r="A6825" s="8">
        <v>69.250000000000099</v>
      </c>
      <c r="B6825" s="41" t="s">
        <v>19</v>
      </c>
    </row>
    <row r="6826" spans="1:2" x14ac:dyDescent="0.25">
      <c r="A6826" s="8">
        <v>69.260000000000105</v>
      </c>
      <c r="B6826" s="41" t="s">
        <v>19</v>
      </c>
    </row>
    <row r="6827" spans="1:2" x14ac:dyDescent="0.25">
      <c r="A6827" s="8">
        <v>69.270000000000095</v>
      </c>
      <c r="B6827" s="41" t="s">
        <v>19</v>
      </c>
    </row>
    <row r="6828" spans="1:2" x14ac:dyDescent="0.25">
      <c r="A6828" s="8">
        <v>69.280000000000101</v>
      </c>
      <c r="B6828" s="41" t="s">
        <v>19</v>
      </c>
    </row>
    <row r="6829" spans="1:2" x14ac:dyDescent="0.25">
      <c r="A6829" s="8">
        <v>69.290000000000106</v>
      </c>
      <c r="B6829" s="41" t="s">
        <v>19</v>
      </c>
    </row>
    <row r="6830" spans="1:2" x14ac:dyDescent="0.25">
      <c r="A6830" s="8">
        <v>69.300000000000097</v>
      </c>
      <c r="B6830" s="41" t="s">
        <v>19</v>
      </c>
    </row>
    <row r="6831" spans="1:2" x14ac:dyDescent="0.25">
      <c r="A6831" s="8">
        <v>69.310000000000102</v>
      </c>
      <c r="B6831" s="41" t="s">
        <v>19</v>
      </c>
    </row>
    <row r="6832" spans="1:2" x14ac:dyDescent="0.25">
      <c r="A6832" s="8">
        <v>69.320000000000107</v>
      </c>
      <c r="B6832" s="41" t="s">
        <v>19</v>
      </c>
    </row>
    <row r="6833" spans="1:2" x14ac:dyDescent="0.25">
      <c r="A6833" s="8">
        <v>69.330000000000098</v>
      </c>
      <c r="B6833" s="41" t="s">
        <v>19</v>
      </c>
    </row>
    <row r="6834" spans="1:2" x14ac:dyDescent="0.25">
      <c r="A6834" s="8">
        <v>69.340000000000103</v>
      </c>
      <c r="B6834" s="41" t="s">
        <v>19</v>
      </c>
    </row>
    <row r="6835" spans="1:2" x14ac:dyDescent="0.25">
      <c r="A6835" s="8">
        <v>69.350000000000094</v>
      </c>
      <c r="B6835" s="41" t="s">
        <v>19</v>
      </c>
    </row>
    <row r="6836" spans="1:2" x14ac:dyDescent="0.25">
      <c r="A6836" s="8">
        <v>69.360000000000099</v>
      </c>
      <c r="B6836" s="41" t="s">
        <v>19</v>
      </c>
    </row>
    <row r="6837" spans="1:2" x14ac:dyDescent="0.25">
      <c r="A6837" s="8">
        <v>69.370000000000104</v>
      </c>
      <c r="B6837" s="41" t="s">
        <v>19</v>
      </c>
    </row>
    <row r="6838" spans="1:2" x14ac:dyDescent="0.25">
      <c r="A6838" s="8">
        <v>69.380000000000095</v>
      </c>
      <c r="B6838" s="41" t="s">
        <v>19</v>
      </c>
    </row>
    <row r="6839" spans="1:2" x14ac:dyDescent="0.25">
      <c r="A6839" s="8">
        <v>69.3900000000001</v>
      </c>
      <c r="B6839" s="41" t="s">
        <v>19</v>
      </c>
    </row>
    <row r="6840" spans="1:2" x14ac:dyDescent="0.25">
      <c r="A6840" s="8">
        <v>69.400000000000105</v>
      </c>
      <c r="B6840" s="41" t="s">
        <v>19</v>
      </c>
    </row>
    <row r="6841" spans="1:2" x14ac:dyDescent="0.25">
      <c r="A6841" s="8">
        <v>69.410000000000096</v>
      </c>
      <c r="B6841" s="41" t="s">
        <v>19</v>
      </c>
    </row>
    <row r="6842" spans="1:2" x14ac:dyDescent="0.25">
      <c r="A6842" s="8">
        <v>69.420000000000101</v>
      </c>
      <c r="B6842" s="41" t="s">
        <v>19</v>
      </c>
    </row>
    <row r="6843" spans="1:2" x14ac:dyDescent="0.25">
      <c r="A6843" s="8">
        <v>69.430000000000106</v>
      </c>
      <c r="B6843" s="41" t="s">
        <v>19</v>
      </c>
    </row>
    <row r="6844" spans="1:2" x14ac:dyDescent="0.25">
      <c r="A6844" s="8">
        <v>69.440000000000097</v>
      </c>
      <c r="B6844" s="41" t="s">
        <v>19</v>
      </c>
    </row>
    <row r="6845" spans="1:2" x14ac:dyDescent="0.25">
      <c r="A6845" s="8">
        <v>69.450000000000102</v>
      </c>
      <c r="B6845" s="41" t="s">
        <v>19</v>
      </c>
    </row>
    <row r="6846" spans="1:2" x14ac:dyDescent="0.25">
      <c r="A6846" s="8">
        <v>69.460000000000093</v>
      </c>
      <c r="B6846" s="41" t="s">
        <v>19</v>
      </c>
    </row>
    <row r="6847" spans="1:2" x14ac:dyDescent="0.25">
      <c r="A6847" s="8">
        <v>69.470000000000098</v>
      </c>
      <c r="B6847" s="41" t="s">
        <v>19</v>
      </c>
    </row>
    <row r="6848" spans="1:2" x14ac:dyDescent="0.25">
      <c r="A6848" s="8">
        <v>69.480000000000103</v>
      </c>
      <c r="B6848" s="41" t="s">
        <v>19</v>
      </c>
    </row>
    <row r="6849" spans="1:2" x14ac:dyDescent="0.25">
      <c r="A6849" s="8">
        <v>69.490000000000094</v>
      </c>
      <c r="B6849" s="41" t="s">
        <v>19</v>
      </c>
    </row>
    <row r="6850" spans="1:2" x14ac:dyDescent="0.25">
      <c r="A6850" s="8">
        <v>69.500000000000099</v>
      </c>
      <c r="B6850" s="41" t="s">
        <v>19</v>
      </c>
    </row>
    <row r="6851" spans="1:2" x14ac:dyDescent="0.25">
      <c r="A6851" s="8">
        <v>69.510000000000105</v>
      </c>
      <c r="B6851" s="41" t="s">
        <v>19</v>
      </c>
    </row>
    <row r="6852" spans="1:2" x14ac:dyDescent="0.25">
      <c r="A6852" s="8">
        <v>69.520000000000095</v>
      </c>
      <c r="B6852" s="41" t="s">
        <v>19</v>
      </c>
    </row>
    <row r="6853" spans="1:2" x14ac:dyDescent="0.25">
      <c r="A6853" s="8">
        <v>69.530000000000101</v>
      </c>
      <c r="B6853" s="41" t="s">
        <v>19</v>
      </c>
    </row>
    <row r="6854" spans="1:2" x14ac:dyDescent="0.25">
      <c r="A6854" s="8">
        <v>69.540000000000106</v>
      </c>
      <c r="B6854" s="41" t="s">
        <v>19</v>
      </c>
    </row>
    <row r="6855" spans="1:2" x14ac:dyDescent="0.25">
      <c r="A6855" s="8">
        <v>69.550000000000097</v>
      </c>
      <c r="B6855" s="41" t="s">
        <v>19</v>
      </c>
    </row>
    <row r="6856" spans="1:2" x14ac:dyDescent="0.25">
      <c r="A6856" s="8">
        <v>69.560000000000102</v>
      </c>
      <c r="B6856" s="41" t="s">
        <v>19</v>
      </c>
    </row>
    <row r="6857" spans="1:2" x14ac:dyDescent="0.25">
      <c r="A6857" s="8">
        <v>69.570000000000107</v>
      </c>
      <c r="B6857" s="41" t="s">
        <v>19</v>
      </c>
    </row>
    <row r="6858" spans="1:2" x14ac:dyDescent="0.25">
      <c r="A6858" s="8">
        <v>69.580000000000098</v>
      </c>
      <c r="B6858" s="41" t="s">
        <v>19</v>
      </c>
    </row>
    <row r="6859" spans="1:2" x14ac:dyDescent="0.25">
      <c r="A6859" s="8">
        <v>69.590000000000103</v>
      </c>
      <c r="B6859" s="41" t="s">
        <v>19</v>
      </c>
    </row>
    <row r="6860" spans="1:2" x14ac:dyDescent="0.25">
      <c r="A6860" s="8">
        <v>69.600000000000094</v>
      </c>
      <c r="B6860" s="41" t="s">
        <v>19</v>
      </c>
    </row>
    <row r="6861" spans="1:2" x14ac:dyDescent="0.25">
      <c r="A6861" s="8">
        <v>69.610000000000099</v>
      </c>
      <c r="B6861" s="41" t="s">
        <v>19</v>
      </c>
    </row>
    <row r="6862" spans="1:2" x14ac:dyDescent="0.25">
      <c r="A6862" s="8">
        <v>69.620000000000104</v>
      </c>
      <c r="B6862" s="41" t="s">
        <v>19</v>
      </c>
    </row>
    <row r="6863" spans="1:2" x14ac:dyDescent="0.25">
      <c r="A6863" s="8">
        <v>69.630000000000095</v>
      </c>
      <c r="B6863" s="41" t="s">
        <v>19</v>
      </c>
    </row>
    <row r="6864" spans="1:2" x14ac:dyDescent="0.25">
      <c r="A6864" s="8">
        <v>69.6400000000001</v>
      </c>
      <c r="B6864" s="41" t="s">
        <v>19</v>
      </c>
    </row>
    <row r="6865" spans="1:2" x14ac:dyDescent="0.25">
      <c r="A6865" s="8">
        <v>69.650000000000105</v>
      </c>
      <c r="B6865" s="41" t="s">
        <v>19</v>
      </c>
    </row>
    <row r="6866" spans="1:2" x14ac:dyDescent="0.25">
      <c r="A6866" s="8">
        <v>69.660000000000096</v>
      </c>
      <c r="B6866" s="41" t="s">
        <v>19</v>
      </c>
    </row>
    <row r="6867" spans="1:2" x14ac:dyDescent="0.25">
      <c r="A6867" s="8">
        <v>69.670000000000101</v>
      </c>
      <c r="B6867" s="41" t="s">
        <v>19</v>
      </c>
    </row>
    <row r="6868" spans="1:2" x14ac:dyDescent="0.25">
      <c r="A6868" s="8">
        <v>69.680000000000106</v>
      </c>
      <c r="B6868" s="41" t="s">
        <v>19</v>
      </c>
    </row>
    <row r="6869" spans="1:2" x14ac:dyDescent="0.25">
      <c r="A6869" s="8">
        <v>69.690000000000097</v>
      </c>
      <c r="B6869" s="41" t="s">
        <v>19</v>
      </c>
    </row>
    <row r="6870" spans="1:2" x14ac:dyDescent="0.25">
      <c r="A6870" s="8">
        <v>69.700000000000102</v>
      </c>
      <c r="B6870" s="41" t="s">
        <v>19</v>
      </c>
    </row>
    <row r="6871" spans="1:2" x14ac:dyDescent="0.25">
      <c r="A6871" s="8">
        <v>69.710000000000093</v>
      </c>
      <c r="B6871" s="41" t="s">
        <v>19</v>
      </c>
    </row>
    <row r="6872" spans="1:2" x14ac:dyDescent="0.25">
      <c r="A6872" s="8">
        <v>69.720000000000098</v>
      </c>
      <c r="B6872" s="41" t="s">
        <v>19</v>
      </c>
    </row>
    <row r="6873" spans="1:2" x14ac:dyDescent="0.25">
      <c r="A6873" s="8">
        <v>69.730000000000103</v>
      </c>
      <c r="B6873" s="41" t="s">
        <v>19</v>
      </c>
    </row>
    <row r="6874" spans="1:2" x14ac:dyDescent="0.25">
      <c r="A6874" s="8">
        <v>69.740000000000094</v>
      </c>
      <c r="B6874" s="41" t="s">
        <v>19</v>
      </c>
    </row>
    <row r="6875" spans="1:2" x14ac:dyDescent="0.25">
      <c r="A6875" s="8">
        <v>69.750000000000099</v>
      </c>
      <c r="B6875" s="41" t="s">
        <v>19</v>
      </c>
    </row>
    <row r="6876" spans="1:2" x14ac:dyDescent="0.25">
      <c r="A6876" s="8">
        <v>69.760000000000105</v>
      </c>
      <c r="B6876" s="41" t="s">
        <v>19</v>
      </c>
    </row>
    <row r="6877" spans="1:2" x14ac:dyDescent="0.25">
      <c r="A6877" s="8">
        <v>69.770000000000095</v>
      </c>
      <c r="B6877" s="41" t="s">
        <v>19</v>
      </c>
    </row>
    <row r="6878" spans="1:2" x14ac:dyDescent="0.25">
      <c r="A6878" s="8">
        <v>69.780000000000101</v>
      </c>
      <c r="B6878" s="41" t="s">
        <v>19</v>
      </c>
    </row>
    <row r="6879" spans="1:2" x14ac:dyDescent="0.25">
      <c r="A6879" s="8">
        <v>69.790000000000106</v>
      </c>
      <c r="B6879" s="41" t="s">
        <v>19</v>
      </c>
    </row>
    <row r="6880" spans="1:2" x14ac:dyDescent="0.25">
      <c r="A6880" s="8">
        <v>69.800000000000097</v>
      </c>
      <c r="B6880" s="41" t="s">
        <v>19</v>
      </c>
    </row>
    <row r="6881" spans="1:2" x14ac:dyDescent="0.25">
      <c r="A6881" s="8">
        <v>69.810000000000102</v>
      </c>
      <c r="B6881" s="41" t="s">
        <v>19</v>
      </c>
    </row>
    <row r="6882" spans="1:2" x14ac:dyDescent="0.25">
      <c r="A6882" s="8">
        <v>69.820000000000107</v>
      </c>
      <c r="B6882" s="41" t="s">
        <v>19</v>
      </c>
    </row>
    <row r="6883" spans="1:2" x14ac:dyDescent="0.25">
      <c r="A6883" s="8">
        <v>69.830000000000098</v>
      </c>
      <c r="B6883" s="41" t="s">
        <v>19</v>
      </c>
    </row>
    <row r="6884" spans="1:2" x14ac:dyDescent="0.25">
      <c r="A6884" s="8">
        <v>69.840000000000103</v>
      </c>
      <c r="B6884" s="41" t="s">
        <v>19</v>
      </c>
    </row>
    <row r="6885" spans="1:2" x14ac:dyDescent="0.25">
      <c r="A6885" s="8">
        <v>69.850000000000094</v>
      </c>
      <c r="B6885" s="41" t="s">
        <v>19</v>
      </c>
    </row>
    <row r="6886" spans="1:2" x14ac:dyDescent="0.25">
      <c r="A6886" s="8">
        <v>69.860000000000099</v>
      </c>
      <c r="B6886" s="41" t="s">
        <v>19</v>
      </c>
    </row>
    <row r="6887" spans="1:2" x14ac:dyDescent="0.25">
      <c r="A6887" s="8">
        <v>69.870000000000104</v>
      </c>
      <c r="B6887" s="41" t="s">
        <v>19</v>
      </c>
    </row>
    <row r="6888" spans="1:2" x14ac:dyDescent="0.25">
      <c r="A6888" s="8">
        <v>69.880000000000095</v>
      </c>
      <c r="B6888" s="41" t="s">
        <v>19</v>
      </c>
    </row>
    <row r="6889" spans="1:2" x14ac:dyDescent="0.25">
      <c r="A6889" s="8">
        <v>69.8900000000001</v>
      </c>
      <c r="B6889" s="41" t="s">
        <v>19</v>
      </c>
    </row>
    <row r="6890" spans="1:2" x14ac:dyDescent="0.25">
      <c r="A6890" s="8">
        <v>69.900000000000105</v>
      </c>
      <c r="B6890" s="41" t="s">
        <v>19</v>
      </c>
    </row>
    <row r="6891" spans="1:2" x14ac:dyDescent="0.25">
      <c r="A6891" s="8">
        <v>69.910000000000096</v>
      </c>
      <c r="B6891" s="41" t="s">
        <v>19</v>
      </c>
    </row>
    <row r="6892" spans="1:2" x14ac:dyDescent="0.25">
      <c r="A6892" s="8">
        <v>69.920000000000101</v>
      </c>
      <c r="B6892" s="41" t="s">
        <v>19</v>
      </c>
    </row>
    <row r="6893" spans="1:2" x14ac:dyDescent="0.25">
      <c r="A6893" s="8">
        <v>69.930000000000106</v>
      </c>
      <c r="B6893" s="41" t="s">
        <v>19</v>
      </c>
    </row>
    <row r="6894" spans="1:2" x14ac:dyDescent="0.25">
      <c r="A6894" s="8">
        <v>69.940000000000097</v>
      </c>
      <c r="B6894" s="41" t="s">
        <v>19</v>
      </c>
    </row>
    <row r="6895" spans="1:2" x14ac:dyDescent="0.25">
      <c r="A6895" s="8">
        <v>69.950000000000102</v>
      </c>
      <c r="B6895" s="41" t="s">
        <v>19</v>
      </c>
    </row>
    <row r="6896" spans="1:2" x14ac:dyDescent="0.25">
      <c r="A6896" s="8">
        <v>69.960000000000093</v>
      </c>
      <c r="B6896" s="41" t="s">
        <v>19</v>
      </c>
    </row>
    <row r="6897" spans="1:2" x14ac:dyDescent="0.25">
      <c r="A6897" s="8">
        <v>69.970000000000098</v>
      </c>
      <c r="B6897" s="41" t="s">
        <v>19</v>
      </c>
    </row>
    <row r="6898" spans="1:2" x14ac:dyDescent="0.25">
      <c r="A6898" s="8">
        <v>69.980000000000103</v>
      </c>
      <c r="B6898" s="41" t="s">
        <v>19</v>
      </c>
    </row>
    <row r="6899" spans="1:2" x14ac:dyDescent="0.25">
      <c r="A6899" s="8">
        <v>69.990000000000094</v>
      </c>
      <c r="B6899" s="41" t="s">
        <v>19</v>
      </c>
    </row>
    <row r="6900" spans="1:2" x14ac:dyDescent="0.25">
      <c r="A6900" s="8">
        <v>70.000000000000099</v>
      </c>
      <c r="B6900" s="41" t="s">
        <v>19</v>
      </c>
    </row>
    <row r="6901" spans="1:2" x14ac:dyDescent="0.25">
      <c r="A6901" s="8">
        <v>70.010000000000105</v>
      </c>
      <c r="B6901" s="41" t="s">
        <v>19</v>
      </c>
    </row>
    <row r="6902" spans="1:2" x14ac:dyDescent="0.25">
      <c r="A6902" s="8">
        <v>70.020000000000095</v>
      </c>
      <c r="B6902" s="41" t="s">
        <v>19</v>
      </c>
    </row>
    <row r="6903" spans="1:2" x14ac:dyDescent="0.25">
      <c r="A6903" s="8">
        <v>70.030000000000101</v>
      </c>
      <c r="B6903" s="41" t="s">
        <v>19</v>
      </c>
    </row>
    <row r="6904" spans="1:2" x14ac:dyDescent="0.25">
      <c r="A6904" s="8">
        <v>70.040000000000106</v>
      </c>
      <c r="B6904" s="41" t="s">
        <v>19</v>
      </c>
    </row>
    <row r="6905" spans="1:2" x14ac:dyDescent="0.25">
      <c r="A6905" s="8">
        <v>70.050000000000097</v>
      </c>
      <c r="B6905" s="41" t="s">
        <v>19</v>
      </c>
    </row>
    <row r="6906" spans="1:2" x14ac:dyDescent="0.25">
      <c r="A6906" s="8">
        <v>70.060000000000102</v>
      </c>
      <c r="B6906" s="41" t="s">
        <v>19</v>
      </c>
    </row>
    <row r="6907" spans="1:2" x14ac:dyDescent="0.25">
      <c r="A6907" s="8">
        <v>70.070000000000107</v>
      </c>
      <c r="B6907" s="41" t="s">
        <v>19</v>
      </c>
    </row>
    <row r="6908" spans="1:2" x14ac:dyDescent="0.25">
      <c r="A6908" s="8">
        <v>70.080000000000098</v>
      </c>
      <c r="B6908" s="41" t="s">
        <v>19</v>
      </c>
    </row>
    <row r="6909" spans="1:2" x14ac:dyDescent="0.25">
      <c r="A6909" s="8">
        <v>70.090000000000103</v>
      </c>
      <c r="B6909" s="41" t="s">
        <v>19</v>
      </c>
    </row>
    <row r="6910" spans="1:2" x14ac:dyDescent="0.25">
      <c r="A6910" s="8">
        <v>70.100000000000094</v>
      </c>
      <c r="B6910" s="41" t="s">
        <v>19</v>
      </c>
    </row>
    <row r="6911" spans="1:2" x14ac:dyDescent="0.25">
      <c r="A6911" s="8">
        <v>70.110000000000099</v>
      </c>
      <c r="B6911" s="41" t="s">
        <v>19</v>
      </c>
    </row>
    <row r="6912" spans="1:2" x14ac:dyDescent="0.25">
      <c r="A6912" s="8">
        <v>70.120000000000104</v>
      </c>
      <c r="B6912" s="41" t="s">
        <v>19</v>
      </c>
    </row>
    <row r="6913" spans="1:2" x14ac:dyDescent="0.25">
      <c r="A6913" s="8">
        <v>70.130000000000095</v>
      </c>
      <c r="B6913" s="41" t="s">
        <v>19</v>
      </c>
    </row>
    <row r="6914" spans="1:2" x14ac:dyDescent="0.25">
      <c r="A6914" s="8">
        <v>70.1400000000001</v>
      </c>
      <c r="B6914" s="41" t="s">
        <v>19</v>
      </c>
    </row>
    <row r="6915" spans="1:2" x14ac:dyDescent="0.25">
      <c r="A6915" s="8">
        <v>70.150000000000105</v>
      </c>
      <c r="B6915" s="41" t="s">
        <v>19</v>
      </c>
    </row>
    <row r="6916" spans="1:2" x14ac:dyDescent="0.25">
      <c r="A6916" s="8">
        <v>70.160000000000096</v>
      </c>
      <c r="B6916" s="41" t="s">
        <v>19</v>
      </c>
    </row>
    <row r="6917" spans="1:2" x14ac:dyDescent="0.25">
      <c r="A6917" s="8">
        <v>70.170000000000101</v>
      </c>
      <c r="B6917" s="41" t="s">
        <v>19</v>
      </c>
    </row>
    <row r="6918" spans="1:2" x14ac:dyDescent="0.25">
      <c r="A6918" s="8">
        <v>70.180000000000106</v>
      </c>
      <c r="B6918" s="41" t="s">
        <v>19</v>
      </c>
    </row>
    <row r="6919" spans="1:2" x14ac:dyDescent="0.25">
      <c r="A6919" s="8">
        <v>70.190000000000097</v>
      </c>
      <c r="B6919" s="41" t="s">
        <v>19</v>
      </c>
    </row>
    <row r="6920" spans="1:2" x14ac:dyDescent="0.25">
      <c r="A6920" s="8">
        <v>70.200000000000102</v>
      </c>
      <c r="B6920" s="41" t="s">
        <v>19</v>
      </c>
    </row>
    <row r="6921" spans="1:2" x14ac:dyDescent="0.25">
      <c r="A6921" s="8">
        <v>70.210000000000093</v>
      </c>
      <c r="B6921" s="41" t="s">
        <v>19</v>
      </c>
    </row>
    <row r="6922" spans="1:2" x14ac:dyDescent="0.25">
      <c r="A6922" s="8">
        <v>70.220000000000098</v>
      </c>
      <c r="B6922" s="41" t="s">
        <v>19</v>
      </c>
    </row>
    <row r="6923" spans="1:2" x14ac:dyDescent="0.25">
      <c r="A6923" s="8">
        <v>70.230000000000103</v>
      </c>
      <c r="B6923" s="41" t="s">
        <v>19</v>
      </c>
    </row>
    <row r="6924" spans="1:2" x14ac:dyDescent="0.25">
      <c r="A6924" s="8">
        <v>70.240000000000094</v>
      </c>
      <c r="B6924" s="41" t="s">
        <v>19</v>
      </c>
    </row>
    <row r="6925" spans="1:2" x14ac:dyDescent="0.25">
      <c r="A6925" s="8">
        <v>70.250000000000099</v>
      </c>
      <c r="B6925" s="41" t="s">
        <v>19</v>
      </c>
    </row>
    <row r="6926" spans="1:2" x14ac:dyDescent="0.25">
      <c r="A6926" s="8">
        <v>70.260000000000105</v>
      </c>
      <c r="B6926" s="41" t="s">
        <v>19</v>
      </c>
    </row>
    <row r="6927" spans="1:2" x14ac:dyDescent="0.25">
      <c r="A6927" s="8">
        <v>70.270000000000095</v>
      </c>
      <c r="B6927" s="41" t="s">
        <v>19</v>
      </c>
    </row>
    <row r="6928" spans="1:2" x14ac:dyDescent="0.25">
      <c r="A6928" s="8">
        <v>70.280000000000101</v>
      </c>
      <c r="B6928" s="41" t="s">
        <v>19</v>
      </c>
    </row>
    <row r="6929" spans="1:2" x14ac:dyDescent="0.25">
      <c r="A6929" s="8">
        <v>70.290000000000106</v>
      </c>
      <c r="B6929" s="41" t="s">
        <v>19</v>
      </c>
    </row>
    <row r="6930" spans="1:2" x14ac:dyDescent="0.25">
      <c r="A6930" s="8">
        <v>70.300000000000097</v>
      </c>
      <c r="B6930" s="41" t="s">
        <v>19</v>
      </c>
    </row>
    <row r="6931" spans="1:2" x14ac:dyDescent="0.25">
      <c r="A6931" s="8">
        <v>70.310000000000102</v>
      </c>
      <c r="B6931" s="41" t="s">
        <v>19</v>
      </c>
    </row>
    <row r="6932" spans="1:2" x14ac:dyDescent="0.25">
      <c r="A6932" s="8">
        <v>70.320000000000107</v>
      </c>
      <c r="B6932" s="41" t="s">
        <v>19</v>
      </c>
    </row>
    <row r="6933" spans="1:2" x14ac:dyDescent="0.25">
      <c r="A6933" s="8">
        <v>70.330000000000098</v>
      </c>
      <c r="B6933" s="41" t="s">
        <v>19</v>
      </c>
    </row>
    <row r="6934" spans="1:2" x14ac:dyDescent="0.25">
      <c r="A6934" s="8">
        <v>70.340000000000103</v>
      </c>
      <c r="B6934" s="41" t="s">
        <v>19</v>
      </c>
    </row>
    <row r="6935" spans="1:2" x14ac:dyDescent="0.25">
      <c r="A6935" s="8">
        <v>70.350000000000094</v>
      </c>
      <c r="B6935" s="41" t="s">
        <v>19</v>
      </c>
    </row>
    <row r="6936" spans="1:2" x14ac:dyDescent="0.25">
      <c r="A6936" s="8">
        <v>70.360000000000099</v>
      </c>
      <c r="B6936" s="41" t="s">
        <v>19</v>
      </c>
    </row>
    <row r="6937" spans="1:2" x14ac:dyDescent="0.25">
      <c r="A6937" s="8">
        <v>70.370000000000104</v>
      </c>
      <c r="B6937" s="41" t="s">
        <v>19</v>
      </c>
    </row>
    <row r="6938" spans="1:2" x14ac:dyDescent="0.25">
      <c r="A6938" s="8">
        <v>70.380000000000095</v>
      </c>
      <c r="B6938" s="41" t="s">
        <v>19</v>
      </c>
    </row>
    <row r="6939" spans="1:2" x14ac:dyDescent="0.25">
      <c r="A6939" s="8">
        <v>70.3900000000001</v>
      </c>
      <c r="B6939" s="41" t="s">
        <v>19</v>
      </c>
    </row>
    <row r="6940" spans="1:2" x14ac:dyDescent="0.25">
      <c r="A6940" s="8">
        <v>70.400000000000105</v>
      </c>
      <c r="B6940" s="41" t="s">
        <v>19</v>
      </c>
    </row>
    <row r="6941" spans="1:2" x14ac:dyDescent="0.25">
      <c r="A6941" s="8">
        <v>70.410000000000096</v>
      </c>
      <c r="B6941" s="41" t="s">
        <v>19</v>
      </c>
    </row>
    <row r="6942" spans="1:2" x14ac:dyDescent="0.25">
      <c r="A6942" s="8">
        <v>70.420000000000101</v>
      </c>
      <c r="B6942" s="41" t="s">
        <v>19</v>
      </c>
    </row>
    <row r="6943" spans="1:2" x14ac:dyDescent="0.25">
      <c r="A6943" s="8">
        <v>70.430000000000106</v>
      </c>
      <c r="B6943" s="41" t="s">
        <v>19</v>
      </c>
    </row>
    <row r="6944" spans="1:2" x14ac:dyDescent="0.25">
      <c r="A6944" s="8">
        <v>70.440000000000097</v>
      </c>
      <c r="B6944" s="41" t="s">
        <v>19</v>
      </c>
    </row>
    <row r="6945" spans="1:2" x14ac:dyDescent="0.25">
      <c r="A6945" s="8">
        <v>70.450000000000102</v>
      </c>
      <c r="B6945" s="41" t="s">
        <v>19</v>
      </c>
    </row>
    <row r="6946" spans="1:2" x14ac:dyDescent="0.25">
      <c r="A6946" s="8">
        <v>70.460000000000093</v>
      </c>
      <c r="B6946" s="41" t="s">
        <v>19</v>
      </c>
    </row>
    <row r="6947" spans="1:2" x14ac:dyDescent="0.25">
      <c r="A6947" s="8">
        <v>70.470000000000098</v>
      </c>
      <c r="B6947" s="41" t="s">
        <v>19</v>
      </c>
    </row>
    <row r="6948" spans="1:2" x14ac:dyDescent="0.25">
      <c r="A6948" s="8">
        <v>70.480000000000103</v>
      </c>
      <c r="B6948" s="41" t="s">
        <v>19</v>
      </c>
    </row>
    <row r="6949" spans="1:2" x14ac:dyDescent="0.25">
      <c r="A6949" s="8">
        <v>70.490000000000094</v>
      </c>
      <c r="B6949" s="41" t="s">
        <v>19</v>
      </c>
    </row>
    <row r="6950" spans="1:2" x14ac:dyDescent="0.25">
      <c r="A6950" s="8">
        <v>70.500000000000099</v>
      </c>
      <c r="B6950" s="41" t="s">
        <v>19</v>
      </c>
    </row>
    <row r="6951" spans="1:2" x14ac:dyDescent="0.25">
      <c r="A6951" s="8">
        <v>70.510000000000105</v>
      </c>
      <c r="B6951" s="41" t="s">
        <v>19</v>
      </c>
    </row>
    <row r="6952" spans="1:2" x14ac:dyDescent="0.25">
      <c r="A6952" s="8">
        <v>70.520000000000095</v>
      </c>
      <c r="B6952" s="41" t="s">
        <v>19</v>
      </c>
    </row>
    <row r="6953" spans="1:2" x14ac:dyDescent="0.25">
      <c r="A6953" s="8">
        <v>70.530000000000101</v>
      </c>
      <c r="B6953" s="41" t="s">
        <v>19</v>
      </c>
    </row>
    <row r="6954" spans="1:2" x14ac:dyDescent="0.25">
      <c r="A6954" s="8">
        <v>70.540000000000106</v>
      </c>
      <c r="B6954" s="41" t="s">
        <v>19</v>
      </c>
    </row>
    <row r="6955" spans="1:2" x14ac:dyDescent="0.25">
      <c r="A6955" s="8">
        <v>70.550000000000097</v>
      </c>
      <c r="B6955" s="41" t="s">
        <v>19</v>
      </c>
    </row>
    <row r="6956" spans="1:2" x14ac:dyDescent="0.25">
      <c r="A6956" s="8">
        <v>70.560000000000102</v>
      </c>
      <c r="B6956" s="41" t="s">
        <v>19</v>
      </c>
    </row>
    <row r="6957" spans="1:2" x14ac:dyDescent="0.25">
      <c r="A6957" s="8">
        <v>70.570000000000107</v>
      </c>
      <c r="B6957" s="41" t="s">
        <v>19</v>
      </c>
    </row>
    <row r="6958" spans="1:2" x14ac:dyDescent="0.25">
      <c r="A6958" s="8">
        <v>70.580000000000098</v>
      </c>
      <c r="B6958" s="41" t="s">
        <v>19</v>
      </c>
    </row>
    <row r="6959" spans="1:2" x14ac:dyDescent="0.25">
      <c r="A6959" s="8">
        <v>70.590000000000103</v>
      </c>
      <c r="B6959" s="41" t="s">
        <v>19</v>
      </c>
    </row>
    <row r="6960" spans="1:2" x14ac:dyDescent="0.25">
      <c r="A6960" s="8">
        <v>70.600000000000094</v>
      </c>
      <c r="B6960" s="41" t="s">
        <v>19</v>
      </c>
    </row>
    <row r="6961" spans="1:2" x14ac:dyDescent="0.25">
      <c r="A6961" s="8">
        <v>70.610000000000099</v>
      </c>
      <c r="B6961" s="41" t="s">
        <v>19</v>
      </c>
    </row>
    <row r="6962" spans="1:2" x14ac:dyDescent="0.25">
      <c r="A6962" s="8">
        <v>70.620000000000104</v>
      </c>
      <c r="B6962" s="41" t="s">
        <v>19</v>
      </c>
    </row>
    <row r="6963" spans="1:2" x14ac:dyDescent="0.25">
      <c r="A6963" s="8">
        <v>70.630000000000095</v>
      </c>
      <c r="B6963" s="41" t="s">
        <v>19</v>
      </c>
    </row>
    <row r="6964" spans="1:2" x14ac:dyDescent="0.25">
      <c r="A6964" s="8">
        <v>70.6400000000001</v>
      </c>
      <c r="B6964" s="41" t="s">
        <v>19</v>
      </c>
    </row>
    <row r="6965" spans="1:2" x14ac:dyDescent="0.25">
      <c r="A6965" s="8">
        <v>70.650000000000105</v>
      </c>
      <c r="B6965" s="41" t="s">
        <v>19</v>
      </c>
    </row>
    <row r="6966" spans="1:2" x14ac:dyDescent="0.25">
      <c r="A6966" s="8">
        <v>70.660000000000096</v>
      </c>
      <c r="B6966" s="41" t="s">
        <v>19</v>
      </c>
    </row>
    <row r="6967" spans="1:2" x14ac:dyDescent="0.25">
      <c r="A6967" s="8">
        <v>70.670000000000101</v>
      </c>
      <c r="B6967" s="41" t="s">
        <v>19</v>
      </c>
    </row>
    <row r="6968" spans="1:2" x14ac:dyDescent="0.25">
      <c r="A6968" s="8">
        <v>70.680000000000106</v>
      </c>
      <c r="B6968" s="41" t="s">
        <v>19</v>
      </c>
    </row>
    <row r="6969" spans="1:2" x14ac:dyDescent="0.25">
      <c r="A6969" s="8">
        <v>70.690000000000097</v>
      </c>
      <c r="B6969" s="41" t="s">
        <v>19</v>
      </c>
    </row>
    <row r="6970" spans="1:2" x14ac:dyDescent="0.25">
      <c r="A6970" s="8">
        <v>70.700000000000102</v>
      </c>
      <c r="B6970" s="41" t="s">
        <v>19</v>
      </c>
    </row>
    <row r="6971" spans="1:2" x14ac:dyDescent="0.25">
      <c r="A6971" s="8">
        <v>70.710000000000093</v>
      </c>
      <c r="B6971" s="41" t="s">
        <v>19</v>
      </c>
    </row>
    <row r="6972" spans="1:2" x14ac:dyDescent="0.25">
      <c r="A6972" s="8">
        <v>70.720000000000098</v>
      </c>
      <c r="B6972" s="41" t="s">
        <v>19</v>
      </c>
    </row>
    <row r="6973" spans="1:2" x14ac:dyDescent="0.25">
      <c r="A6973" s="8">
        <v>70.730000000000103</v>
      </c>
      <c r="B6973" s="41" t="s">
        <v>19</v>
      </c>
    </row>
    <row r="6974" spans="1:2" x14ac:dyDescent="0.25">
      <c r="A6974" s="8">
        <v>70.740000000000094</v>
      </c>
      <c r="B6974" s="41" t="s">
        <v>19</v>
      </c>
    </row>
    <row r="6975" spans="1:2" x14ac:dyDescent="0.25">
      <c r="A6975" s="8">
        <v>70.750000000000099</v>
      </c>
      <c r="B6975" s="41" t="s">
        <v>19</v>
      </c>
    </row>
    <row r="6976" spans="1:2" x14ac:dyDescent="0.25">
      <c r="A6976" s="8">
        <v>70.760000000000105</v>
      </c>
      <c r="B6976" s="41" t="s">
        <v>19</v>
      </c>
    </row>
    <row r="6977" spans="1:2" x14ac:dyDescent="0.25">
      <c r="A6977" s="8">
        <v>70.770000000000095</v>
      </c>
      <c r="B6977" s="41" t="s">
        <v>19</v>
      </c>
    </row>
    <row r="6978" spans="1:2" x14ac:dyDescent="0.25">
      <c r="A6978" s="8">
        <v>70.780000000000101</v>
      </c>
      <c r="B6978" s="41" t="s">
        <v>19</v>
      </c>
    </row>
    <row r="6979" spans="1:2" x14ac:dyDescent="0.25">
      <c r="A6979" s="8">
        <v>70.790000000000106</v>
      </c>
      <c r="B6979" s="41" t="s">
        <v>19</v>
      </c>
    </row>
    <row r="6980" spans="1:2" x14ac:dyDescent="0.25">
      <c r="A6980" s="8">
        <v>70.800000000000097</v>
      </c>
      <c r="B6980" s="41" t="s">
        <v>19</v>
      </c>
    </row>
    <row r="6981" spans="1:2" x14ac:dyDescent="0.25">
      <c r="A6981" s="8">
        <v>70.810000000000102</v>
      </c>
      <c r="B6981" s="41" t="s">
        <v>19</v>
      </c>
    </row>
    <row r="6982" spans="1:2" x14ac:dyDescent="0.25">
      <c r="A6982" s="8">
        <v>70.820000000000107</v>
      </c>
      <c r="B6982" s="41" t="s">
        <v>19</v>
      </c>
    </row>
    <row r="6983" spans="1:2" x14ac:dyDescent="0.25">
      <c r="A6983" s="8">
        <v>70.830000000000098</v>
      </c>
      <c r="B6983" s="41" t="s">
        <v>19</v>
      </c>
    </row>
    <row r="6984" spans="1:2" x14ac:dyDescent="0.25">
      <c r="A6984" s="8">
        <v>70.840000000000103</v>
      </c>
      <c r="B6984" s="41" t="s">
        <v>19</v>
      </c>
    </row>
    <row r="6985" spans="1:2" x14ac:dyDescent="0.25">
      <c r="A6985" s="8">
        <v>70.850000000000094</v>
      </c>
      <c r="B6985" s="41" t="s">
        <v>19</v>
      </c>
    </row>
    <row r="6986" spans="1:2" x14ac:dyDescent="0.25">
      <c r="A6986" s="8">
        <v>70.860000000000099</v>
      </c>
      <c r="B6986" s="41" t="s">
        <v>19</v>
      </c>
    </row>
    <row r="6987" spans="1:2" x14ac:dyDescent="0.25">
      <c r="A6987" s="8">
        <v>70.870000000000104</v>
      </c>
      <c r="B6987" s="41" t="s">
        <v>19</v>
      </c>
    </row>
    <row r="6988" spans="1:2" x14ac:dyDescent="0.25">
      <c r="A6988" s="8">
        <v>70.880000000000095</v>
      </c>
      <c r="B6988" s="41" t="s">
        <v>19</v>
      </c>
    </row>
    <row r="6989" spans="1:2" x14ac:dyDescent="0.25">
      <c r="A6989" s="8">
        <v>70.8900000000001</v>
      </c>
      <c r="B6989" s="41" t="s">
        <v>19</v>
      </c>
    </row>
    <row r="6990" spans="1:2" x14ac:dyDescent="0.25">
      <c r="A6990" s="8">
        <v>70.900000000000105</v>
      </c>
      <c r="B6990" s="41" t="s">
        <v>19</v>
      </c>
    </row>
    <row r="6991" spans="1:2" x14ac:dyDescent="0.25">
      <c r="A6991" s="8">
        <v>70.910000000000096</v>
      </c>
      <c r="B6991" s="41" t="s">
        <v>19</v>
      </c>
    </row>
    <row r="6992" spans="1:2" x14ac:dyDescent="0.25">
      <c r="A6992" s="8">
        <v>70.920000000000101</v>
      </c>
      <c r="B6992" s="41" t="s">
        <v>19</v>
      </c>
    </row>
    <row r="6993" spans="1:2" x14ac:dyDescent="0.25">
      <c r="A6993" s="8">
        <v>70.930000000000106</v>
      </c>
      <c r="B6993" s="41" t="s">
        <v>19</v>
      </c>
    </row>
    <row r="6994" spans="1:2" x14ac:dyDescent="0.25">
      <c r="A6994" s="8">
        <v>70.940000000000097</v>
      </c>
      <c r="B6994" s="41" t="s">
        <v>19</v>
      </c>
    </row>
    <row r="6995" spans="1:2" x14ac:dyDescent="0.25">
      <c r="A6995" s="8">
        <v>70.950000000000102</v>
      </c>
      <c r="B6995" s="41" t="s">
        <v>19</v>
      </c>
    </row>
    <row r="6996" spans="1:2" x14ac:dyDescent="0.25">
      <c r="A6996" s="8">
        <v>70.960000000000093</v>
      </c>
      <c r="B6996" s="41" t="s">
        <v>19</v>
      </c>
    </row>
    <row r="6997" spans="1:2" x14ac:dyDescent="0.25">
      <c r="A6997" s="8">
        <v>70.970000000000098</v>
      </c>
      <c r="B6997" s="41" t="s">
        <v>19</v>
      </c>
    </row>
    <row r="6998" spans="1:2" x14ac:dyDescent="0.25">
      <c r="A6998" s="8">
        <v>70.980000000000103</v>
      </c>
      <c r="B6998" s="41" t="s">
        <v>19</v>
      </c>
    </row>
    <row r="6999" spans="1:2" x14ac:dyDescent="0.25">
      <c r="A6999" s="8">
        <v>70.990000000000094</v>
      </c>
      <c r="B6999" s="41" t="s">
        <v>19</v>
      </c>
    </row>
    <row r="7000" spans="1:2" x14ac:dyDescent="0.25">
      <c r="A7000" s="8">
        <v>71.000000000000099</v>
      </c>
      <c r="B7000" s="41" t="s">
        <v>20</v>
      </c>
    </row>
    <row r="7001" spans="1:2" x14ac:dyDescent="0.25">
      <c r="A7001" s="8">
        <v>71.010000000000105</v>
      </c>
      <c r="B7001" s="41" t="s">
        <v>20</v>
      </c>
    </row>
    <row r="7002" spans="1:2" x14ac:dyDescent="0.25">
      <c r="A7002" s="8">
        <v>71.020000000000095</v>
      </c>
      <c r="B7002" s="41" t="s">
        <v>20</v>
      </c>
    </row>
    <row r="7003" spans="1:2" x14ac:dyDescent="0.25">
      <c r="A7003" s="8">
        <v>71.030000000000101</v>
      </c>
      <c r="B7003" s="41" t="s">
        <v>20</v>
      </c>
    </row>
    <row r="7004" spans="1:2" x14ac:dyDescent="0.25">
      <c r="A7004" s="8">
        <v>71.040000000000106</v>
      </c>
      <c r="B7004" s="41" t="s">
        <v>20</v>
      </c>
    </row>
    <row r="7005" spans="1:2" x14ac:dyDescent="0.25">
      <c r="A7005" s="8">
        <v>71.050000000000097</v>
      </c>
      <c r="B7005" s="41" t="s">
        <v>20</v>
      </c>
    </row>
    <row r="7006" spans="1:2" x14ac:dyDescent="0.25">
      <c r="A7006" s="8">
        <v>71.060000000000102</v>
      </c>
      <c r="B7006" s="41" t="s">
        <v>20</v>
      </c>
    </row>
    <row r="7007" spans="1:2" x14ac:dyDescent="0.25">
      <c r="A7007" s="8">
        <v>71.070000000000107</v>
      </c>
      <c r="B7007" s="41" t="s">
        <v>20</v>
      </c>
    </row>
    <row r="7008" spans="1:2" x14ac:dyDescent="0.25">
      <c r="A7008" s="8">
        <v>71.080000000000098</v>
      </c>
      <c r="B7008" s="41" t="s">
        <v>20</v>
      </c>
    </row>
    <row r="7009" spans="1:2" x14ac:dyDescent="0.25">
      <c r="A7009" s="8">
        <v>71.090000000000103</v>
      </c>
      <c r="B7009" s="41" t="s">
        <v>20</v>
      </c>
    </row>
    <row r="7010" spans="1:2" x14ac:dyDescent="0.25">
      <c r="A7010" s="8">
        <v>71.100000000000094</v>
      </c>
      <c r="B7010" s="41" t="s">
        <v>20</v>
      </c>
    </row>
    <row r="7011" spans="1:2" x14ac:dyDescent="0.25">
      <c r="A7011" s="8">
        <v>71.110000000000099</v>
      </c>
      <c r="B7011" s="41" t="s">
        <v>20</v>
      </c>
    </row>
    <row r="7012" spans="1:2" x14ac:dyDescent="0.25">
      <c r="A7012" s="8">
        <v>71.120000000000104</v>
      </c>
      <c r="B7012" s="41" t="s">
        <v>20</v>
      </c>
    </row>
    <row r="7013" spans="1:2" x14ac:dyDescent="0.25">
      <c r="A7013" s="8">
        <v>71.130000000000095</v>
      </c>
      <c r="B7013" s="41" t="s">
        <v>20</v>
      </c>
    </row>
    <row r="7014" spans="1:2" x14ac:dyDescent="0.25">
      <c r="A7014" s="8">
        <v>71.1400000000001</v>
      </c>
      <c r="B7014" s="41" t="s">
        <v>20</v>
      </c>
    </row>
    <row r="7015" spans="1:2" x14ac:dyDescent="0.25">
      <c r="A7015" s="8">
        <v>71.150000000000105</v>
      </c>
      <c r="B7015" s="41" t="s">
        <v>20</v>
      </c>
    </row>
    <row r="7016" spans="1:2" x14ac:dyDescent="0.25">
      <c r="A7016" s="8">
        <v>71.160000000000096</v>
      </c>
      <c r="B7016" s="41" t="s">
        <v>20</v>
      </c>
    </row>
    <row r="7017" spans="1:2" x14ac:dyDescent="0.25">
      <c r="A7017" s="8">
        <v>71.170000000000101</v>
      </c>
      <c r="B7017" s="41" t="s">
        <v>20</v>
      </c>
    </row>
    <row r="7018" spans="1:2" x14ac:dyDescent="0.25">
      <c r="A7018" s="8">
        <v>71.180000000000106</v>
      </c>
      <c r="B7018" s="41" t="s">
        <v>20</v>
      </c>
    </row>
    <row r="7019" spans="1:2" x14ac:dyDescent="0.25">
      <c r="A7019" s="8">
        <v>71.190000000000097</v>
      </c>
      <c r="B7019" s="41" t="s">
        <v>20</v>
      </c>
    </row>
    <row r="7020" spans="1:2" x14ac:dyDescent="0.25">
      <c r="A7020" s="8">
        <v>71.200000000000102</v>
      </c>
      <c r="B7020" s="41" t="s">
        <v>20</v>
      </c>
    </row>
    <row r="7021" spans="1:2" x14ac:dyDescent="0.25">
      <c r="A7021" s="8">
        <v>71.210000000000093</v>
      </c>
      <c r="B7021" s="41" t="s">
        <v>20</v>
      </c>
    </row>
    <row r="7022" spans="1:2" x14ac:dyDescent="0.25">
      <c r="A7022" s="8">
        <v>71.220000000000098</v>
      </c>
      <c r="B7022" s="41" t="s">
        <v>20</v>
      </c>
    </row>
    <row r="7023" spans="1:2" x14ac:dyDescent="0.25">
      <c r="A7023" s="8">
        <v>71.230000000000103</v>
      </c>
      <c r="B7023" s="41" t="s">
        <v>20</v>
      </c>
    </row>
    <row r="7024" spans="1:2" x14ac:dyDescent="0.25">
      <c r="A7024" s="8">
        <v>71.240000000000094</v>
      </c>
      <c r="B7024" s="41" t="s">
        <v>20</v>
      </c>
    </row>
    <row r="7025" spans="1:2" x14ac:dyDescent="0.25">
      <c r="A7025" s="8">
        <v>71.250000000000099</v>
      </c>
      <c r="B7025" s="41" t="s">
        <v>20</v>
      </c>
    </row>
    <row r="7026" spans="1:2" x14ac:dyDescent="0.25">
      <c r="A7026" s="8">
        <v>71.260000000000105</v>
      </c>
      <c r="B7026" s="41" t="s">
        <v>20</v>
      </c>
    </row>
    <row r="7027" spans="1:2" x14ac:dyDescent="0.25">
      <c r="A7027" s="8">
        <v>71.270000000000095</v>
      </c>
      <c r="B7027" s="41" t="s">
        <v>20</v>
      </c>
    </row>
    <row r="7028" spans="1:2" x14ac:dyDescent="0.25">
      <c r="A7028" s="8">
        <v>71.280000000000101</v>
      </c>
      <c r="B7028" s="41" t="s">
        <v>20</v>
      </c>
    </row>
    <row r="7029" spans="1:2" x14ac:dyDescent="0.25">
      <c r="A7029" s="8">
        <v>71.290000000000106</v>
      </c>
      <c r="B7029" s="41" t="s">
        <v>20</v>
      </c>
    </row>
    <row r="7030" spans="1:2" x14ac:dyDescent="0.25">
      <c r="A7030" s="8">
        <v>71.300000000000097</v>
      </c>
      <c r="B7030" s="41" t="s">
        <v>20</v>
      </c>
    </row>
    <row r="7031" spans="1:2" x14ac:dyDescent="0.25">
      <c r="A7031" s="8">
        <v>71.310000000000102</v>
      </c>
      <c r="B7031" s="41" t="s">
        <v>20</v>
      </c>
    </row>
    <row r="7032" spans="1:2" x14ac:dyDescent="0.25">
      <c r="A7032" s="8">
        <v>71.320000000000107</v>
      </c>
      <c r="B7032" s="41" t="s">
        <v>20</v>
      </c>
    </row>
    <row r="7033" spans="1:2" x14ac:dyDescent="0.25">
      <c r="A7033" s="8">
        <v>71.330000000000098</v>
      </c>
      <c r="B7033" s="41" t="s">
        <v>20</v>
      </c>
    </row>
    <row r="7034" spans="1:2" x14ac:dyDescent="0.25">
      <c r="A7034" s="8">
        <v>71.340000000000103</v>
      </c>
      <c r="B7034" s="41" t="s">
        <v>20</v>
      </c>
    </row>
    <row r="7035" spans="1:2" x14ac:dyDescent="0.25">
      <c r="A7035" s="8">
        <v>71.350000000000094</v>
      </c>
      <c r="B7035" s="41" t="s">
        <v>20</v>
      </c>
    </row>
    <row r="7036" spans="1:2" x14ac:dyDescent="0.25">
      <c r="A7036" s="8">
        <v>71.360000000000099</v>
      </c>
      <c r="B7036" s="41" t="s">
        <v>20</v>
      </c>
    </row>
    <row r="7037" spans="1:2" x14ac:dyDescent="0.25">
      <c r="A7037" s="8">
        <v>71.370000000000104</v>
      </c>
      <c r="B7037" s="41" t="s">
        <v>20</v>
      </c>
    </row>
    <row r="7038" spans="1:2" x14ac:dyDescent="0.25">
      <c r="A7038" s="8">
        <v>71.380000000000095</v>
      </c>
      <c r="B7038" s="41" t="s">
        <v>20</v>
      </c>
    </row>
    <row r="7039" spans="1:2" x14ac:dyDescent="0.25">
      <c r="A7039" s="8">
        <v>71.3900000000001</v>
      </c>
      <c r="B7039" s="41" t="s">
        <v>20</v>
      </c>
    </row>
    <row r="7040" spans="1:2" x14ac:dyDescent="0.25">
      <c r="A7040" s="8">
        <v>71.400000000000105</v>
      </c>
      <c r="B7040" s="41" t="s">
        <v>20</v>
      </c>
    </row>
    <row r="7041" spans="1:2" x14ac:dyDescent="0.25">
      <c r="A7041" s="8">
        <v>71.410000000000096</v>
      </c>
      <c r="B7041" s="41" t="s">
        <v>20</v>
      </c>
    </row>
    <row r="7042" spans="1:2" x14ac:dyDescent="0.25">
      <c r="A7042" s="8">
        <v>71.420000000000101</v>
      </c>
      <c r="B7042" s="41" t="s">
        <v>20</v>
      </c>
    </row>
    <row r="7043" spans="1:2" x14ac:dyDescent="0.25">
      <c r="A7043" s="8">
        <v>71.430000000000106</v>
      </c>
      <c r="B7043" s="41" t="s">
        <v>20</v>
      </c>
    </row>
    <row r="7044" spans="1:2" x14ac:dyDescent="0.25">
      <c r="A7044" s="8">
        <v>71.440000000000097</v>
      </c>
      <c r="B7044" s="41" t="s">
        <v>20</v>
      </c>
    </row>
    <row r="7045" spans="1:2" x14ac:dyDescent="0.25">
      <c r="A7045" s="8">
        <v>71.450000000000102</v>
      </c>
      <c r="B7045" s="41" t="s">
        <v>20</v>
      </c>
    </row>
    <row r="7046" spans="1:2" x14ac:dyDescent="0.25">
      <c r="A7046" s="8">
        <v>71.460000000000093</v>
      </c>
      <c r="B7046" s="41" t="s">
        <v>20</v>
      </c>
    </row>
    <row r="7047" spans="1:2" x14ac:dyDescent="0.25">
      <c r="A7047" s="8">
        <v>71.470000000000098</v>
      </c>
      <c r="B7047" s="41" t="s">
        <v>20</v>
      </c>
    </row>
    <row r="7048" spans="1:2" x14ac:dyDescent="0.25">
      <c r="A7048" s="8">
        <v>71.480000000000103</v>
      </c>
      <c r="B7048" s="41" t="s">
        <v>20</v>
      </c>
    </row>
    <row r="7049" spans="1:2" x14ac:dyDescent="0.25">
      <c r="A7049" s="8">
        <v>71.490000000000094</v>
      </c>
      <c r="B7049" s="41" t="s">
        <v>20</v>
      </c>
    </row>
    <row r="7050" spans="1:2" x14ac:dyDescent="0.25">
      <c r="A7050" s="8">
        <v>71.500000000000099</v>
      </c>
      <c r="B7050" s="41" t="s">
        <v>20</v>
      </c>
    </row>
    <row r="7051" spans="1:2" x14ac:dyDescent="0.25">
      <c r="A7051" s="8">
        <v>71.510000000000105</v>
      </c>
      <c r="B7051" s="41" t="s">
        <v>20</v>
      </c>
    </row>
    <row r="7052" spans="1:2" x14ac:dyDescent="0.25">
      <c r="A7052" s="8">
        <v>71.520000000000095</v>
      </c>
      <c r="B7052" s="41" t="s">
        <v>20</v>
      </c>
    </row>
    <row r="7053" spans="1:2" x14ac:dyDescent="0.25">
      <c r="A7053" s="8">
        <v>71.530000000000101</v>
      </c>
      <c r="B7053" s="41" t="s">
        <v>20</v>
      </c>
    </row>
    <row r="7054" spans="1:2" x14ac:dyDescent="0.25">
      <c r="A7054" s="8">
        <v>71.540000000000106</v>
      </c>
      <c r="B7054" s="41" t="s">
        <v>20</v>
      </c>
    </row>
    <row r="7055" spans="1:2" x14ac:dyDescent="0.25">
      <c r="A7055" s="8">
        <v>71.550000000000097</v>
      </c>
      <c r="B7055" s="41" t="s">
        <v>20</v>
      </c>
    </row>
    <row r="7056" spans="1:2" x14ac:dyDescent="0.25">
      <c r="A7056" s="8">
        <v>71.560000000000102</v>
      </c>
      <c r="B7056" s="41" t="s">
        <v>20</v>
      </c>
    </row>
    <row r="7057" spans="1:2" x14ac:dyDescent="0.25">
      <c r="A7057" s="8">
        <v>71.570000000000107</v>
      </c>
      <c r="B7057" s="41" t="s">
        <v>20</v>
      </c>
    </row>
    <row r="7058" spans="1:2" x14ac:dyDescent="0.25">
      <c r="A7058" s="8">
        <v>71.580000000000098</v>
      </c>
      <c r="B7058" s="41" t="s">
        <v>20</v>
      </c>
    </row>
    <row r="7059" spans="1:2" x14ac:dyDescent="0.25">
      <c r="A7059" s="8">
        <v>71.590000000000103</v>
      </c>
      <c r="B7059" s="41" t="s">
        <v>20</v>
      </c>
    </row>
    <row r="7060" spans="1:2" x14ac:dyDescent="0.25">
      <c r="A7060" s="8">
        <v>71.600000000000094</v>
      </c>
      <c r="B7060" s="41" t="s">
        <v>20</v>
      </c>
    </row>
    <row r="7061" spans="1:2" x14ac:dyDescent="0.25">
      <c r="A7061" s="8">
        <v>71.610000000000099</v>
      </c>
      <c r="B7061" s="41" t="s">
        <v>20</v>
      </c>
    </row>
    <row r="7062" spans="1:2" x14ac:dyDescent="0.25">
      <c r="A7062" s="8">
        <v>71.620000000000104</v>
      </c>
      <c r="B7062" s="41" t="s">
        <v>20</v>
      </c>
    </row>
    <row r="7063" spans="1:2" x14ac:dyDescent="0.25">
      <c r="A7063" s="8">
        <v>71.630000000000095</v>
      </c>
      <c r="B7063" s="41" t="s">
        <v>20</v>
      </c>
    </row>
    <row r="7064" spans="1:2" x14ac:dyDescent="0.25">
      <c r="A7064" s="8">
        <v>71.6400000000001</v>
      </c>
      <c r="B7064" s="41" t="s">
        <v>20</v>
      </c>
    </row>
    <row r="7065" spans="1:2" x14ac:dyDescent="0.25">
      <c r="A7065" s="8">
        <v>71.650000000000105</v>
      </c>
      <c r="B7065" s="41" t="s">
        <v>20</v>
      </c>
    </row>
    <row r="7066" spans="1:2" x14ac:dyDescent="0.25">
      <c r="A7066" s="8">
        <v>71.660000000000096</v>
      </c>
      <c r="B7066" s="41" t="s">
        <v>20</v>
      </c>
    </row>
    <row r="7067" spans="1:2" x14ac:dyDescent="0.25">
      <c r="A7067" s="8">
        <v>71.670000000000101</v>
      </c>
      <c r="B7067" s="41" t="s">
        <v>20</v>
      </c>
    </row>
    <row r="7068" spans="1:2" x14ac:dyDescent="0.25">
      <c r="A7068" s="8">
        <v>71.680000000000106</v>
      </c>
      <c r="B7068" s="41" t="s">
        <v>20</v>
      </c>
    </row>
    <row r="7069" spans="1:2" x14ac:dyDescent="0.25">
      <c r="A7069" s="8">
        <v>71.690000000000097</v>
      </c>
      <c r="B7069" s="41" t="s">
        <v>20</v>
      </c>
    </row>
    <row r="7070" spans="1:2" x14ac:dyDescent="0.25">
      <c r="A7070" s="8">
        <v>71.700000000000102</v>
      </c>
      <c r="B7070" s="41" t="s">
        <v>20</v>
      </c>
    </row>
    <row r="7071" spans="1:2" x14ac:dyDescent="0.25">
      <c r="A7071" s="8">
        <v>71.710000000000093</v>
      </c>
      <c r="B7071" s="41" t="s">
        <v>20</v>
      </c>
    </row>
    <row r="7072" spans="1:2" x14ac:dyDescent="0.25">
      <c r="A7072" s="8">
        <v>71.720000000000098</v>
      </c>
      <c r="B7072" s="41" t="s">
        <v>20</v>
      </c>
    </row>
    <row r="7073" spans="1:2" x14ac:dyDescent="0.25">
      <c r="A7073" s="8">
        <v>71.730000000000103</v>
      </c>
      <c r="B7073" s="41" t="s">
        <v>20</v>
      </c>
    </row>
    <row r="7074" spans="1:2" x14ac:dyDescent="0.25">
      <c r="A7074" s="8">
        <v>71.740000000000094</v>
      </c>
      <c r="B7074" s="41" t="s">
        <v>20</v>
      </c>
    </row>
    <row r="7075" spans="1:2" x14ac:dyDescent="0.25">
      <c r="A7075" s="8">
        <v>71.750000000000099</v>
      </c>
      <c r="B7075" s="41" t="s">
        <v>20</v>
      </c>
    </row>
    <row r="7076" spans="1:2" x14ac:dyDescent="0.25">
      <c r="A7076" s="8">
        <v>71.760000000000105</v>
      </c>
      <c r="B7076" s="41" t="s">
        <v>20</v>
      </c>
    </row>
    <row r="7077" spans="1:2" x14ac:dyDescent="0.25">
      <c r="A7077" s="8">
        <v>71.770000000000095</v>
      </c>
      <c r="B7077" s="41" t="s">
        <v>20</v>
      </c>
    </row>
    <row r="7078" spans="1:2" x14ac:dyDescent="0.25">
      <c r="A7078" s="8">
        <v>71.780000000000101</v>
      </c>
      <c r="B7078" s="41" t="s">
        <v>20</v>
      </c>
    </row>
    <row r="7079" spans="1:2" x14ac:dyDescent="0.25">
      <c r="A7079" s="8">
        <v>71.790000000000106</v>
      </c>
      <c r="B7079" s="41" t="s">
        <v>20</v>
      </c>
    </row>
    <row r="7080" spans="1:2" x14ac:dyDescent="0.25">
      <c r="A7080" s="8">
        <v>71.800000000000097</v>
      </c>
      <c r="B7080" s="41" t="s">
        <v>20</v>
      </c>
    </row>
    <row r="7081" spans="1:2" x14ac:dyDescent="0.25">
      <c r="A7081" s="8">
        <v>71.810000000000102</v>
      </c>
      <c r="B7081" s="41" t="s">
        <v>20</v>
      </c>
    </row>
    <row r="7082" spans="1:2" x14ac:dyDescent="0.25">
      <c r="A7082" s="8">
        <v>71.820000000000107</v>
      </c>
      <c r="B7082" s="41" t="s">
        <v>20</v>
      </c>
    </row>
    <row r="7083" spans="1:2" x14ac:dyDescent="0.25">
      <c r="A7083" s="8">
        <v>71.830000000000098</v>
      </c>
      <c r="B7083" s="41" t="s">
        <v>20</v>
      </c>
    </row>
    <row r="7084" spans="1:2" x14ac:dyDescent="0.25">
      <c r="A7084" s="8">
        <v>71.840000000000103</v>
      </c>
      <c r="B7084" s="41" t="s">
        <v>20</v>
      </c>
    </row>
    <row r="7085" spans="1:2" x14ac:dyDescent="0.25">
      <c r="A7085" s="8">
        <v>71.850000000000094</v>
      </c>
      <c r="B7085" s="41" t="s">
        <v>20</v>
      </c>
    </row>
    <row r="7086" spans="1:2" x14ac:dyDescent="0.25">
      <c r="A7086" s="8">
        <v>71.860000000000099</v>
      </c>
      <c r="B7086" s="41" t="s">
        <v>20</v>
      </c>
    </row>
    <row r="7087" spans="1:2" x14ac:dyDescent="0.25">
      <c r="A7087" s="8">
        <v>71.870000000000104</v>
      </c>
      <c r="B7087" s="41" t="s">
        <v>20</v>
      </c>
    </row>
    <row r="7088" spans="1:2" x14ac:dyDescent="0.25">
      <c r="A7088" s="8">
        <v>71.880000000000095</v>
      </c>
      <c r="B7088" s="41" t="s">
        <v>20</v>
      </c>
    </row>
    <row r="7089" spans="1:2" x14ac:dyDescent="0.25">
      <c r="A7089" s="8">
        <v>71.8900000000001</v>
      </c>
      <c r="B7089" s="41" t="s">
        <v>20</v>
      </c>
    </row>
    <row r="7090" spans="1:2" x14ac:dyDescent="0.25">
      <c r="A7090" s="8">
        <v>71.900000000000105</v>
      </c>
      <c r="B7090" s="41" t="s">
        <v>20</v>
      </c>
    </row>
    <row r="7091" spans="1:2" x14ac:dyDescent="0.25">
      <c r="A7091" s="8">
        <v>71.910000000000096</v>
      </c>
      <c r="B7091" s="41" t="s">
        <v>20</v>
      </c>
    </row>
    <row r="7092" spans="1:2" x14ac:dyDescent="0.25">
      <c r="A7092" s="8">
        <v>71.920000000000101</v>
      </c>
      <c r="B7092" s="41" t="s">
        <v>20</v>
      </c>
    </row>
    <row r="7093" spans="1:2" x14ac:dyDescent="0.25">
      <c r="A7093" s="8">
        <v>71.930000000000106</v>
      </c>
      <c r="B7093" s="41" t="s">
        <v>20</v>
      </c>
    </row>
    <row r="7094" spans="1:2" x14ac:dyDescent="0.25">
      <c r="A7094" s="8">
        <v>71.940000000000097</v>
      </c>
      <c r="B7094" s="41" t="s">
        <v>20</v>
      </c>
    </row>
    <row r="7095" spans="1:2" x14ac:dyDescent="0.25">
      <c r="A7095" s="8">
        <v>71.950000000000102</v>
      </c>
      <c r="B7095" s="41" t="s">
        <v>20</v>
      </c>
    </row>
    <row r="7096" spans="1:2" x14ac:dyDescent="0.25">
      <c r="A7096" s="8">
        <v>71.960000000000093</v>
      </c>
      <c r="B7096" s="41" t="s">
        <v>20</v>
      </c>
    </row>
    <row r="7097" spans="1:2" x14ac:dyDescent="0.25">
      <c r="A7097" s="8">
        <v>71.970000000000098</v>
      </c>
      <c r="B7097" s="41" t="s">
        <v>20</v>
      </c>
    </row>
    <row r="7098" spans="1:2" x14ac:dyDescent="0.25">
      <c r="A7098" s="8">
        <v>71.980000000000103</v>
      </c>
      <c r="B7098" s="41" t="s">
        <v>20</v>
      </c>
    </row>
    <row r="7099" spans="1:2" x14ac:dyDescent="0.25">
      <c r="A7099" s="8">
        <v>71.990000000000094</v>
      </c>
      <c r="B7099" s="41" t="s">
        <v>20</v>
      </c>
    </row>
    <row r="7100" spans="1:2" x14ac:dyDescent="0.25">
      <c r="A7100" s="8">
        <v>72.000000000000099</v>
      </c>
      <c r="B7100" s="41" t="s">
        <v>20</v>
      </c>
    </row>
    <row r="7101" spans="1:2" x14ac:dyDescent="0.25">
      <c r="A7101" s="8">
        <v>72.010000000000105</v>
      </c>
      <c r="B7101" s="41" t="s">
        <v>20</v>
      </c>
    </row>
    <row r="7102" spans="1:2" x14ac:dyDescent="0.25">
      <c r="A7102" s="8">
        <v>72.020000000000095</v>
      </c>
      <c r="B7102" s="41" t="s">
        <v>20</v>
      </c>
    </row>
    <row r="7103" spans="1:2" x14ac:dyDescent="0.25">
      <c r="A7103" s="8">
        <v>72.030000000000101</v>
      </c>
      <c r="B7103" s="41" t="s">
        <v>20</v>
      </c>
    </row>
    <row r="7104" spans="1:2" x14ac:dyDescent="0.25">
      <c r="A7104" s="8">
        <v>72.040000000000106</v>
      </c>
      <c r="B7104" s="41" t="s">
        <v>20</v>
      </c>
    </row>
    <row r="7105" spans="1:2" x14ac:dyDescent="0.25">
      <c r="A7105" s="8">
        <v>72.050000000000097</v>
      </c>
      <c r="B7105" s="41" t="s">
        <v>20</v>
      </c>
    </row>
    <row r="7106" spans="1:2" x14ac:dyDescent="0.25">
      <c r="A7106" s="8">
        <v>72.060000000000102</v>
      </c>
      <c r="B7106" s="41" t="s">
        <v>20</v>
      </c>
    </row>
    <row r="7107" spans="1:2" x14ac:dyDescent="0.25">
      <c r="A7107" s="8">
        <v>72.070000000000107</v>
      </c>
      <c r="B7107" s="41" t="s">
        <v>20</v>
      </c>
    </row>
    <row r="7108" spans="1:2" x14ac:dyDescent="0.25">
      <c r="A7108" s="8">
        <v>72.080000000000098</v>
      </c>
      <c r="B7108" s="41" t="s">
        <v>20</v>
      </c>
    </row>
    <row r="7109" spans="1:2" x14ac:dyDescent="0.25">
      <c r="A7109" s="8">
        <v>72.090000000000103</v>
      </c>
      <c r="B7109" s="41" t="s">
        <v>20</v>
      </c>
    </row>
    <row r="7110" spans="1:2" x14ac:dyDescent="0.25">
      <c r="A7110" s="8">
        <v>72.100000000000094</v>
      </c>
      <c r="B7110" s="41" t="s">
        <v>20</v>
      </c>
    </row>
    <row r="7111" spans="1:2" x14ac:dyDescent="0.25">
      <c r="A7111" s="8">
        <v>72.110000000000099</v>
      </c>
      <c r="B7111" s="41" t="s">
        <v>20</v>
      </c>
    </row>
    <row r="7112" spans="1:2" x14ac:dyDescent="0.25">
      <c r="A7112" s="8">
        <v>72.120000000000104</v>
      </c>
      <c r="B7112" s="41" t="s">
        <v>20</v>
      </c>
    </row>
    <row r="7113" spans="1:2" x14ac:dyDescent="0.25">
      <c r="A7113" s="8">
        <v>72.130000000000095</v>
      </c>
      <c r="B7113" s="41" t="s">
        <v>20</v>
      </c>
    </row>
    <row r="7114" spans="1:2" x14ac:dyDescent="0.25">
      <c r="A7114" s="8">
        <v>72.1400000000001</v>
      </c>
      <c r="B7114" s="41" t="s">
        <v>20</v>
      </c>
    </row>
    <row r="7115" spans="1:2" x14ac:dyDescent="0.25">
      <c r="A7115" s="8">
        <v>72.150000000000105</v>
      </c>
      <c r="B7115" s="41" t="s">
        <v>20</v>
      </c>
    </row>
    <row r="7116" spans="1:2" x14ac:dyDescent="0.25">
      <c r="A7116" s="8">
        <v>72.160000000000096</v>
      </c>
      <c r="B7116" s="41" t="s">
        <v>20</v>
      </c>
    </row>
    <row r="7117" spans="1:2" x14ac:dyDescent="0.25">
      <c r="A7117" s="8">
        <v>72.170000000000101</v>
      </c>
      <c r="B7117" s="41" t="s">
        <v>20</v>
      </c>
    </row>
    <row r="7118" spans="1:2" x14ac:dyDescent="0.25">
      <c r="A7118" s="8">
        <v>72.180000000000106</v>
      </c>
      <c r="B7118" s="41" t="s">
        <v>20</v>
      </c>
    </row>
    <row r="7119" spans="1:2" x14ac:dyDescent="0.25">
      <c r="A7119" s="8">
        <v>72.190000000000097</v>
      </c>
      <c r="B7119" s="41" t="s">
        <v>20</v>
      </c>
    </row>
    <row r="7120" spans="1:2" x14ac:dyDescent="0.25">
      <c r="A7120" s="8">
        <v>72.200000000000102</v>
      </c>
      <c r="B7120" s="41" t="s">
        <v>20</v>
      </c>
    </row>
    <row r="7121" spans="1:2" x14ac:dyDescent="0.25">
      <c r="A7121" s="8">
        <v>72.210000000000093</v>
      </c>
      <c r="B7121" s="41" t="s">
        <v>20</v>
      </c>
    </row>
    <row r="7122" spans="1:2" x14ac:dyDescent="0.25">
      <c r="A7122" s="8">
        <v>72.220000000000098</v>
      </c>
      <c r="B7122" s="41" t="s">
        <v>20</v>
      </c>
    </row>
    <row r="7123" spans="1:2" x14ac:dyDescent="0.25">
      <c r="A7123" s="8">
        <v>72.230000000000103</v>
      </c>
      <c r="B7123" s="41" t="s">
        <v>20</v>
      </c>
    </row>
    <row r="7124" spans="1:2" x14ac:dyDescent="0.25">
      <c r="A7124" s="8">
        <v>72.240000000000094</v>
      </c>
      <c r="B7124" s="41" t="s">
        <v>20</v>
      </c>
    </row>
    <row r="7125" spans="1:2" x14ac:dyDescent="0.25">
      <c r="A7125" s="8">
        <v>72.250000000000099</v>
      </c>
      <c r="B7125" s="41" t="s">
        <v>20</v>
      </c>
    </row>
    <row r="7126" spans="1:2" x14ac:dyDescent="0.25">
      <c r="A7126" s="8">
        <v>72.260000000000105</v>
      </c>
      <c r="B7126" s="41" t="s">
        <v>20</v>
      </c>
    </row>
    <row r="7127" spans="1:2" x14ac:dyDescent="0.25">
      <c r="A7127" s="8">
        <v>72.270000000000095</v>
      </c>
      <c r="B7127" s="41" t="s">
        <v>20</v>
      </c>
    </row>
    <row r="7128" spans="1:2" x14ac:dyDescent="0.25">
      <c r="A7128" s="8">
        <v>72.280000000000101</v>
      </c>
      <c r="B7128" s="41" t="s">
        <v>20</v>
      </c>
    </row>
    <row r="7129" spans="1:2" x14ac:dyDescent="0.25">
      <c r="A7129" s="8">
        <v>72.290000000000106</v>
      </c>
      <c r="B7129" s="41" t="s">
        <v>20</v>
      </c>
    </row>
    <row r="7130" spans="1:2" x14ac:dyDescent="0.25">
      <c r="A7130" s="8">
        <v>72.300000000000097</v>
      </c>
      <c r="B7130" s="41" t="s">
        <v>20</v>
      </c>
    </row>
    <row r="7131" spans="1:2" x14ac:dyDescent="0.25">
      <c r="A7131" s="8">
        <v>72.310000000000102</v>
      </c>
      <c r="B7131" s="41" t="s">
        <v>20</v>
      </c>
    </row>
    <row r="7132" spans="1:2" x14ac:dyDescent="0.25">
      <c r="A7132" s="8">
        <v>72.320000000000107</v>
      </c>
      <c r="B7132" s="41" t="s">
        <v>20</v>
      </c>
    </row>
    <row r="7133" spans="1:2" x14ac:dyDescent="0.25">
      <c r="A7133" s="8">
        <v>72.330000000000098</v>
      </c>
      <c r="B7133" s="41" t="s">
        <v>20</v>
      </c>
    </row>
    <row r="7134" spans="1:2" x14ac:dyDescent="0.25">
      <c r="A7134" s="8">
        <v>72.340000000000103</v>
      </c>
      <c r="B7134" s="41" t="s">
        <v>20</v>
      </c>
    </row>
    <row r="7135" spans="1:2" x14ac:dyDescent="0.25">
      <c r="A7135" s="8">
        <v>72.350000000000094</v>
      </c>
      <c r="B7135" s="41" t="s">
        <v>20</v>
      </c>
    </row>
    <row r="7136" spans="1:2" x14ac:dyDescent="0.25">
      <c r="A7136" s="8">
        <v>72.360000000000099</v>
      </c>
      <c r="B7136" s="41" t="s">
        <v>20</v>
      </c>
    </row>
    <row r="7137" spans="1:2" x14ac:dyDescent="0.25">
      <c r="A7137" s="8">
        <v>72.370000000000104</v>
      </c>
      <c r="B7137" s="41" t="s">
        <v>20</v>
      </c>
    </row>
    <row r="7138" spans="1:2" x14ac:dyDescent="0.25">
      <c r="A7138" s="8">
        <v>72.380000000000095</v>
      </c>
      <c r="B7138" s="41" t="s">
        <v>20</v>
      </c>
    </row>
    <row r="7139" spans="1:2" x14ac:dyDescent="0.25">
      <c r="A7139" s="8">
        <v>72.3900000000001</v>
      </c>
      <c r="B7139" s="41" t="s">
        <v>20</v>
      </c>
    </row>
    <row r="7140" spans="1:2" x14ac:dyDescent="0.25">
      <c r="A7140" s="8">
        <v>72.400000000000105</v>
      </c>
      <c r="B7140" s="41" t="s">
        <v>20</v>
      </c>
    </row>
    <row r="7141" spans="1:2" x14ac:dyDescent="0.25">
      <c r="A7141" s="8">
        <v>72.410000000000096</v>
      </c>
      <c r="B7141" s="41" t="s">
        <v>20</v>
      </c>
    </row>
    <row r="7142" spans="1:2" x14ac:dyDescent="0.25">
      <c r="A7142" s="8">
        <v>72.420000000000101</v>
      </c>
      <c r="B7142" s="41" t="s">
        <v>20</v>
      </c>
    </row>
    <row r="7143" spans="1:2" x14ac:dyDescent="0.25">
      <c r="A7143" s="8">
        <v>72.430000000000106</v>
      </c>
      <c r="B7143" s="41" t="s">
        <v>20</v>
      </c>
    </row>
    <row r="7144" spans="1:2" x14ac:dyDescent="0.25">
      <c r="A7144" s="8">
        <v>72.440000000000097</v>
      </c>
      <c r="B7144" s="41" t="s">
        <v>20</v>
      </c>
    </row>
    <row r="7145" spans="1:2" x14ac:dyDescent="0.25">
      <c r="A7145" s="8">
        <v>72.450000000000102</v>
      </c>
      <c r="B7145" s="41" t="s">
        <v>20</v>
      </c>
    </row>
    <row r="7146" spans="1:2" x14ac:dyDescent="0.25">
      <c r="A7146" s="8">
        <v>72.460000000000093</v>
      </c>
      <c r="B7146" s="41" t="s">
        <v>20</v>
      </c>
    </row>
    <row r="7147" spans="1:2" x14ac:dyDescent="0.25">
      <c r="A7147" s="8">
        <v>72.470000000000098</v>
      </c>
      <c r="B7147" s="41" t="s">
        <v>20</v>
      </c>
    </row>
    <row r="7148" spans="1:2" x14ac:dyDescent="0.25">
      <c r="A7148" s="8">
        <v>72.480000000000103</v>
      </c>
      <c r="B7148" s="41" t="s">
        <v>20</v>
      </c>
    </row>
    <row r="7149" spans="1:2" x14ac:dyDescent="0.25">
      <c r="A7149" s="8">
        <v>72.490000000000094</v>
      </c>
      <c r="B7149" s="41" t="s">
        <v>20</v>
      </c>
    </row>
    <row r="7150" spans="1:2" x14ac:dyDescent="0.25">
      <c r="A7150" s="8">
        <v>72.500000000000099</v>
      </c>
      <c r="B7150" s="41" t="s">
        <v>20</v>
      </c>
    </row>
    <row r="7151" spans="1:2" x14ac:dyDescent="0.25">
      <c r="A7151" s="8">
        <v>72.510000000000105</v>
      </c>
      <c r="B7151" s="41" t="s">
        <v>20</v>
      </c>
    </row>
    <row r="7152" spans="1:2" x14ac:dyDescent="0.25">
      <c r="A7152" s="8">
        <v>72.520000000000095</v>
      </c>
      <c r="B7152" s="41" t="s">
        <v>20</v>
      </c>
    </row>
    <row r="7153" spans="1:2" x14ac:dyDescent="0.25">
      <c r="A7153" s="8">
        <v>72.530000000000101</v>
      </c>
      <c r="B7153" s="41" t="s">
        <v>20</v>
      </c>
    </row>
    <row r="7154" spans="1:2" x14ac:dyDescent="0.25">
      <c r="A7154" s="8">
        <v>72.540000000000106</v>
      </c>
      <c r="B7154" s="41" t="s">
        <v>20</v>
      </c>
    </row>
    <row r="7155" spans="1:2" x14ac:dyDescent="0.25">
      <c r="A7155" s="8">
        <v>72.550000000000097</v>
      </c>
      <c r="B7155" s="41" t="s">
        <v>20</v>
      </c>
    </row>
    <row r="7156" spans="1:2" x14ac:dyDescent="0.25">
      <c r="A7156" s="8">
        <v>72.560000000000102</v>
      </c>
      <c r="B7156" s="41" t="s">
        <v>20</v>
      </c>
    </row>
    <row r="7157" spans="1:2" x14ac:dyDescent="0.25">
      <c r="A7157" s="8">
        <v>72.570000000000107</v>
      </c>
      <c r="B7157" s="41" t="s">
        <v>20</v>
      </c>
    </row>
    <row r="7158" spans="1:2" x14ac:dyDescent="0.25">
      <c r="A7158" s="8">
        <v>72.580000000000098</v>
      </c>
      <c r="B7158" s="41" t="s">
        <v>20</v>
      </c>
    </row>
    <row r="7159" spans="1:2" x14ac:dyDescent="0.25">
      <c r="A7159" s="8">
        <v>72.590000000000103</v>
      </c>
      <c r="B7159" s="41" t="s">
        <v>20</v>
      </c>
    </row>
    <row r="7160" spans="1:2" x14ac:dyDescent="0.25">
      <c r="A7160" s="8">
        <v>72.600000000000094</v>
      </c>
      <c r="B7160" s="41" t="s">
        <v>20</v>
      </c>
    </row>
    <row r="7161" spans="1:2" x14ac:dyDescent="0.25">
      <c r="A7161" s="8">
        <v>72.610000000000099</v>
      </c>
      <c r="B7161" s="41" t="s">
        <v>20</v>
      </c>
    </row>
    <row r="7162" spans="1:2" x14ac:dyDescent="0.25">
      <c r="A7162" s="8">
        <v>72.620000000000104</v>
      </c>
      <c r="B7162" s="41" t="s">
        <v>20</v>
      </c>
    </row>
    <row r="7163" spans="1:2" x14ac:dyDescent="0.25">
      <c r="A7163" s="8">
        <v>72.630000000000095</v>
      </c>
      <c r="B7163" s="41" t="s">
        <v>20</v>
      </c>
    </row>
    <row r="7164" spans="1:2" x14ac:dyDescent="0.25">
      <c r="A7164" s="8">
        <v>72.6400000000001</v>
      </c>
      <c r="B7164" s="41" t="s">
        <v>20</v>
      </c>
    </row>
    <row r="7165" spans="1:2" x14ac:dyDescent="0.25">
      <c r="A7165" s="8">
        <v>72.650000000000105</v>
      </c>
      <c r="B7165" s="41" t="s">
        <v>20</v>
      </c>
    </row>
    <row r="7166" spans="1:2" x14ac:dyDescent="0.25">
      <c r="A7166" s="8">
        <v>72.660000000000096</v>
      </c>
      <c r="B7166" s="41" t="s">
        <v>20</v>
      </c>
    </row>
    <row r="7167" spans="1:2" x14ac:dyDescent="0.25">
      <c r="A7167" s="8">
        <v>72.670000000000101</v>
      </c>
      <c r="B7167" s="41" t="s">
        <v>20</v>
      </c>
    </row>
    <row r="7168" spans="1:2" x14ac:dyDescent="0.25">
      <c r="A7168" s="8">
        <v>72.680000000000106</v>
      </c>
      <c r="B7168" s="41" t="s">
        <v>20</v>
      </c>
    </row>
    <row r="7169" spans="1:2" x14ac:dyDescent="0.25">
      <c r="A7169" s="8">
        <v>72.690000000000097</v>
      </c>
      <c r="B7169" s="41" t="s">
        <v>20</v>
      </c>
    </row>
    <row r="7170" spans="1:2" x14ac:dyDescent="0.25">
      <c r="A7170" s="8">
        <v>72.700000000000102</v>
      </c>
      <c r="B7170" s="41" t="s">
        <v>20</v>
      </c>
    </row>
    <row r="7171" spans="1:2" x14ac:dyDescent="0.25">
      <c r="A7171" s="8">
        <v>72.710000000000093</v>
      </c>
      <c r="B7171" s="41" t="s">
        <v>20</v>
      </c>
    </row>
    <row r="7172" spans="1:2" x14ac:dyDescent="0.25">
      <c r="A7172" s="8">
        <v>72.720000000000098</v>
      </c>
      <c r="B7172" s="41" t="s">
        <v>20</v>
      </c>
    </row>
    <row r="7173" spans="1:2" x14ac:dyDescent="0.25">
      <c r="A7173" s="8">
        <v>72.730000000000103</v>
      </c>
      <c r="B7173" s="41" t="s">
        <v>20</v>
      </c>
    </row>
    <row r="7174" spans="1:2" x14ac:dyDescent="0.25">
      <c r="A7174" s="8">
        <v>72.740000000000094</v>
      </c>
      <c r="B7174" s="41" t="s">
        <v>20</v>
      </c>
    </row>
    <row r="7175" spans="1:2" x14ac:dyDescent="0.25">
      <c r="A7175" s="8">
        <v>72.750000000000099</v>
      </c>
      <c r="B7175" s="41" t="s">
        <v>20</v>
      </c>
    </row>
    <row r="7176" spans="1:2" x14ac:dyDescent="0.25">
      <c r="A7176" s="8">
        <v>72.760000000000105</v>
      </c>
      <c r="B7176" s="41" t="s">
        <v>20</v>
      </c>
    </row>
    <row r="7177" spans="1:2" x14ac:dyDescent="0.25">
      <c r="A7177" s="8">
        <v>72.770000000000095</v>
      </c>
      <c r="B7177" s="41" t="s">
        <v>20</v>
      </c>
    </row>
    <row r="7178" spans="1:2" x14ac:dyDescent="0.25">
      <c r="A7178" s="8">
        <v>72.780000000000101</v>
      </c>
      <c r="B7178" s="41" t="s">
        <v>20</v>
      </c>
    </row>
    <row r="7179" spans="1:2" x14ac:dyDescent="0.25">
      <c r="A7179" s="8">
        <v>72.790000000000106</v>
      </c>
      <c r="B7179" s="41" t="s">
        <v>20</v>
      </c>
    </row>
    <row r="7180" spans="1:2" x14ac:dyDescent="0.25">
      <c r="A7180" s="8">
        <v>72.800000000000097</v>
      </c>
      <c r="B7180" s="41" t="s">
        <v>20</v>
      </c>
    </row>
    <row r="7181" spans="1:2" x14ac:dyDescent="0.25">
      <c r="A7181" s="8">
        <v>72.810000000000102</v>
      </c>
      <c r="B7181" s="41" t="s">
        <v>20</v>
      </c>
    </row>
    <row r="7182" spans="1:2" x14ac:dyDescent="0.25">
      <c r="A7182" s="8">
        <v>72.820000000000107</v>
      </c>
      <c r="B7182" s="41" t="s">
        <v>20</v>
      </c>
    </row>
    <row r="7183" spans="1:2" x14ac:dyDescent="0.25">
      <c r="A7183" s="8">
        <v>72.830000000000098</v>
      </c>
      <c r="B7183" s="41" t="s">
        <v>20</v>
      </c>
    </row>
    <row r="7184" spans="1:2" x14ac:dyDescent="0.25">
      <c r="A7184" s="8">
        <v>72.840000000000103</v>
      </c>
      <c r="B7184" s="41" t="s">
        <v>20</v>
      </c>
    </row>
    <row r="7185" spans="1:2" x14ac:dyDescent="0.25">
      <c r="A7185" s="8">
        <v>72.850000000000094</v>
      </c>
      <c r="B7185" s="41" t="s">
        <v>20</v>
      </c>
    </row>
    <row r="7186" spans="1:2" x14ac:dyDescent="0.25">
      <c r="A7186" s="8">
        <v>72.860000000000099</v>
      </c>
      <c r="B7186" s="41" t="s">
        <v>20</v>
      </c>
    </row>
    <row r="7187" spans="1:2" x14ac:dyDescent="0.25">
      <c r="A7187" s="8">
        <v>72.870000000000104</v>
      </c>
      <c r="B7187" s="41" t="s">
        <v>20</v>
      </c>
    </row>
    <row r="7188" spans="1:2" x14ac:dyDescent="0.25">
      <c r="A7188" s="8">
        <v>72.880000000000095</v>
      </c>
      <c r="B7188" s="41" t="s">
        <v>20</v>
      </c>
    </row>
    <row r="7189" spans="1:2" x14ac:dyDescent="0.25">
      <c r="A7189" s="8">
        <v>72.8900000000001</v>
      </c>
      <c r="B7189" s="41" t="s">
        <v>20</v>
      </c>
    </row>
    <row r="7190" spans="1:2" x14ac:dyDescent="0.25">
      <c r="A7190" s="8">
        <v>72.900000000000105</v>
      </c>
      <c r="B7190" s="41" t="s">
        <v>20</v>
      </c>
    </row>
    <row r="7191" spans="1:2" x14ac:dyDescent="0.25">
      <c r="A7191" s="8">
        <v>72.910000000000096</v>
      </c>
      <c r="B7191" s="41" t="s">
        <v>20</v>
      </c>
    </row>
    <row r="7192" spans="1:2" x14ac:dyDescent="0.25">
      <c r="A7192" s="8">
        <v>72.920000000000101</v>
      </c>
      <c r="B7192" s="41" t="s">
        <v>20</v>
      </c>
    </row>
    <row r="7193" spans="1:2" x14ac:dyDescent="0.25">
      <c r="A7193" s="8">
        <v>72.930000000000106</v>
      </c>
      <c r="B7193" s="41" t="s">
        <v>20</v>
      </c>
    </row>
    <row r="7194" spans="1:2" x14ac:dyDescent="0.25">
      <c r="A7194" s="8">
        <v>72.940000000000097</v>
      </c>
      <c r="B7194" s="41" t="s">
        <v>20</v>
      </c>
    </row>
    <row r="7195" spans="1:2" x14ac:dyDescent="0.25">
      <c r="A7195" s="8">
        <v>72.950000000000102</v>
      </c>
      <c r="B7195" s="41" t="s">
        <v>20</v>
      </c>
    </row>
    <row r="7196" spans="1:2" x14ac:dyDescent="0.25">
      <c r="A7196" s="8">
        <v>72.960000000000093</v>
      </c>
      <c r="B7196" s="41" t="s">
        <v>20</v>
      </c>
    </row>
    <row r="7197" spans="1:2" x14ac:dyDescent="0.25">
      <c r="A7197" s="8">
        <v>72.970000000000098</v>
      </c>
      <c r="B7197" s="41" t="s">
        <v>20</v>
      </c>
    </row>
    <row r="7198" spans="1:2" x14ac:dyDescent="0.25">
      <c r="A7198" s="8">
        <v>72.980000000000103</v>
      </c>
      <c r="B7198" s="41" t="s">
        <v>20</v>
      </c>
    </row>
    <row r="7199" spans="1:2" x14ac:dyDescent="0.25">
      <c r="A7199" s="8">
        <v>72.990000000000094</v>
      </c>
      <c r="B7199" s="41" t="s">
        <v>20</v>
      </c>
    </row>
    <row r="7200" spans="1:2" x14ac:dyDescent="0.25">
      <c r="A7200" s="8">
        <v>73.000000000000099</v>
      </c>
      <c r="B7200" s="41" t="s">
        <v>20</v>
      </c>
    </row>
    <row r="7201" spans="1:2" x14ac:dyDescent="0.25">
      <c r="A7201" s="8">
        <v>73.010000000000105</v>
      </c>
      <c r="B7201" s="41" t="s">
        <v>20</v>
      </c>
    </row>
    <row r="7202" spans="1:2" x14ac:dyDescent="0.25">
      <c r="A7202" s="8">
        <v>73.020000000000095</v>
      </c>
      <c r="B7202" s="41" t="s">
        <v>20</v>
      </c>
    </row>
    <row r="7203" spans="1:2" x14ac:dyDescent="0.25">
      <c r="A7203" s="8">
        <v>73.030000000000101</v>
      </c>
      <c r="B7203" s="41" t="s">
        <v>20</v>
      </c>
    </row>
    <row r="7204" spans="1:2" x14ac:dyDescent="0.25">
      <c r="A7204" s="8">
        <v>73.040000000000106</v>
      </c>
      <c r="B7204" s="41" t="s">
        <v>20</v>
      </c>
    </row>
    <row r="7205" spans="1:2" x14ac:dyDescent="0.25">
      <c r="A7205" s="8">
        <v>73.050000000000097</v>
      </c>
      <c r="B7205" s="41" t="s">
        <v>20</v>
      </c>
    </row>
    <row r="7206" spans="1:2" x14ac:dyDescent="0.25">
      <c r="A7206" s="8">
        <v>73.060000000000102</v>
      </c>
      <c r="B7206" s="41" t="s">
        <v>20</v>
      </c>
    </row>
    <row r="7207" spans="1:2" x14ac:dyDescent="0.25">
      <c r="A7207" s="8">
        <v>73.070000000000107</v>
      </c>
      <c r="B7207" s="41" t="s">
        <v>20</v>
      </c>
    </row>
    <row r="7208" spans="1:2" x14ac:dyDescent="0.25">
      <c r="A7208" s="8">
        <v>73.080000000000098</v>
      </c>
      <c r="B7208" s="41" t="s">
        <v>20</v>
      </c>
    </row>
    <row r="7209" spans="1:2" x14ac:dyDescent="0.25">
      <c r="A7209" s="8">
        <v>73.090000000000103</v>
      </c>
      <c r="B7209" s="41" t="s">
        <v>20</v>
      </c>
    </row>
    <row r="7210" spans="1:2" x14ac:dyDescent="0.25">
      <c r="A7210" s="8">
        <v>73.100000000000094</v>
      </c>
      <c r="B7210" s="41" t="s">
        <v>20</v>
      </c>
    </row>
    <row r="7211" spans="1:2" x14ac:dyDescent="0.25">
      <c r="A7211" s="8">
        <v>73.110000000000099</v>
      </c>
      <c r="B7211" s="41" t="s">
        <v>20</v>
      </c>
    </row>
    <row r="7212" spans="1:2" x14ac:dyDescent="0.25">
      <c r="A7212" s="8">
        <v>73.120000000000104</v>
      </c>
      <c r="B7212" s="41" t="s">
        <v>20</v>
      </c>
    </row>
    <row r="7213" spans="1:2" x14ac:dyDescent="0.25">
      <c r="A7213" s="8">
        <v>73.130000000000095</v>
      </c>
      <c r="B7213" s="41" t="s">
        <v>20</v>
      </c>
    </row>
    <row r="7214" spans="1:2" x14ac:dyDescent="0.25">
      <c r="A7214" s="8">
        <v>73.1400000000001</v>
      </c>
      <c r="B7214" s="41" t="s">
        <v>20</v>
      </c>
    </row>
    <row r="7215" spans="1:2" x14ac:dyDescent="0.25">
      <c r="A7215" s="8">
        <v>73.150000000000105</v>
      </c>
      <c r="B7215" s="41" t="s">
        <v>20</v>
      </c>
    </row>
    <row r="7216" spans="1:2" x14ac:dyDescent="0.25">
      <c r="A7216" s="8">
        <v>73.160000000000096</v>
      </c>
      <c r="B7216" s="41" t="s">
        <v>20</v>
      </c>
    </row>
    <row r="7217" spans="1:2" x14ac:dyDescent="0.25">
      <c r="A7217" s="8">
        <v>73.170000000000101</v>
      </c>
      <c r="B7217" s="41" t="s">
        <v>20</v>
      </c>
    </row>
    <row r="7218" spans="1:2" x14ac:dyDescent="0.25">
      <c r="A7218" s="8">
        <v>73.180000000000106</v>
      </c>
      <c r="B7218" s="41" t="s">
        <v>20</v>
      </c>
    </row>
    <row r="7219" spans="1:2" x14ac:dyDescent="0.25">
      <c r="A7219" s="8">
        <v>73.190000000000097</v>
      </c>
      <c r="B7219" s="41" t="s">
        <v>20</v>
      </c>
    </row>
    <row r="7220" spans="1:2" x14ac:dyDescent="0.25">
      <c r="A7220" s="8">
        <v>73.200000000000102</v>
      </c>
      <c r="B7220" s="41" t="s">
        <v>20</v>
      </c>
    </row>
    <row r="7221" spans="1:2" x14ac:dyDescent="0.25">
      <c r="A7221" s="8">
        <v>73.210000000000093</v>
      </c>
      <c r="B7221" s="41" t="s">
        <v>20</v>
      </c>
    </row>
    <row r="7222" spans="1:2" x14ac:dyDescent="0.25">
      <c r="A7222" s="8">
        <v>73.220000000000098</v>
      </c>
      <c r="B7222" s="41" t="s">
        <v>20</v>
      </c>
    </row>
    <row r="7223" spans="1:2" x14ac:dyDescent="0.25">
      <c r="A7223" s="8">
        <v>73.230000000000103</v>
      </c>
      <c r="B7223" s="41" t="s">
        <v>20</v>
      </c>
    </row>
    <row r="7224" spans="1:2" x14ac:dyDescent="0.25">
      <c r="A7224" s="8">
        <v>73.240000000000094</v>
      </c>
      <c r="B7224" s="41" t="s">
        <v>20</v>
      </c>
    </row>
    <row r="7225" spans="1:2" x14ac:dyDescent="0.25">
      <c r="A7225" s="8">
        <v>73.250000000000099</v>
      </c>
      <c r="B7225" s="41" t="s">
        <v>20</v>
      </c>
    </row>
    <row r="7226" spans="1:2" x14ac:dyDescent="0.25">
      <c r="A7226" s="8">
        <v>73.260000000000105</v>
      </c>
      <c r="B7226" s="41" t="s">
        <v>20</v>
      </c>
    </row>
    <row r="7227" spans="1:2" x14ac:dyDescent="0.25">
      <c r="A7227" s="8">
        <v>73.270000000000095</v>
      </c>
      <c r="B7227" s="41" t="s">
        <v>20</v>
      </c>
    </row>
    <row r="7228" spans="1:2" x14ac:dyDescent="0.25">
      <c r="A7228" s="8">
        <v>73.280000000000101</v>
      </c>
      <c r="B7228" s="41" t="s">
        <v>20</v>
      </c>
    </row>
    <row r="7229" spans="1:2" x14ac:dyDescent="0.25">
      <c r="A7229" s="8">
        <v>73.290000000000106</v>
      </c>
      <c r="B7229" s="41" t="s">
        <v>20</v>
      </c>
    </row>
    <row r="7230" spans="1:2" x14ac:dyDescent="0.25">
      <c r="A7230" s="8">
        <v>73.300000000000097</v>
      </c>
      <c r="B7230" s="41" t="s">
        <v>20</v>
      </c>
    </row>
    <row r="7231" spans="1:2" x14ac:dyDescent="0.25">
      <c r="A7231" s="8">
        <v>73.310000000000102</v>
      </c>
      <c r="B7231" s="41" t="s">
        <v>20</v>
      </c>
    </row>
    <row r="7232" spans="1:2" x14ac:dyDescent="0.25">
      <c r="A7232" s="8">
        <v>73.320000000000107</v>
      </c>
      <c r="B7232" s="41" t="s">
        <v>20</v>
      </c>
    </row>
    <row r="7233" spans="1:2" x14ac:dyDescent="0.25">
      <c r="A7233" s="8">
        <v>73.330000000000098</v>
      </c>
      <c r="B7233" s="41" t="s">
        <v>20</v>
      </c>
    </row>
    <row r="7234" spans="1:2" x14ac:dyDescent="0.25">
      <c r="A7234" s="8">
        <v>73.340000000000103</v>
      </c>
      <c r="B7234" s="41" t="s">
        <v>20</v>
      </c>
    </row>
    <row r="7235" spans="1:2" x14ac:dyDescent="0.25">
      <c r="A7235" s="8">
        <v>73.350000000000094</v>
      </c>
      <c r="B7235" s="41" t="s">
        <v>20</v>
      </c>
    </row>
    <row r="7236" spans="1:2" x14ac:dyDescent="0.25">
      <c r="A7236" s="8">
        <v>73.360000000000099</v>
      </c>
      <c r="B7236" s="41" t="s">
        <v>20</v>
      </c>
    </row>
    <row r="7237" spans="1:2" x14ac:dyDescent="0.25">
      <c r="A7237" s="8">
        <v>73.370000000000104</v>
      </c>
      <c r="B7237" s="41" t="s">
        <v>20</v>
      </c>
    </row>
    <row r="7238" spans="1:2" x14ac:dyDescent="0.25">
      <c r="A7238" s="8">
        <v>73.380000000000095</v>
      </c>
      <c r="B7238" s="41" t="s">
        <v>20</v>
      </c>
    </row>
    <row r="7239" spans="1:2" x14ac:dyDescent="0.25">
      <c r="A7239" s="8">
        <v>73.3900000000001</v>
      </c>
      <c r="B7239" s="41" t="s">
        <v>20</v>
      </c>
    </row>
    <row r="7240" spans="1:2" x14ac:dyDescent="0.25">
      <c r="A7240" s="8">
        <v>73.400000000000105</v>
      </c>
      <c r="B7240" s="41" t="s">
        <v>20</v>
      </c>
    </row>
    <row r="7241" spans="1:2" x14ac:dyDescent="0.25">
      <c r="A7241" s="8">
        <v>73.410000000000096</v>
      </c>
      <c r="B7241" s="41" t="s">
        <v>20</v>
      </c>
    </row>
    <row r="7242" spans="1:2" x14ac:dyDescent="0.25">
      <c r="A7242" s="8">
        <v>73.420000000000101</v>
      </c>
      <c r="B7242" s="41" t="s">
        <v>20</v>
      </c>
    </row>
    <row r="7243" spans="1:2" x14ac:dyDescent="0.25">
      <c r="A7243" s="8">
        <v>73.430000000000106</v>
      </c>
      <c r="B7243" s="41" t="s">
        <v>20</v>
      </c>
    </row>
    <row r="7244" spans="1:2" x14ac:dyDescent="0.25">
      <c r="A7244" s="8">
        <v>73.440000000000097</v>
      </c>
      <c r="B7244" s="41" t="s">
        <v>20</v>
      </c>
    </row>
    <row r="7245" spans="1:2" x14ac:dyDescent="0.25">
      <c r="A7245" s="8">
        <v>73.450000000000102</v>
      </c>
      <c r="B7245" s="41" t="s">
        <v>20</v>
      </c>
    </row>
    <row r="7246" spans="1:2" x14ac:dyDescent="0.25">
      <c r="A7246" s="8">
        <v>73.460000000000093</v>
      </c>
      <c r="B7246" s="41" t="s">
        <v>20</v>
      </c>
    </row>
    <row r="7247" spans="1:2" x14ac:dyDescent="0.25">
      <c r="A7247" s="8">
        <v>73.470000000000098</v>
      </c>
      <c r="B7247" s="41" t="s">
        <v>20</v>
      </c>
    </row>
    <row r="7248" spans="1:2" x14ac:dyDescent="0.25">
      <c r="A7248" s="8">
        <v>73.480000000000103</v>
      </c>
      <c r="B7248" s="41" t="s">
        <v>20</v>
      </c>
    </row>
    <row r="7249" spans="1:2" x14ac:dyDescent="0.25">
      <c r="A7249" s="8">
        <v>73.490000000000094</v>
      </c>
      <c r="B7249" s="41" t="s">
        <v>20</v>
      </c>
    </row>
    <row r="7250" spans="1:2" x14ac:dyDescent="0.25">
      <c r="A7250" s="8">
        <v>73.500000000000099</v>
      </c>
      <c r="B7250" s="41" t="s">
        <v>20</v>
      </c>
    </row>
    <row r="7251" spans="1:2" x14ac:dyDescent="0.25">
      <c r="A7251" s="8">
        <v>73.510000000000105</v>
      </c>
      <c r="B7251" s="41" t="s">
        <v>20</v>
      </c>
    </row>
    <row r="7252" spans="1:2" x14ac:dyDescent="0.25">
      <c r="A7252" s="8">
        <v>73.520000000000095</v>
      </c>
      <c r="B7252" s="41" t="s">
        <v>20</v>
      </c>
    </row>
    <row r="7253" spans="1:2" x14ac:dyDescent="0.25">
      <c r="A7253" s="8">
        <v>73.530000000000101</v>
      </c>
      <c r="B7253" s="41" t="s">
        <v>20</v>
      </c>
    </row>
    <row r="7254" spans="1:2" x14ac:dyDescent="0.25">
      <c r="A7254" s="8">
        <v>73.540000000000106</v>
      </c>
      <c r="B7254" s="41" t="s">
        <v>20</v>
      </c>
    </row>
    <row r="7255" spans="1:2" x14ac:dyDescent="0.25">
      <c r="A7255" s="8">
        <v>73.550000000000097</v>
      </c>
      <c r="B7255" s="41" t="s">
        <v>20</v>
      </c>
    </row>
    <row r="7256" spans="1:2" x14ac:dyDescent="0.25">
      <c r="A7256" s="8">
        <v>73.560000000000102</v>
      </c>
      <c r="B7256" s="41" t="s">
        <v>20</v>
      </c>
    </row>
    <row r="7257" spans="1:2" x14ac:dyDescent="0.25">
      <c r="A7257" s="8">
        <v>73.570000000000107</v>
      </c>
      <c r="B7257" s="41" t="s">
        <v>20</v>
      </c>
    </row>
    <row r="7258" spans="1:2" x14ac:dyDescent="0.25">
      <c r="A7258" s="8">
        <v>73.580000000000098</v>
      </c>
      <c r="B7258" s="41" t="s">
        <v>20</v>
      </c>
    </row>
    <row r="7259" spans="1:2" x14ac:dyDescent="0.25">
      <c r="A7259" s="8">
        <v>73.590000000000103</v>
      </c>
      <c r="B7259" s="41" t="s">
        <v>20</v>
      </c>
    </row>
    <row r="7260" spans="1:2" x14ac:dyDescent="0.25">
      <c r="A7260" s="8">
        <v>73.600000000000094</v>
      </c>
      <c r="B7260" s="41" t="s">
        <v>20</v>
      </c>
    </row>
    <row r="7261" spans="1:2" x14ac:dyDescent="0.25">
      <c r="A7261" s="8">
        <v>73.610000000000099</v>
      </c>
      <c r="B7261" s="41" t="s">
        <v>20</v>
      </c>
    </row>
    <row r="7262" spans="1:2" x14ac:dyDescent="0.25">
      <c r="A7262" s="8">
        <v>73.620000000000104</v>
      </c>
      <c r="B7262" s="41" t="s">
        <v>20</v>
      </c>
    </row>
    <row r="7263" spans="1:2" x14ac:dyDescent="0.25">
      <c r="A7263" s="8">
        <v>73.630000000000095</v>
      </c>
      <c r="B7263" s="41" t="s">
        <v>20</v>
      </c>
    </row>
    <row r="7264" spans="1:2" x14ac:dyDescent="0.25">
      <c r="A7264" s="8">
        <v>73.6400000000001</v>
      </c>
      <c r="B7264" s="41" t="s">
        <v>20</v>
      </c>
    </row>
    <row r="7265" spans="1:2" x14ac:dyDescent="0.25">
      <c r="A7265" s="8">
        <v>73.650000000000105</v>
      </c>
      <c r="B7265" s="41" t="s">
        <v>20</v>
      </c>
    </row>
    <row r="7266" spans="1:2" x14ac:dyDescent="0.25">
      <c r="A7266" s="8">
        <v>73.660000000000096</v>
      </c>
      <c r="B7266" s="41" t="s">
        <v>20</v>
      </c>
    </row>
    <row r="7267" spans="1:2" x14ac:dyDescent="0.25">
      <c r="A7267" s="8">
        <v>73.670000000000101</v>
      </c>
      <c r="B7267" s="41" t="s">
        <v>20</v>
      </c>
    </row>
    <row r="7268" spans="1:2" x14ac:dyDescent="0.25">
      <c r="A7268" s="8">
        <v>73.680000000000106</v>
      </c>
      <c r="B7268" s="41" t="s">
        <v>20</v>
      </c>
    </row>
    <row r="7269" spans="1:2" x14ac:dyDescent="0.25">
      <c r="A7269" s="8">
        <v>73.690000000000097</v>
      </c>
      <c r="B7269" s="41" t="s">
        <v>20</v>
      </c>
    </row>
    <row r="7270" spans="1:2" x14ac:dyDescent="0.25">
      <c r="A7270" s="8">
        <v>73.700000000000102</v>
      </c>
      <c r="B7270" s="41" t="s">
        <v>20</v>
      </c>
    </row>
    <row r="7271" spans="1:2" x14ac:dyDescent="0.25">
      <c r="A7271" s="8">
        <v>73.710000000000093</v>
      </c>
      <c r="B7271" s="41" t="s">
        <v>20</v>
      </c>
    </row>
    <row r="7272" spans="1:2" x14ac:dyDescent="0.25">
      <c r="A7272" s="8">
        <v>73.720000000000098</v>
      </c>
      <c r="B7272" s="41" t="s">
        <v>20</v>
      </c>
    </row>
    <row r="7273" spans="1:2" x14ac:dyDescent="0.25">
      <c r="A7273" s="8">
        <v>73.730000000000103</v>
      </c>
      <c r="B7273" s="41" t="s">
        <v>20</v>
      </c>
    </row>
    <row r="7274" spans="1:2" x14ac:dyDescent="0.25">
      <c r="A7274" s="8">
        <v>73.740000000000094</v>
      </c>
      <c r="B7274" s="41" t="s">
        <v>20</v>
      </c>
    </row>
    <row r="7275" spans="1:2" x14ac:dyDescent="0.25">
      <c r="A7275" s="8">
        <v>73.750000000000099</v>
      </c>
      <c r="B7275" s="41" t="s">
        <v>20</v>
      </c>
    </row>
    <row r="7276" spans="1:2" x14ac:dyDescent="0.25">
      <c r="A7276" s="8">
        <v>73.760000000000105</v>
      </c>
      <c r="B7276" s="41" t="s">
        <v>20</v>
      </c>
    </row>
    <row r="7277" spans="1:2" x14ac:dyDescent="0.25">
      <c r="A7277" s="8">
        <v>73.770000000000095</v>
      </c>
      <c r="B7277" s="41" t="s">
        <v>20</v>
      </c>
    </row>
    <row r="7278" spans="1:2" x14ac:dyDescent="0.25">
      <c r="A7278" s="8">
        <v>73.780000000000101</v>
      </c>
      <c r="B7278" s="41" t="s">
        <v>20</v>
      </c>
    </row>
    <row r="7279" spans="1:2" x14ac:dyDescent="0.25">
      <c r="A7279" s="8">
        <v>73.790000000000106</v>
      </c>
      <c r="B7279" s="41" t="s">
        <v>20</v>
      </c>
    </row>
    <row r="7280" spans="1:2" x14ac:dyDescent="0.25">
      <c r="A7280" s="8">
        <v>73.800000000000097</v>
      </c>
      <c r="B7280" s="41" t="s">
        <v>20</v>
      </c>
    </row>
    <row r="7281" spans="1:2" x14ac:dyDescent="0.25">
      <c r="A7281" s="8">
        <v>73.810000000000102</v>
      </c>
      <c r="B7281" s="41" t="s">
        <v>20</v>
      </c>
    </row>
    <row r="7282" spans="1:2" x14ac:dyDescent="0.25">
      <c r="A7282" s="8">
        <v>73.820000000000107</v>
      </c>
      <c r="B7282" s="41" t="s">
        <v>20</v>
      </c>
    </row>
    <row r="7283" spans="1:2" x14ac:dyDescent="0.25">
      <c r="A7283" s="8">
        <v>73.830000000000098</v>
      </c>
      <c r="B7283" s="41" t="s">
        <v>20</v>
      </c>
    </row>
    <row r="7284" spans="1:2" x14ac:dyDescent="0.25">
      <c r="A7284" s="8">
        <v>73.840000000000103</v>
      </c>
      <c r="B7284" s="41" t="s">
        <v>20</v>
      </c>
    </row>
    <row r="7285" spans="1:2" x14ac:dyDescent="0.25">
      <c r="A7285" s="8">
        <v>73.850000000000094</v>
      </c>
      <c r="B7285" s="41" t="s">
        <v>20</v>
      </c>
    </row>
    <row r="7286" spans="1:2" x14ac:dyDescent="0.25">
      <c r="A7286" s="8">
        <v>73.860000000000099</v>
      </c>
      <c r="B7286" s="41" t="s">
        <v>20</v>
      </c>
    </row>
    <row r="7287" spans="1:2" x14ac:dyDescent="0.25">
      <c r="A7287" s="8">
        <v>73.870000000000104</v>
      </c>
      <c r="B7287" s="41" t="s">
        <v>20</v>
      </c>
    </row>
    <row r="7288" spans="1:2" x14ac:dyDescent="0.25">
      <c r="A7288" s="8">
        <v>73.880000000000095</v>
      </c>
      <c r="B7288" s="41" t="s">
        <v>20</v>
      </c>
    </row>
    <row r="7289" spans="1:2" x14ac:dyDescent="0.25">
      <c r="A7289" s="8">
        <v>73.8900000000001</v>
      </c>
      <c r="B7289" s="41" t="s">
        <v>20</v>
      </c>
    </row>
    <row r="7290" spans="1:2" x14ac:dyDescent="0.25">
      <c r="A7290" s="8">
        <v>73.900000000000105</v>
      </c>
      <c r="B7290" s="41" t="s">
        <v>20</v>
      </c>
    </row>
    <row r="7291" spans="1:2" x14ac:dyDescent="0.25">
      <c r="A7291" s="8">
        <v>73.910000000000096</v>
      </c>
      <c r="B7291" s="41" t="s">
        <v>20</v>
      </c>
    </row>
    <row r="7292" spans="1:2" x14ac:dyDescent="0.25">
      <c r="A7292" s="8">
        <v>73.920000000000101</v>
      </c>
      <c r="B7292" s="41" t="s">
        <v>20</v>
      </c>
    </row>
    <row r="7293" spans="1:2" x14ac:dyDescent="0.25">
      <c r="A7293" s="8">
        <v>73.930000000000106</v>
      </c>
      <c r="B7293" s="41" t="s">
        <v>20</v>
      </c>
    </row>
    <row r="7294" spans="1:2" x14ac:dyDescent="0.25">
      <c r="A7294" s="8">
        <v>73.940000000000097</v>
      </c>
      <c r="B7294" s="41" t="s">
        <v>20</v>
      </c>
    </row>
    <row r="7295" spans="1:2" x14ac:dyDescent="0.25">
      <c r="A7295" s="8">
        <v>73.950000000000102</v>
      </c>
      <c r="B7295" s="41" t="s">
        <v>20</v>
      </c>
    </row>
    <row r="7296" spans="1:2" x14ac:dyDescent="0.25">
      <c r="A7296" s="8">
        <v>73.960000000000093</v>
      </c>
      <c r="B7296" s="41" t="s">
        <v>20</v>
      </c>
    </row>
    <row r="7297" spans="1:2" x14ac:dyDescent="0.25">
      <c r="A7297" s="8">
        <v>73.970000000000098</v>
      </c>
      <c r="B7297" s="41" t="s">
        <v>20</v>
      </c>
    </row>
    <row r="7298" spans="1:2" x14ac:dyDescent="0.25">
      <c r="A7298" s="8">
        <v>73.980000000000103</v>
      </c>
      <c r="B7298" s="41" t="s">
        <v>20</v>
      </c>
    </row>
    <row r="7299" spans="1:2" x14ac:dyDescent="0.25">
      <c r="A7299" s="8">
        <v>73.990000000000094</v>
      </c>
      <c r="B7299" s="41" t="s">
        <v>20</v>
      </c>
    </row>
    <row r="7300" spans="1:2" x14ac:dyDescent="0.25">
      <c r="A7300" s="8">
        <v>74.000000000000099</v>
      </c>
      <c r="B7300" s="41" t="s">
        <v>20</v>
      </c>
    </row>
    <row r="7301" spans="1:2" x14ac:dyDescent="0.25">
      <c r="A7301" s="8">
        <v>74.010000000000105</v>
      </c>
      <c r="B7301" s="41" t="s">
        <v>20</v>
      </c>
    </row>
    <row r="7302" spans="1:2" x14ac:dyDescent="0.25">
      <c r="A7302" s="8">
        <v>74.020000000000095</v>
      </c>
      <c r="B7302" s="41" t="s">
        <v>20</v>
      </c>
    </row>
    <row r="7303" spans="1:2" x14ac:dyDescent="0.25">
      <c r="A7303" s="8">
        <v>74.030000000000101</v>
      </c>
      <c r="B7303" s="41" t="s">
        <v>20</v>
      </c>
    </row>
    <row r="7304" spans="1:2" x14ac:dyDescent="0.25">
      <c r="A7304" s="8">
        <v>74.040000000000106</v>
      </c>
      <c r="B7304" s="41" t="s">
        <v>20</v>
      </c>
    </row>
    <row r="7305" spans="1:2" x14ac:dyDescent="0.25">
      <c r="A7305" s="8">
        <v>74.050000000000097</v>
      </c>
      <c r="B7305" s="41" t="s">
        <v>20</v>
      </c>
    </row>
    <row r="7306" spans="1:2" x14ac:dyDescent="0.25">
      <c r="A7306" s="8">
        <v>74.060000000000102</v>
      </c>
      <c r="B7306" s="41" t="s">
        <v>20</v>
      </c>
    </row>
    <row r="7307" spans="1:2" x14ac:dyDescent="0.25">
      <c r="A7307" s="8">
        <v>74.070000000000107</v>
      </c>
      <c r="B7307" s="41" t="s">
        <v>20</v>
      </c>
    </row>
    <row r="7308" spans="1:2" x14ac:dyDescent="0.25">
      <c r="A7308" s="8">
        <v>74.080000000000098</v>
      </c>
      <c r="B7308" s="41" t="s">
        <v>20</v>
      </c>
    </row>
    <row r="7309" spans="1:2" x14ac:dyDescent="0.25">
      <c r="A7309" s="8">
        <v>74.090000000000103</v>
      </c>
      <c r="B7309" s="41" t="s">
        <v>20</v>
      </c>
    </row>
    <row r="7310" spans="1:2" x14ac:dyDescent="0.25">
      <c r="A7310" s="8">
        <v>74.100000000000094</v>
      </c>
      <c r="B7310" s="41" t="s">
        <v>20</v>
      </c>
    </row>
    <row r="7311" spans="1:2" x14ac:dyDescent="0.25">
      <c r="A7311" s="8">
        <v>74.110000000000099</v>
      </c>
      <c r="B7311" s="41" t="s">
        <v>20</v>
      </c>
    </row>
    <row r="7312" spans="1:2" x14ac:dyDescent="0.25">
      <c r="A7312" s="8">
        <v>74.120000000000104</v>
      </c>
      <c r="B7312" s="41" t="s">
        <v>20</v>
      </c>
    </row>
    <row r="7313" spans="1:2" x14ac:dyDescent="0.25">
      <c r="A7313" s="8">
        <v>74.130000000000095</v>
      </c>
      <c r="B7313" s="41" t="s">
        <v>20</v>
      </c>
    </row>
    <row r="7314" spans="1:2" x14ac:dyDescent="0.25">
      <c r="A7314" s="8">
        <v>74.1400000000001</v>
      </c>
      <c r="B7314" s="41" t="s">
        <v>20</v>
      </c>
    </row>
    <row r="7315" spans="1:2" x14ac:dyDescent="0.25">
      <c r="A7315" s="8">
        <v>74.150000000000105</v>
      </c>
      <c r="B7315" s="41" t="s">
        <v>20</v>
      </c>
    </row>
    <row r="7316" spans="1:2" x14ac:dyDescent="0.25">
      <c r="A7316" s="8">
        <v>74.160000000000096</v>
      </c>
      <c r="B7316" s="41" t="s">
        <v>20</v>
      </c>
    </row>
    <row r="7317" spans="1:2" x14ac:dyDescent="0.25">
      <c r="A7317" s="8">
        <v>74.170000000000101</v>
      </c>
      <c r="B7317" s="41" t="s">
        <v>20</v>
      </c>
    </row>
    <row r="7318" spans="1:2" x14ac:dyDescent="0.25">
      <c r="A7318" s="8">
        <v>74.180000000000106</v>
      </c>
      <c r="B7318" s="41" t="s">
        <v>20</v>
      </c>
    </row>
    <row r="7319" spans="1:2" x14ac:dyDescent="0.25">
      <c r="A7319" s="8">
        <v>74.190000000000097</v>
      </c>
      <c r="B7319" s="41" t="s">
        <v>20</v>
      </c>
    </row>
    <row r="7320" spans="1:2" x14ac:dyDescent="0.25">
      <c r="A7320" s="8">
        <v>74.200000000000102</v>
      </c>
      <c r="B7320" s="41" t="s">
        <v>20</v>
      </c>
    </row>
    <row r="7321" spans="1:2" x14ac:dyDescent="0.25">
      <c r="A7321" s="8">
        <v>74.210000000000093</v>
      </c>
      <c r="B7321" s="41" t="s">
        <v>20</v>
      </c>
    </row>
    <row r="7322" spans="1:2" x14ac:dyDescent="0.25">
      <c r="A7322" s="8">
        <v>74.220000000000098</v>
      </c>
      <c r="B7322" s="41" t="s">
        <v>20</v>
      </c>
    </row>
    <row r="7323" spans="1:2" x14ac:dyDescent="0.25">
      <c r="A7323" s="8">
        <v>74.230000000000103</v>
      </c>
      <c r="B7323" s="41" t="s">
        <v>20</v>
      </c>
    </row>
    <row r="7324" spans="1:2" x14ac:dyDescent="0.25">
      <c r="A7324" s="8">
        <v>74.240000000000094</v>
      </c>
      <c r="B7324" s="41" t="s">
        <v>20</v>
      </c>
    </row>
    <row r="7325" spans="1:2" x14ac:dyDescent="0.25">
      <c r="A7325" s="8">
        <v>74.250000000000099</v>
      </c>
      <c r="B7325" s="41" t="s">
        <v>20</v>
      </c>
    </row>
    <row r="7326" spans="1:2" x14ac:dyDescent="0.25">
      <c r="A7326" s="8">
        <v>74.260000000000105</v>
      </c>
      <c r="B7326" s="41" t="s">
        <v>20</v>
      </c>
    </row>
    <row r="7327" spans="1:2" x14ac:dyDescent="0.25">
      <c r="A7327" s="8">
        <v>74.270000000000095</v>
      </c>
      <c r="B7327" s="41" t="s">
        <v>20</v>
      </c>
    </row>
    <row r="7328" spans="1:2" x14ac:dyDescent="0.25">
      <c r="A7328" s="8">
        <v>74.280000000000101</v>
      </c>
      <c r="B7328" s="41" t="s">
        <v>20</v>
      </c>
    </row>
    <row r="7329" spans="1:2" x14ac:dyDescent="0.25">
      <c r="A7329" s="8">
        <v>74.290000000000106</v>
      </c>
      <c r="B7329" s="41" t="s">
        <v>20</v>
      </c>
    </row>
    <row r="7330" spans="1:2" x14ac:dyDescent="0.25">
      <c r="A7330" s="8">
        <v>74.300000000000097</v>
      </c>
      <c r="B7330" s="41" t="s">
        <v>20</v>
      </c>
    </row>
    <row r="7331" spans="1:2" x14ac:dyDescent="0.25">
      <c r="A7331" s="8">
        <v>74.310000000000102</v>
      </c>
      <c r="B7331" s="41" t="s">
        <v>20</v>
      </c>
    </row>
    <row r="7332" spans="1:2" x14ac:dyDescent="0.25">
      <c r="A7332" s="8">
        <v>74.320000000000107</v>
      </c>
      <c r="B7332" s="41" t="s">
        <v>20</v>
      </c>
    </row>
    <row r="7333" spans="1:2" x14ac:dyDescent="0.25">
      <c r="A7333" s="8">
        <v>74.330000000000098</v>
      </c>
      <c r="B7333" s="41" t="s">
        <v>20</v>
      </c>
    </row>
    <row r="7334" spans="1:2" x14ac:dyDescent="0.25">
      <c r="A7334" s="8">
        <v>74.340000000000103</v>
      </c>
      <c r="B7334" s="41" t="s">
        <v>20</v>
      </c>
    </row>
    <row r="7335" spans="1:2" x14ac:dyDescent="0.25">
      <c r="A7335" s="8">
        <v>74.350000000000094</v>
      </c>
      <c r="B7335" s="41" t="s">
        <v>20</v>
      </c>
    </row>
    <row r="7336" spans="1:2" x14ac:dyDescent="0.25">
      <c r="A7336" s="8">
        <v>74.360000000000099</v>
      </c>
      <c r="B7336" s="41" t="s">
        <v>20</v>
      </c>
    </row>
    <row r="7337" spans="1:2" x14ac:dyDescent="0.25">
      <c r="A7337" s="8">
        <v>74.370000000000104</v>
      </c>
      <c r="B7337" s="41" t="s">
        <v>20</v>
      </c>
    </row>
    <row r="7338" spans="1:2" x14ac:dyDescent="0.25">
      <c r="A7338" s="8">
        <v>74.380000000000095</v>
      </c>
      <c r="B7338" s="41" t="s">
        <v>20</v>
      </c>
    </row>
    <row r="7339" spans="1:2" x14ac:dyDescent="0.25">
      <c r="A7339" s="8">
        <v>74.3900000000001</v>
      </c>
      <c r="B7339" s="41" t="s">
        <v>20</v>
      </c>
    </row>
    <row r="7340" spans="1:2" x14ac:dyDescent="0.25">
      <c r="A7340" s="8">
        <v>74.400000000000105</v>
      </c>
      <c r="B7340" s="41" t="s">
        <v>20</v>
      </c>
    </row>
    <row r="7341" spans="1:2" x14ac:dyDescent="0.25">
      <c r="A7341" s="8">
        <v>74.410000000000096</v>
      </c>
      <c r="B7341" s="41" t="s">
        <v>20</v>
      </c>
    </row>
    <row r="7342" spans="1:2" x14ac:dyDescent="0.25">
      <c r="A7342" s="8">
        <v>74.420000000000101</v>
      </c>
      <c r="B7342" s="41" t="s">
        <v>20</v>
      </c>
    </row>
    <row r="7343" spans="1:2" x14ac:dyDescent="0.25">
      <c r="A7343" s="8">
        <v>74.430000000000106</v>
      </c>
      <c r="B7343" s="41" t="s">
        <v>20</v>
      </c>
    </row>
    <row r="7344" spans="1:2" x14ac:dyDescent="0.25">
      <c r="A7344" s="8">
        <v>74.440000000000097</v>
      </c>
      <c r="B7344" s="41" t="s">
        <v>20</v>
      </c>
    </row>
    <row r="7345" spans="1:2" x14ac:dyDescent="0.25">
      <c r="A7345" s="8">
        <v>74.450000000000102</v>
      </c>
      <c r="B7345" s="41" t="s">
        <v>20</v>
      </c>
    </row>
    <row r="7346" spans="1:2" x14ac:dyDescent="0.25">
      <c r="A7346" s="8">
        <v>74.460000000000093</v>
      </c>
      <c r="B7346" s="41" t="s">
        <v>20</v>
      </c>
    </row>
    <row r="7347" spans="1:2" x14ac:dyDescent="0.25">
      <c r="A7347" s="8">
        <v>74.470000000000098</v>
      </c>
      <c r="B7347" s="41" t="s">
        <v>20</v>
      </c>
    </row>
    <row r="7348" spans="1:2" x14ac:dyDescent="0.25">
      <c r="A7348" s="8">
        <v>74.480000000000103</v>
      </c>
      <c r="B7348" s="41" t="s">
        <v>20</v>
      </c>
    </row>
    <row r="7349" spans="1:2" x14ac:dyDescent="0.25">
      <c r="A7349" s="8">
        <v>74.490000000000094</v>
      </c>
      <c r="B7349" s="41" t="s">
        <v>20</v>
      </c>
    </row>
    <row r="7350" spans="1:2" x14ac:dyDescent="0.25">
      <c r="A7350" s="8">
        <v>74.500000000000099</v>
      </c>
      <c r="B7350" s="41" t="s">
        <v>20</v>
      </c>
    </row>
    <row r="7351" spans="1:2" x14ac:dyDescent="0.25">
      <c r="A7351" s="8">
        <v>74.510000000000105</v>
      </c>
      <c r="B7351" s="41" t="s">
        <v>20</v>
      </c>
    </row>
    <row r="7352" spans="1:2" x14ac:dyDescent="0.25">
      <c r="A7352" s="8">
        <v>74.520000000000095</v>
      </c>
      <c r="B7352" s="41" t="s">
        <v>20</v>
      </c>
    </row>
    <row r="7353" spans="1:2" x14ac:dyDescent="0.25">
      <c r="A7353" s="8">
        <v>74.530000000000101</v>
      </c>
      <c r="B7353" s="41" t="s">
        <v>20</v>
      </c>
    </row>
    <row r="7354" spans="1:2" x14ac:dyDescent="0.25">
      <c r="A7354" s="8">
        <v>74.540000000000106</v>
      </c>
      <c r="B7354" s="41" t="s">
        <v>20</v>
      </c>
    </row>
    <row r="7355" spans="1:2" x14ac:dyDescent="0.25">
      <c r="A7355" s="8">
        <v>74.550000000000097</v>
      </c>
      <c r="B7355" s="41" t="s">
        <v>20</v>
      </c>
    </row>
    <row r="7356" spans="1:2" x14ac:dyDescent="0.25">
      <c r="A7356" s="8">
        <v>74.560000000000102</v>
      </c>
      <c r="B7356" s="41" t="s">
        <v>20</v>
      </c>
    </row>
    <row r="7357" spans="1:2" x14ac:dyDescent="0.25">
      <c r="A7357" s="8">
        <v>74.570000000000107</v>
      </c>
      <c r="B7357" s="41" t="s">
        <v>20</v>
      </c>
    </row>
    <row r="7358" spans="1:2" x14ac:dyDescent="0.25">
      <c r="A7358" s="8">
        <v>74.580000000000098</v>
      </c>
      <c r="B7358" s="41" t="s">
        <v>20</v>
      </c>
    </row>
    <row r="7359" spans="1:2" x14ac:dyDescent="0.25">
      <c r="A7359" s="8">
        <v>74.590000000000103</v>
      </c>
      <c r="B7359" s="41" t="s">
        <v>20</v>
      </c>
    </row>
    <row r="7360" spans="1:2" x14ac:dyDescent="0.25">
      <c r="A7360" s="8">
        <v>74.600000000000094</v>
      </c>
      <c r="B7360" s="41" t="s">
        <v>20</v>
      </c>
    </row>
    <row r="7361" spans="1:2" x14ac:dyDescent="0.25">
      <c r="A7361" s="8">
        <v>74.610000000000099</v>
      </c>
      <c r="B7361" s="41" t="s">
        <v>20</v>
      </c>
    </row>
    <row r="7362" spans="1:2" x14ac:dyDescent="0.25">
      <c r="A7362" s="8">
        <v>74.620000000000104</v>
      </c>
      <c r="B7362" s="41" t="s">
        <v>20</v>
      </c>
    </row>
    <row r="7363" spans="1:2" x14ac:dyDescent="0.25">
      <c r="A7363" s="8">
        <v>74.630000000000095</v>
      </c>
      <c r="B7363" s="41" t="s">
        <v>20</v>
      </c>
    </row>
    <row r="7364" spans="1:2" x14ac:dyDescent="0.25">
      <c r="A7364" s="8">
        <v>74.6400000000001</v>
      </c>
      <c r="B7364" s="41" t="s">
        <v>20</v>
      </c>
    </row>
    <row r="7365" spans="1:2" x14ac:dyDescent="0.25">
      <c r="A7365" s="8">
        <v>74.650000000000105</v>
      </c>
      <c r="B7365" s="41" t="s">
        <v>20</v>
      </c>
    </row>
    <row r="7366" spans="1:2" x14ac:dyDescent="0.25">
      <c r="A7366" s="8">
        <v>74.660000000000096</v>
      </c>
      <c r="B7366" s="41" t="s">
        <v>20</v>
      </c>
    </row>
    <row r="7367" spans="1:2" x14ac:dyDescent="0.25">
      <c r="A7367" s="8">
        <v>74.670000000000101</v>
      </c>
      <c r="B7367" s="41" t="s">
        <v>20</v>
      </c>
    </row>
    <row r="7368" spans="1:2" x14ac:dyDescent="0.25">
      <c r="A7368" s="8">
        <v>74.680000000000106</v>
      </c>
      <c r="B7368" s="41" t="s">
        <v>20</v>
      </c>
    </row>
    <row r="7369" spans="1:2" x14ac:dyDescent="0.25">
      <c r="A7369" s="8">
        <v>74.690000000000097</v>
      </c>
      <c r="B7369" s="41" t="s">
        <v>20</v>
      </c>
    </row>
    <row r="7370" spans="1:2" x14ac:dyDescent="0.25">
      <c r="A7370" s="8">
        <v>74.700000000000102</v>
      </c>
      <c r="B7370" s="41" t="s">
        <v>20</v>
      </c>
    </row>
    <row r="7371" spans="1:2" x14ac:dyDescent="0.25">
      <c r="A7371" s="8">
        <v>74.710000000000093</v>
      </c>
      <c r="B7371" s="41" t="s">
        <v>20</v>
      </c>
    </row>
    <row r="7372" spans="1:2" x14ac:dyDescent="0.25">
      <c r="A7372" s="8">
        <v>74.720000000000098</v>
      </c>
      <c r="B7372" s="41" t="s">
        <v>20</v>
      </c>
    </row>
    <row r="7373" spans="1:2" x14ac:dyDescent="0.25">
      <c r="A7373" s="8">
        <v>74.730000000000103</v>
      </c>
      <c r="B7373" s="41" t="s">
        <v>20</v>
      </c>
    </row>
    <row r="7374" spans="1:2" x14ac:dyDescent="0.25">
      <c r="A7374" s="8">
        <v>74.740000000000094</v>
      </c>
      <c r="B7374" s="41" t="s">
        <v>20</v>
      </c>
    </row>
    <row r="7375" spans="1:2" x14ac:dyDescent="0.25">
      <c r="A7375" s="8">
        <v>74.750000000000099</v>
      </c>
      <c r="B7375" s="41" t="s">
        <v>20</v>
      </c>
    </row>
    <row r="7376" spans="1:2" x14ac:dyDescent="0.25">
      <c r="A7376" s="8">
        <v>74.760000000000105</v>
      </c>
      <c r="B7376" s="41" t="s">
        <v>20</v>
      </c>
    </row>
    <row r="7377" spans="1:2" x14ac:dyDescent="0.25">
      <c r="A7377" s="8">
        <v>74.770000000000095</v>
      </c>
      <c r="B7377" s="41" t="s">
        <v>20</v>
      </c>
    </row>
    <row r="7378" spans="1:2" x14ac:dyDescent="0.25">
      <c r="A7378" s="8">
        <v>74.780000000000101</v>
      </c>
      <c r="B7378" s="41" t="s">
        <v>20</v>
      </c>
    </row>
    <row r="7379" spans="1:2" x14ac:dyDescent="0.25">
      <c r="A7379" s="8">
        <v>74.790000000000106</v>
      </c>
      <c r="B7379" s="41" t="s">
        <v>20</v>
      </c>
    </row>
    <row r="7380" spans="1:2" x14ac:dyDescent="0.25">
      <c r="A7380" s="8">
        <v>74.800000000000097</v>
      </c>
      <c r="B7380" s="41" t="s">
        <v>20</v>
      </c>
    </row>
    <row r="7381" spans="1:2" x14ac:dyDescent="0.25">
      <c r="A7381" s="8">
        <v>74.810000000000102</v>
      </c>
      <c r="B7381" s="41" t="s">
        <v>20</v>
      </c>
    </row>
    <row r="7382" spans="1:2" x14ac:dyDescent="0.25">
      <c r="A7382" s="8">
        <v>74.820000000000107</v>
      </c>
      <c r="B7382" s="41" t="s">
        <v>20</v>
      </c>
    </row>
    <row r="7383" spans="1:2" x14ac:dyDescent="0.25">
      <c r="A7383" s="8">
        <v>74.830000000000098</v>
      </c>
      <c r="B7383" s="41" t="s">
        <v>20</v>
      </c>
    </row>
    <row r="7384" spans="1:2" x14ac:dyDescent="0.25">
      <c r="A7384" s="8">
        <v>74.840000000000103</v>
      </c>
      <c r="B7384" s="41" t="s">
        <v>20</v>
      </c>
    </row>
    <row r="7385" spans="1:2" x14ac:dyDescent="0.25">
      <c r="A7385" s="8">
        <v>74.850000000000094</v>
      </c>
      <c r="B7385" s="41" t="s">
        <v>20</v>
      </c>
    </row>
    <row r="7386" spans="1:2" x14ac:dyDescent="0.25">
      <c r="A7386" s="8">
        <v>74.860000000000099</v>
      </c>
      <c r="B7386" s="41" t="s">
        <v>20</v>
      </c>
    </row>
    <row r="7387" spans="1:2" x14ac:dyDescent="0.25">
      <c r="A7387" s="8">
        <v>74.870000000000104</v>
      </c>
      <c r="B7387" s="41" t="s">
        <v>20</v>
      </c>
    </row>
    <row r="7388" spans="1:2" x14ac:dyDescent="0.25">
      <c r="A7388" s="8">
        <v>74.880000000000095</v>
      </c>
      <c r="B7388" s="41" t="s">
        <v>20</v>
      </c>
    </row>
    <row r="7389" spans="1:2" x14ac:dyDescent="0.25">
      <c r="A7389" s="8">
        <v>74.8900000000001</v>
      </c>
      <c r="B7389" s="41" t="s">
        <v>20</v>
      </c>
    </row>
    <row r="7390" spans="1:2" x14ac:dyDescent="0.25">
      <c r="A7390" s="8">
        <v>74.900000000000105</v>
      </c>
      <c r="B7390" s="41" t="s">
        <v>20</v>
      </c>
    </row>
    <row r="7391" spans="1:2" x14ac:dyDescent="0.25">
      <c r="A7391" s="8">
        <v>74.910000000000096</v>
      </c>
      <c r="B7391" s="41" t="s">
        <v>20</v>
      </c>
    </row>
    <row r="7392" spans="1:2" x14ac:dyDescent="0.25">
      <c r="A7392" s="8">
        <v>74.920000000000101</v>
      </c>
      <c r="B7392" s="41" t="s">
        <v>20</v>
      </c>
    </row>
    <row r="7393" spans="1:2" x14ac:dyDescent="0.25">
      <c r="A7393" s="8">
        <v>74.930000000000106</v>
      </c>
      <c r="B7393" s="41" t="s">
        <v>20</v>
      </c>
    </row>
    <row r="7394" spans="1:2" x14ac:dyDescent="0.25">
      <c r="A7394" s="8">
        <v>74.940000000000097</v>
      </c>
      <c r="B7394" s="41" t="s">
        <v>20</v>
      </c>
    </row>
    <row r="7395" spans="1:2" x14ac:dyDescent="0.25">
      <c r="A7395" s="8">
        <v>74.950000000000102</v>
      </c>
      <c r="B7395" s="41" t="s">
        <v>20</v>
      </c>
    </row>
    <row r="7396" spans="1:2" x14ac:dyDescent="0.25">
      <c r="A7396" s="8">
        <v>74.960000000000093</v>
      </c>
      <c r="B7396" s="41" t="s">
        <v>20</v>
      </c>
    </row>
    <row r="7397" spans="1:2" x14ac:dyDescent="0.25">
      <c r="A7397" s="8">
        <v>74.970000000000098</v>
      </c>
      <c r="B7397" s="41" t="s">
        <v>20</v>
      </c>
    </row>
    <row r="7398" spans="1:2" x14ac:dyDescent="0.25">
      <c r="A7398" s="8">
        <v>74.980000000000103</v>
      </c>
      <c r="B7398" s="41" t="s">
        <v>20</v>
      </c>
    </row>
    <row r="7399" spans="1:2" x14ac:dyDescent="0.25">
      <c r="A7399" s="8">
        <v>74.990000000000094</v>
      </c>
      <c r="B7399" s="41" t="s">
        <v>20</v>
      </c>
    </row>
    <row r="7400" spans="1:2" x14ac:dyDescent="0.25">
      <c r="A7400" s="8">
        <v>75.000000000000099</v>
      </c>
      <c r="B7400" s="41" t="s">
        <v>20</v>
      </c>
    </row>
    <row r="7401" spans="1:2" x14ac:dyDescent="0.25">
      <c r="A7401" s="8">
        <v>75.010000000000105</v>
      </c>
      <c r="B7401" s="41" t="s">
        <v>20</v>
      </c>
    </row>
    <row r="7402" spans="1:2" x14ac:dyDescent="0.25">
      <c r="A7402" s="8">
        <v>75.020000000000095</v>
      </c>
      <c r="B7402" s="41" t="s">
        <v>20</v>
      </c>
    </row>
    <row r="7403" spans="1:2" x14ac:dyDescent="0.25">
      <c r="A7403" s="8">
        <v>75.030000000000101</v>
      </c>
      <c r="B7403" s="41" t="s">
        <v>20</v>
      </c>
    </row>
    <row r="7404" spans="1:2" x14ac:dyDescent="0.25">
      <c r="A7404" s="8">
        <v>75.040000000000106</v>
      </c>
      <c r="B7404" s="41" t="s">
        <v>20</v>
      </c>
    </row>
    <row r="7405" spans="1:2" x14ac:dyDescent="0.25">
      <c r="A7405" s="8">
        <v>75.050000000000097</v>
      </c>
      <c r="B7405" s="41" t="s">
        <v>20</v>
      </c>
    </row>
    <row r="7406" spans="1:2" x14ac:dyDescent="0.25">
      <c r="A7406" s="8">
        <v>75.060000000000102</v>
      </c>
      <c r="B7406" s="41" t="s">
        <v>20</v>
      </c>
    </row>
    <row r="7407" spans="1:2" x14ac:dyDescent="0.25">
      <c r="A7407" s="8">
        <v>75.070000000000107</v>
      </c>
      <c r="B7407" s="41" t="s">
        <v>20</v>
      </c>
    </row>
    <row r="7408" spans="1:2" x14ac:dyDescent="0.25">
      <c r="A7408" s="8">
        <v>75.080000000000098</v>
      </c>
      <c r="B7408" s="41" t="s">
        <v>20</v>
      </c>
    </row>
    <row r="7409" spans="1:2" x14ac:dyDescent="0.25">
      <c r="A7409" s="8">
        <v>75.090000000000103</v>
      </c>
      <c r="B7409" s="41" t="s">
        <v>20</v>
      </c>
    </row>
    <row r="7410" spans="1:2" x14ac:dyDescent="0.25">
      <c r="A7410" s="8">
        <v>75.100000000000094</v>
      </c>
      <c r="B7410" s="41" t="s">
        <v>20</v>
      </c>
    </row>
    <row r="7411" spans="1:2" x14ac:dyDescent="0.25">
      <c r="A7411" s="8">
        <v>75.110000000000099</v>
      </c>
      <c r="B7411" s="41" t="s">
        <v>20</v>
      </c>
    </row>
    <row r="7412" spans="1:2" x14ac:dyDescent="0.25">
      <c r="A7412" s="8">
        <v>75.120000000000104</v>
      </c>
      <c r="B7412" s="41" t="s">
        <v>20</v>
      </c>
    </row>
    <row r="7413" spans="1:2" x14ac:dyDescent="0.25">
      <c r="A7413" s="8">
        <v>75.130000000000095</v>
      </c>
      <c r="B7413" s="41" t="s">
        <v>20</v>
      </c>
    </row>
    <row r="7414" spans="1:2" x14ac:dyDescent="0.25">
      <c r="A7414" s="8">
        <v>75.1400000000001</v>
      </c>
      <c r="B7414" s="41" t="s">
        <v>20</v>
      </c>
    </row>
    <row r="7415" spans="1:2" x14ac:dyDescent="0.25">
      <c r="A7415" s="8">
        <v>75.150000000000105</v>
      </c>
      <c r="B7415" s="41" t="s">
        <v>20</v>
      </c>
    </row>
    <row r="7416" spans="1:2" x14ac:dyDescent="0.25">
      <c r="A7416" s="8">
        <v>75.160000000000096</v>
      </c>
      <c r="B7416" s="41" t="s">
        <v>20</v>
      </c>
    </row>
    <row r="7417" spans="1:2" x14ac:dyDescent="0.25">
      <c r="A7417" s="8">
        <v>75.170000000000101</v>
      </c>
      <c r="B7417" s="41" t="s">
        <v>20</v>
      </c>
    </row>
    <row r="7418" spans="1:2" x14ac:dyDescent="0.25">
      <c r="A7418" s="8">
        <v>75.180000000000106</v>
      </c>
      <c r="B7418" s="41" t="s">
        <v>20</v>
      </c>
    </row>
    <row r="7419" spans="1:2" x14ac:dyDescent="0.25">
      <c r="A7419" s="8">
        <v>75.190000000000097</v>
      </c>
      <c r="B7419" s="41" t="s">
        <v>20</v>
      </c>
    </row>
    <row r="7420" spans="1:2" x14ac:dyDescent="0.25">
      <c r="A7420" s="8">
        <v>75.200000000000102</v>
      </c>
      <c r="B7420" s="41" t="s">
        <v>20</v>
      </c>
    </row>
    <row r="7421" spans="1:2" x14ac:dyDescent="0.25">
      <c r="A7421" s="8">
        <v>75.210000000000093</v>
      </c>
      <c r="B7421" s="41" t="s">
        <v>20</v>
      </c>
    </row>
    <row r="7422" spans="1:2" x14ac:dyDescent="0.25">
      <c r="A7422" s="8">
        <v>75.220000000000098</v>
      </c>
      <c r="B7422" s="41" t="s">
        <v>20</v>
      </c>
    </row>
    <row r="7423" spans="1:2" x14ac:dyDescent="0.25">
      <c r="A7423" s="8">
        <v>75.230000000000103</v>
      </c>
      <c r="B7423" s="41" t="s">
        <v>20</v>
      </c>
    </row>
    <row r="7424" spans="1:2" x14ac:dyDescent="0.25">
      <c r="A7424" s="8">
        <v>75.240000000000094</v>
      </c>
      <c r="B7424" s="41" t="s">
        <v>20</v>
      </c>
    </row>
    <row r="7425" spans="1:2" x14ac:dyDescent="0.25">
      <c r="A7425" s="8">
        <v>75.250000000000099</v>
      </c>
      <c r="B7425" s="41" t="s">
        <v>20</v>
      </c>
    </row>
    <row r="7426" spans="1:2" x14ac:dyDescent="0.25">
      <c r="A7426" s="8">
        <v>75.260000000000105</v>
      </c>
      <c r="B7426" s="41" t="s">
        <v>20</v>
      </c>
    </row>
    <row r="7427" spans="1:2" x14ac:dyDescent="0.25">
      <c r="A7427" s="8">
        <v>75.270000000000095</v>
      </c>
      <c r="B7427" s="41" t="s">
        <v>20</v>
      </c>
    </row>
    <row r="7428" spans="1:2" x14ac:dyDescent="0.25">
      <c r="A7428" s="8">
        <v>75.280000000000101</v>
      </c>
      <c r="B7428" s="41" t="s">
        <v>20</v>
      </c>
    </row>
    <row r="7429" spans="1:2" x14ac:dyDescent="0.25">
      <c r="A7429" s="8">
        <v>75.290000000000106</v>
      </c>
      <c r="B7429" s="41" t="s">
        <v>20</v>
      </c>
    </row>
    <row r="7430" spans="1:2" x14ac:dyDescent="0.25">
      <c r="A7430" s="8">
        <v>75.300000000000097</v>
      </c>
      <c r="B7430" s="41" t="s">
        <v>20</v>
      </c>
    </row>
    <row r="7431" spans="1:2" x14ac:dyDescent="0.25">
      <c r="A7431" s="8">
        <v>75.310000000000102</v>
      </c>
      <c r="B7431" s="41" t="s">
        <v>20</v>
      </c>
    </row>
    <row r="7432" spans="1:2" x14ac:dyDescent="0.25">
      <c r="A7432" s="8">
        <v>75.320000000000107</v>
      </c>
      <c r="B7432" s="41" t="s">
        <v>20</v>
      </c>
    </row>
    <row r="7433" spans="1:2" x14ac:dyDescent="0.25">
      <c r="A7433" s="8">
        <v>75.330000000000098</v>
      </c>
      <c r="B7433" s="41" t="s">
        <v>20</v>
      </c>
    </row>
    <row r="7434" spans="1:2" x14ac:dyDescent="0.25">
      <c r="A7434" s="8">
        <v>75.340000000000103</v>
      </c>
      <c r="B7434" s="41" t="s">
        <v>20</v>
      </c>
    </row>
    <row r="7435" spans="1:2" x14ac:dyDescent="0.25">
      <c r="A7435" s="8">
        <v>75.350000000000094</v>
      </c>
      <c r="B7435" s="41" t="s">
        <v>20</v>
      </c>
    </row>
    <row r="7436" spans="1:2" x14ac:dyDescent="0.25">
      <c r="A7436" s="8">
        <v>75.360000000000099</v>
      </c>
      <c r="B7436" s="41" t="s">
        <v>20</v>
      </c>
    </row>
    <row r="7437" spans="1:2" x14ac:dyDescent="0.25">
      <c r="A7437" s="8">
        <v>75.370000000000104</v>
      </c>
      <c r="B7437" s="41" t="s">
        <v>20</v>
      </c>
    </row>
    <row r="7438" spans="1:2" x14ac:dyDescent="0.25">
      <c r="A7438" s="8">
        <v>75.380000000000095</v>
      </c>
      <c r="B7438" s="41" t="s">
        <v>20</v>
      </c>
    </row>
    <row r="7439" spans="1:2" x14ac:dyDescent="0.25">
      <c r="A7439" s="8">
        <v>75.3900000000001</v>
      </c>
      <c r="B7439" s="41" t="s">
        <v>20</v>
      </c>
    </row>
    <row r="7440" spans="1:2" x14ac:dyDescent="0.25">
      <c r="A7440" s="8">
        <v>75.400000000000105</v>
      </c>
      <c r="B7440" s="41" t="s">
        <v>20</v>
      </c>
    </row>
    <row r="7441" spans="1:2" x14ac:dyDescent="0.25">
      <c r="A7441" s="8">
        <v>75.410000000000096</v>
      </c>
      <c r="B7441" s="41" t="s">
        <v>20</v>
      </c>
    </row>
    <row r="7442" spans="1:2" x14ac:dyDescent="0.25">
      <c r="A7442" s="8">
        <v>75.420000000000101</v>
      </c>
      <c r="B7442" s="41" t="s">
        <v>20</v>
      </c>
    </row>
    <row r="7443" spans="1:2" x14ac:dyDescent="0.25">
      <c r="A7443" s="8">
        <v>75.430000000000106</v>
      </c>
      <c r="B7443" s="41" t="s">
        <v>20</v>
      </c>
    </row>
    <row r="7444" spans="1:2" x14ac:dyDescent="0.25">
      <c r="A7444" s="8">
        <v>75.440000000000097</v>
      </c>
      <c r="B7444" s="41" t="s">
        <v>20</v>
      </c>
    </row>
    <row r="7445" spans="1:2" x14ac:dyDescent="0.25">
      <c r="A7445" s="8">
        <v>75.450000000000102</v>
      </c>
      <c r="B7445" s="41" t="s">
        <v>20</v>
      </c>
    </row>
    <row r="7446" spans="1:2" x14ac:dyDescent="0.25">
      <c r="A7446" s="8">
        <v>75.460000000000093</v>
      </c>
      <c r="B7446" s="41" t="s">
        <v>20</v>
      </c>
    </row>
    <row r="7447" spans="1:2" x14ac:dyDescent="0.25">
      <c r="A7447" s="8">
        <v>75.470000000000098</v>
      </c>
      <c r="B7447" s="41" t="s">
        <v>20</v>
      </c>
    </row>
    <row r="7448" spans="1:2" x14ac:dyDescent="0.25">
      <c r="A7448" s="8">
        <v>75.480000000000103</v>
      </c>
      <c r="B7448" s="41" t="s">
        <v>20</v>
      </c>
    </row>
    <row r="7449" spans="1:2" x14ac:dyDescent="0.25">
      <c r="A7449" s="8">
        <v>75.490000000000094</v>
      </c>
      <c r="B7449" s="41" t="s">
        <v>20</v>
      </c>
    </row>
    <row r="7450" spans="1:2" x14ac:dyDescent="0.25">
      <c r="A7450" s="8">
        <v>75.500000000000099</v>
      </c>
      <c r="B7450" s="41" t="s">
        <v>20</v>
      </c>
    </row>
    <row r="7451" spans="1:2" x14ac:dyDescent="0.25">
      <c r="A7451" s="8">
        <v>75.510000000000105</v>
      </c>
      <c r="B7451" s="41" t="s">
        <v>20</v>
      </c>
    </row>
    <row r="7452" spans="1:2" x14ac:dyDescent="0.25">
      <c r="A7452" s="8">
        <v>75.520000000000095</v>
      </c>
      <c r="B7452" s="41" t="s">
        <v>20</v>
      </c>
    </row>
    <row r="7453" spans="1:2" x14ac:dyDescent="0.25">
      <c r="A7453" s="8">
        <v>75.530000000000101</v>
      </c>
      <c r="B7453" s="41" t="s">
        <v>20</v>
      </c>
    </row>
    <row r="7454" spans="1:2" x14ac:dyDescent="0.25">
      <c r="A7454" s="8">
        <v>75.540000000000106</v>
      </c>
      <c r="B7454" s="41" t="s">
        <v>20</v>
      </c>
    </row>
    <row r="7455" spans="1:2" x14ac:dyDescent="0.25">
      <c r="A7455" s="8">
        <v>75.550000000000097</v>
      </c>
      <c r="B7455" s="41" t="s">
        <v>20</v>
      </c>
    </row>
    <row r="7456" spans="1:2" x14ac:dyDescent="0.25">
      <c r="A7456" s="8">
        <v>75.560000000000102</v>
      </c>
      <c r="B7456" s="41" t="s">
        <v>20</v>
      </c>
    </row>
    <row r="7457" spans="1:2" x14ac:dyDescent="0.25">
      <c r="A7457" s="8">
        <v>75.570000000000107</v>
      </c>
      <c r="B7457" s="41" t="s">
        <v>20</v>
      </c>
    </row>
    <row r="7458" spans="1:2" x14ac:dyDescent="0.25">
      <c r="A7458" s="8">
        <v>75.580000000000098</v>
      </c>
      <c r="B7458" s="41" t="s">
        <v>20</v>
      </c>
    </row>
    <row r="7459" spans="1:2" x14ac:dyDescent="0.25">
      <c r="A7459" s="8">
        <v>75.590000000000103</v>
      </c>
      <c r="B7459" s="41" t="s">
        <v>20</v>
      </c>
    </row>
    <row r="7460" spans="1:2" x14ac:dyDescent="0.25">
      <c r="A7460" s="8">
        <v>75.600000000000094</v>
      </c>
      <c r="B7460" s="41" t="s">
        <v>20</v>
      </c>
    </row>
    <row r="7461" spans="1:2" x14ac:dyDescent="0.25">
      <c r="A7461" s="8">
        <v>75.610000000000099</v>
      </c>
      <c r="B7461" s="41" t="s">
        <v>20</v>
      </c>
    </row>
    <row r="7462" spans="1:2" x14ac:dyDescent="0.25">
      <c r="A7462" s="8">
        <v>75.620000000000104</v>
      </c>
      <c r="B7462" s="41" t="s">
        <v>20</v>
      </c>
    </row>
    <row r="7463" spans="1:2" x14ac:dyDescent="0.25">
      <c r="A7463" s="8">
        <v>75.630000000000095</v>
      </c>
      <c r="B7463" s="41" t="s">
        <v>20</v>
      </c>
    </row>
    <row r="7464" spans="1:2" x14ac:dyDescent="0.25">
      <c r="A7464" s="8">
        <v>75.6400000000001</v>
      </c>
      <c r="B7464" s="41" t="s">
        <v>20</v>
      </c>
    </row>
    <row r="7465" spans="1:2" x14ac:dyDescent="0.25">
      <c r="A7465" s="8">
        <v>75.650000000000105</v>
      </c>
      <c r="B7465" s="41" t="s">
        <v>20</v>
      </c>
    </row>
    <row r="7466" spans="1:2" x14ac:dyDescent="0.25">
      <c r="A7466" s="8">
        <v>75.660000000000096</v>
      </c>
      <c r="B7466" s="41" t="s">
        <v>20</v>
      </c>
    </row>
    <row r="7467" spans="1:2" x14ac:dyDescent="0.25">
      <c r="A7467" s="8">
        <v>75.670000000000101</v>
      </c>
      <c r="B7467" s="41" t="s">
        <v>20</v>
      </c>
    </row>
    <row r="7468" spans="1:2" x14ac:dyDescent="0.25">
      <c r="A7468" s="8">
        <v>75.680000000000106</v>
      </c>
      <c r="B7468" s="41" t="s">
        <v>20</v>
      </c>
    </row>
    <row r="7469" spans="1:2" x14ac:dyDescent="0.25">
      <c r="A7469" s="8">
        <v>75.690000000000097</v>
      </c>
      <c r="B7469" s="41" t="s">
        <v>20</v>
      </c>
    </row>
    <row r="7470" spans="1:2" x14ac:dyDescent="0.25">
      <c r="A7470" s="8">
        <v>75.700000000000102</v>
      </c>
      <c r="B7470" s="41" t="s">
        <v>20</v>
      </c>
    </row>
    <row r="7471" spans="1:2" x14ac:dyDescent="0.25">
      <c r="A7471" s="8">
        <v>75.710000000000093</v>
      </c>
      <c r="B7471" s="41" t="s">
        <v>20</v>
      </c>
    </row>
    <row r="7472" spans="1:2" x14ac:dyDescent="0.25">
      <c r="A7472" s="8">
        <v>75.720000000000098</v>
      </c>
      <c r="B7472" s="41" t="s">
        <v>20</v>
      </c>
    </row>
    <row r="7473" spans="1:2" x14ac:dyDescent="0.25">
      <c r="A7473" s="8">
        <v>75.730000000000103</v>
      </c>
      <c r="B7473" s="41" t="s">
        <v>20</v>
      </c>
    </row>
    <row r="7474" spans="1:2" x14ac:dyDescent="0.25">
      <c r="A7474" s="8">
        <v>75.740000000000094</v>
      </c>
      <c r="B7474" s="41" t="s">
        <v>20</v>
      </c>
    </row>
    <row r="7475" spans="1:2" x14ac:dyDescent="0.25">
      <c r="A7475" s="8">
        <v>75.750000000000099</v>
      </c>
      <c r="B7475" s="41" t="s">
        <v>20</v>
      </c>
    </row>
    <row r="7476" spans="1:2" x14ac:dyDescent="0.25">
      <c r="A7476" s="8">
        <v>75.760000000000105</v>
      </c>
      <c r="B7476" s="41" t="s">
        <v>20</v>
      </c>
    </row>
    <row r="7477" spans="1:2" x14ac:dyDescent="0.25">
      <c r="A7477" s="8">
        <v>75.770000000000095</v>
      </c>
      <c r="B7477" s="41" t="s">
        <v>20</v>
      </c>
    </row>
    <row r="7478" spans="1:2" x14ac:dyDescent="0.25">
      <c r="A7478" s="8">
        <v>75.780000000000101</v>
      </c>
      <c r="B7478" s="41" t="s">
        <v>20</v>
      </c>
    </row>
    <row r="7479" spans="1:2" x14ac:dyDescent="0.25">
      <c r="A7479" s="8">
        <v>75.790000000000106</v>
      </c>
      <c r="B7479" s="41" t="s">
        <v>20</v>
      </c>
    </row>
    <row r="7480" spans="1:2" x14ac:dyDescent="0.25">
      <c r="A7480" s="8">
        <v>75.800000000000097</v>
      </c>
      <c r="B7480" s="41" t="s">
        <v>20</v>
      </c>
    </row>
    <row r="7481" spans="1:2" x14ac:dyDescent="0.25">
      <c r="A7481" s="8">
        <v>75.810000000000102</v>
      </c>
      <c r="B7481" s="41" t="s">
        <v>20</v>
      </c>
    </row>
    <row r="7482" spans="1:2" x14ac:dyDescent="0.25">
      <c r="A7482" s="8">
        <v>75.820000000000107</v>
      </c>
      <c r="B7482" s="41" t="s">
        <v>20</v>
      </c>
    </row>
    <row r="7483" spans="1:2" x14ac:dyDescent="0.25">
      <c r="A7483" s="8">
        <v>75.830000000000098</v>
      </c>
      <c r="B7483" s="41" t="s">
        <v>20</v>
      </c>
    </row>
    <row r="7484" spans="1:2" x14ac:dyDescent="0.25">
      <c r="A7484" s="8">
        <v>75.840000000000103</v>
      </c>
      <c r="B7484" s="41" t="s">
        <v>20</v>
      </c>
    </row>
    <row r="7485" spans="1:2" x14ac:dyDescent="0.25">
      <c r="A7485" s="8">
        <v>75.850000000000094</v>
      </c>
      <c r="B7485" s="41" t="s">
        <v>20</v>
      </c>
    </row>
    <row r="7486" spans="1:2" x14ac:dyDescent="0.25">
      <c r="A7486" s="8">
        <v>75.860000000000099</v>
      </c>
      <c r="B7486" s="41" t="s">
        <v>20</v>
      </c>
    </row>
    <row r="7487" spans="1:2" x14ac:dyDescent="0.25">
      <c r="A7487" s="8">
        <v>75.870000000000104</v>
      </c>
      <c r="B7487" s="41" t="s">
        <v>20</v>
      </c>
    </row>
    <row r="7488" spans="1:2" x14ac:dyDescent="0.25">
      <c r="A7488" s="8">
        <v>75.880000000000095</v>
      </c>
      <c r="B7488" s="41" t="s">
        <v>20</v>
      </c>
    </row>
    <row r="7489" spans="1:2" x14ac:dyDescent="0.25">
      <c r="A7489" s="8">
        <v>75.8900000000001</v>
      </c>
      <c r="B7489" s="41" t="s">
        <v>20</v>
      </c>
    </row>
    <row r="7490" spans="1:2" x14ac:dyDescent="0.25">
      <c r="A7490" s="8">
        <v>75.900000000000105</v>
      </c>
      <c r="B7490" s="41" t="s">
        <v>20</v>
      </c>
    </row>
    <row r="7491" spans="1:2" x14ac:dyDescent="0.25">
      <c r="A7491" s="8">
        <v>75.910000000000096</v>
      </c>
      <c r="B7491" s="41" t="s">
        <v>20</v>
      </c>
    </row>
    <row r="7492" spans="1:2" x14ac:dyDescent="0.25">
      <c r="A7492" s="8">
        <v>75.920000000000101</v>
      </c>
      <c r="B7492" s="41" t="s">
        <v>20</v>
      </c>
    </row>
    <row r="7493" spans="1:2" x14ac:dyDescent="0.25">
      <c r="A7493" s="8">
        <v>75.930000000000106</v>
      </c>
      <c r="B7493" s="41" t="s">
        <v>20</v>
      </c>
    </row>
    <row r="7494" spans="1:2" x14ac:dyDescent="0.25">
      <c r="A7494" s="8">
        <v>75.940000000000097</v>
      </c>
      <c r="B7494" s="41" t="s">
        <v>20</v>
      </c>
    </row>
    <row r="7495" spans="1:2" x14ac:dyDescent="0.25">
      <c r="A7495" s="8">
        <v>75.950000000000102</v>
      </c>
      <c r="B7495" s="41" t="s">
        <v>20</v>
      </c>
    </row>
    <row r="7496" spans="1:2" x14ac:dyDescent="0.25">
      <c r="A7496" s="8">
        <v>75.960000000000093</v>
      </c>
      <c r="B7496" s="41" t="s">
        <v>20</v>
      </c>
    </row>
    <row r="7497" spans="1:2" x14ac:dyDescent="0.25">
      <c r="A7497" s="8">
        <v>75.970000000000098</v>
      </c>
      <c r="B7497" s="41" t="s">
        <v>20</v>
      </c>
    </row>
    <row r="7498" spans="1:2" x14ac:dyDescent="0.25">
      <c r="A7498" s="8">
        <v>75.980000000000103</v>
      </c>
      <c r="B7498" s="41" t="s">
        <v>20</v>
      </c>
    </row>
    <row r="7499" spans="1:2" x14ac:dyDescent="0.25">
      <c r="A7499" s="8">
        <v>75.990000000000094</v>
      </c>
      <c r="B7499" s="41" t="s">
        <v>20</v>
      </c>
    </row>
    <row r="7500" spans="1:2" x14ac:dyDescent="0.25">
      <c r="A7500" s="8">
        <v>76.000000000000099</v>
      </c>
      <c r="B7500" s="41" t="s">
        <v>20</v>
      </c>
    </row>
    <row r="7501" spans="1:2" x14ac:dyDescent="0.25">
      <c r="A7501" s="8">
        <v>76.010000000000105</v>
      </c>
      <c r="B7501" s="41" t="s">
        <v>20</v>
      </c>
    </row>
    <row r="7502" spans="1:2" x14ac:dyDescent="0.25">
      <c r="A7502" s="8">
        <v>76.020000000000095</v>
      </c>
      <c r="B7502" s="41" t="s">
        <v>20</v>
      </c>
    </row>
    <row r="7503" spans="1:2" x14ac:dyDescent="0.25">
      <c r="A7503" s="8">
        <v>76.030000000000101</v>
      </c>
      <c r="B7503" s="41" t="s">
        <v>20</v>
      </c>
    </row>
    <row r="7504" spans="1:2" x14ac:dyDescent="0.25">
      <c r="A7504" s="8">
        <v>76.040000000000106</v>
      </c>
      <c r="B7504" s="41" t="s">
        <v>20</v>
      </c>
    </row>
    <row r="7505" spans="1:2" x14ac:dyDescent="0.25">
      <c r="A7505" s="8">
        <v>76.050000000000097</v>
      </c>
      <c r="B7505" s="41" t="s">
        <v>20</v>
      </c>
    </row>
    <row r="7506" spans="1:2" x14ac:dyDescent="0.25">
      <c r="A7506" s="8">
        <v>76.060000000000102</v>
      </c>
      <c r="B7506" s="41" t="s">
        <v>20</v>
      </c>
    </row>
    <row r="7507" spans="1:2" x14ac:dyDescent="0.25">
      <c r="A7507" s="8">
        <v>76.070000000000107</v>
      </c>
      <c r="B7507" s="41" t="s">
        <v>20</v>
      </c>
    </row>
    <row r="7508" spans="1:2" x14ac:dyDescent="0.25">
      <c r="A7508" s="8">
        <v>76.080000000000098</v>
      </c>
      <c r="B7508" s="41" t="s">
        <v>20</v>
      </c>
    </row>
    <row r="7509" spans="1:2" x14ac:dyDescent="0.25">
      <c r="A7509" s="8">
        <v>76.090000000000103</v>
      </c>
      <c r="B7509" s="41" t="s">
        <v>20</v>
      </c>
    </row>
    <row r="7510" spans="1:2" x14ac:dyDescent="0.25">
      <c r="A7510" s="8">
        <v>76.100000000000094</v>
      </c>
      <c r="B7510" s="41" t="s">
        <v>20</v>
      </c>
    </row>
    <row r="7511" spans="1:2" x14ac:dyDescent="0.25">
      <c r="A7511" s="8">
        <v>76.110000000000099</v>
      </c>
      <c r="B7511" s="41" t="s">
        <v>20</v>
      </c>
    </row>
    <row r="7512" spans="1:2" x14ac:dyDescent="0.25">
      <c r="A7512" s="8">
        <v>76.120000000000104</v>
      </c>
      <c r="B7512" s="41" t="s">
        <v>20</v>
      </c>
    </row>
    <row r="7513" spans="1:2" x14ac:dyDescent="0.25">
      <c r="A7513" s="8">
        <v>76.130000000000095</v>
      </c>
      <c r="B7513" s="41" t="s">
        <v>20</v>
      </c>
    </row>
    <row r="7514" spans="1:2" x14ac:dyDescent="0.25">
      <c r="A7514" s="8">
        <v>76.1400000000001</v>
      </c>
      <c r="B7514" s="41" t="s">
        <v>20</v>
      </c>
    </row>
    <row r="7515" spans="1:2" x14ac:dyDescent="0.25">
      <c r="A7515" s="8">
        <v>76.150000000000105</v>
      </c>
      <c r="B7515" s="41" t="s">
        <v>20</v>
      </c>
    </row>
    <row r="7516" spans="1:2" x14ac:dyDescent="0.25">
      <c r="A7516" s="8">
        <v>76.160000000000096</v>
      </c>
      <c r="B7516" s="41" t="s">
        <v>20</v>
      </c>
    </row>
    <row r="7517" spans="1:2" x14ac:dyDescent="0.25">
      <c r="A7517" s="8">
        <v>76.170000000000101</v>
      </c>
      <c r="B7517" s="41" t="s">
        <v>20</v>
      </c>
    </row>
    <row r="7518" spans="1:2" x14ac:dyDescent="0.25">
      <c r="A7518" s="8">
        <v>76.180000000000106</v>
      </c>
      <c r="B7518" s="41" t="s">
        <v>20</v>
      </c>
    </row>
    <row r="7519" spans="1:2" x14ac:dyDescent="0.25">
      <c r="A7519" s="8">
        <v>76.190000000000097</v>
      </c>
      <c r="B7519" s="41" t="s">
        <v>20</v>
      </c>
    </row>
    <row r="7520" spans="1:2" x14ac:dyDescent="0.25">
      <c r="A7520" s="8">
        <v>76.200000000000102</v>
      </c>
      <c r="B7520" s="41" t="s">
        <v>20</v>
      </c>
    </row>
    <row r="7521" spans="1:2" x14ac:dyDescent="0.25">
      <c r="A7521" s="8">
        <v>76.210000000000093</v>
      </c>
      <c r="B7521" s="41" t="s">
        <v>20</v>
      </c>
    </row>
    <row r="7522" spans="1:2" x14ac:dyDescent="0.25">
      <c r="A7522" s="8">
        <v>76.220000000000098</v>
      </c>
      <c r="B7522" s="41" t="s">
        <v>20</v>
      </c>
    </row>
    <row r="7523" spans="1:2" x14ac:dyDescent="0.25">
      <c r="A7523" s="8">
        <v>76.230000000000103</v>
      </c>
      <c r="B7523" s="41" t="s">
        <v>20</v>
      </c>
    </row>
    <row r="7524" spans="1:2" x14ac:dyDescent="0.25">
      <c r="A7524" s="8">
        <v>76.240000000000094</v>
      </c>
      <c r="B7524" s="41" t="s">
        <v>20</v>
      </c>
    </row>
    <row r="7525" spans="1:2" x14ac:dyDescent="0.25">
      <c r="A7525" s="8">
        <v>76.250000000000099</v>
      </c>
      <c r="B7525" s="41" t="s">
        <v>20</v>
      </c>
    </row>
    <row r="7526" spans="1:2" x14ac:dyDescent="0.25">
      <c r="A7526" s="8">
        <v>76.260000000000105</v>
      </c>
      <c r="B7526" s="41" t="s">
        <v>20</v>
      </c>
    </row>
    <row r="7527" spans="1:2" x14ac:dyDescent="0.25">
      <c r="A7527" s="8">
        <v>76.270000000000095</v>
      </c>
      <c r="B7527" s="41" t="s">
        <v>20</v>
      </c>
    </row>
    <row r="7528" spans="1:2" x14ac:dyDescent="0.25">
      <c r="A7528" s="8">
        <v>76.280000000000101</v>
      </c>
      <c r="B7528" s="41" t="s">
        <v>20</v>
      </c>
    </row>
    <row r="7529" spans="1:2" x14ac:dyDescent="0.25">
      <c r="A7529" s="8">
        <v>76.290000000000106</v>
      </c>
      <c r="B7529" s="41" t="s">
        <v>20</v>
      </c>
    </row>
    <row r="7530" spans="1:2" x14ac:dyDescent="0.25">
      <c r="A7530" s="8">
        <v>76.300000000000097</v>
      </c>
      <c r="B7530" s="41" t="s">
        <v>20</v>
      </c>
    </row>
    <row r="7531" spans="1:2" x14ac:dyDescent="0.25">
      <c r="A7531" s="8">
        <v>76.310000000000102</v>
      </c>
      <c r="B7531" s="41" t="s">
        <v>20</v>
      </c>
    </row>
    <row r="7532" spans="1:2" x14ac:dyDescent="0.25">
      <c r="A7532" s="8">
        <v>76.320000000000107</v>
      </c>
      <c r="B7532" s="41" t="s">
        <v>20</v>
      </c>
    </row>
    <row r="7533" spans="1:2" x14ac:dyDescent="0.25">
      <c r="A7533" s="8">
        <v>76.330000000000098</v>
      </c>
      <c r="B7533" s="41" t="s">
        <v>20</v>
      </c>
    </row>
    <row r="7534" spans="1:2" x14ac:dyDescent="0.25">
      <c r="A7534" s="8">
        <v>76.340000000000103</v>
      </c>
      <c r="B7534" s="41" t="s">
        <v>20</v>
      </c>
    </row>
    <row r="7535" spans="1:2" x14ac:dyDescent="0.25">
      <c r="A7535" s="8">
        <v>76.350000000000094</v>
      </c>
      <c r="B7535" s="41" t="s">
        <v>20</v>
      </c>
    </row>
    <row r="7536" spans="1:2" x14ac:dyDescent="0.25">
      <c r="A7536" s="8">
        <v>76.360000000000099</v>
      </c>
      <c r="B7536" s="41" t="s">
        <v>20</v>
      </c>
    </row>
    <row r="7537" spans="1:2" x14ac:dyDescent="0.25">
      <c r="A7537" s="8">
        <v>76.370000000000104</v>
      </c>
      <c r="B7537" s="41" t="s">
        <v>20</v>
      </c>
    </row>
    <row r="7538" spans="1:2" x14ac:dyDescent="0.25">
      <c r="A7538" s="8">
        <v>76.380000000000095</v>
      </c>
      <c r="B7538" s="41" t="s">
        <v>20</v>
      </c>
    </row>
    <row r="7539" spans="1:2" x14ac:dyDescent="0.25">
      <c r="A7539" s="8">
        <v>76.3900000000001</v>
      </c>
      <c r="B7539" s="41" t="s">
        <v>20</v>
      </c>
    </row>
    <row r="7540" spans="1:2" x14ac:dyDescent="0.25">
      <c r="A7540" s="8">
        <v>76.400000000000105</v>
      </c>
      <c r="B7540" s="41" t="s">
        <v>20</v>
      </c>
    </row>
    <row r="7541" spans="1:2" x14ac:dyDescent="0.25">
      <c r="A7541" s="8">
        <v>76.410000000000096</v>
      </c>
      <c r="B7541" s="41" t="s">
        <v>20</v>
      </c>
    </row>
    <row r="7542" spans="1:2" x14ac:dyDescent="0.25">
      <c r="A7542" s="8">
        <v>76.420000000000101</v>
      </c>
      <c r="B7542" s="41" t="s">
        <v>20</v>
      </c>
    </row>
    <row r="7543" spans="1:2" x14ac:dyDescent="0.25">
      <c r="A7543" s="8">
        <v>76.430000000000106</v>
      </c>
      <c r="B7543" s="41" t="s">
        <v>20</v>
      </c>
    </row>
    <row r="7544" spans="1:2" x14ac:dyDescent="0.25">
      <c r="A7544" s="8">
        <v>76.440000000000097</v>
      </c>
      <c r="B7544" s="41" t="s">
        <v>20</v>
      </c>
    </row>
    <row r="7545" spans="1:2" x14ac:dyDescent="0.25">
      <c r="A7545" s="8">
        <v>76.450000000000102</v>
      </c>
      <c r="B7545" s="41" t="s">
        <v>20</v>
      </c>
    </row>
    <row r="7546" spans="1:2" x14ac:dyDescent="0.25">
      <c r="A7546" s="8">
        <v>76.460000000000093</v>
      </c>
      <c r="B7546" s="41" t="s">
        <v>20</v>
      </c>
    </row>
    <row r="7547" spans="1:2" x14ac:dyDescent="0.25">
      <c r="A7547" s="8">
        <v>76.470000000000098</v>
      </c>
      <c r="B7547" s="41" t="s">
        <v>20</v>
      </c>
    </row>
    <row r="7548" spans="1:2" x14ac:dyDescent="0.25">
      <c r="A7548" s="8">
        <v>76.480000000000103</v>
      </c>
      <c r="B7548" s="41" t="s">
        <v>20</v>
      </c>
    </row>
    <row r="7549" spans="1:2" x14ac:dyDescent="0.25">
      <c r="A7549" s="8">
        <v>76.490000000000094</v>
      </c>
      <c r="B7549" s="41" t="s">
        <v>20</v>
      </c>
    </row>
    <row r="7550" spans="1:2" x14ac:dyDescent="0.25">
      <c r="A7550" s="8">
        <v>76.500000000000099</v>
      </c>
      <c r="B7550" s="41" t="s">
        <v>20</v>
      </c>
    </row>
    <row r="7551" spans="1:2" x14ac:dyDescent="0.25">
      <c r="A7551" s="8">
        <v>76.510000000000105</v>
      </c>
      <c r="B7551" s="41" t="s">
        <v>20</v>
      </c>
    </row>
    <row r="7552" spans="1:2" x14ac:dyDescent="0.25">
      <c r="A7552" s="8">
        <v>76.520000000000095</v>
      </c>
      <c r="B7552" s="41" t="s">
        <v>20</v>
      </c>
    </row>
    <row r="7553" spans="1:2" x14ac:dyDescent="0.25">
      <c r="A7553" s="8">
        <v>76.530000000000101</v>
      </c>
      <c r="B7553" s="41" t="s">
        <v>20</v>
      </c>
    </row>
    <row r="7554" spans="1:2" x14ac:dyDescent="0.25">
      <c r="A7554" s="8">
        <v>76.540000000000106</v>
      </c>
      <c r="B7554" s="41" t="s">
        <v>20</v>
      </c>
    </row>
    <row r="7555" spans="1:2" x14ac:dyDescent="0.25">
      <c r="A7555" s="8">
        <v>76.550000000000097</v>
      </c>
      <c r="B7555" s="41" t="s">
        <v>20</v>
      </c>
    </row>
    <row r="7556" spans="1:2" x14ac:dyDescent="0.25">
      <c r="A7556" s="8">
        <v>76.560000000000102</v>
      </c>
      <c r="B7556" s="41" t="s">
        <v>20</v>
      </c>
    </row>
    <row r="7557" spans="1:2" x14ac:dyDescent="0.25">
      <c r="A7557" s="8">
        <v>76.570000000000107</v>
      </c>
      <c r="B7557" s="41" t="s">
        <v>20</v>
      </c>
    </row>
    <row r="7558" spans="1:2" x14ac:dyDescent="0.25">
      <c r="A7558" s="8">
        <v>76.580000000000098</v>
      </c>
      <c r="B7558" s="41" t="s">
        <v>20</v>
      </c>
    </row>
    <row r="7559" spans="1:2" x14ac:dyDescent="0.25">
      <c r="A7559" s="8">
        <v>76.590000000000103</v>
      </c>
      <c r="B7559" s="41" t="s">
        <v>20</v>
      </c>
    </row>
    <row r="7560" spans="1:2" x14ac:dyDescent="0.25">
      <c r="A7560" s="8">
        <v>76.600000000000094</v>
      </c>
      <c r="B7560" s="41" t="s">
        <v>20</v>
      </c>
    </row>
    <row r="7561" spans="1:2" x14ac:dyDescent="0.25">
      <c r="A7561" s="8">
        <v>76.610000000000099</v>
      </c>
      <c r="B7561" s="41" t="s">
        <v>20</v>
      </c>
    </row>
    <row r="7562" spans="1:2" x14ac:dyDescent="0.25">
      <c r="A7562" s="8">
        <v>76.620000000000104</v>
      </c>
      <c r="B7562" s="41" t="s">
        <v>20</v>
      </c>
    </row>
    <row r="7563" spans="1:2" x14ac:dyDescent="0.25">
      <c r="A7563" s="8">
        <v>76.630000000000095</v>
      </c>
      <c r="B7563" s="41" t="s">
        <v>20</v>
      </c>
    </row>
    <row r="7564" spans="1:2" x14ac:dyDescent="0.25">
      <c r="A7564" s="8">
        <v>76.6400000000001</v>
      </c>
      <c r="B7564" s="41" t="s">
        <v>20</v>
      </c>
    </row>
    <row r="7565" spans="1:2" x14ac:dyDescent="0.25">
      <c r="A7565" s="8">
        <v>76.650000000000105</v>
      </c>
      <c r="B7565" s="41" t="s">
        <v>20</v>
      </c>
    </row>
    <row r="7566" spans="1:2" x14ac:dyDescent="0.25">
      <c r="A7566" s="8">
        <v>76.660000000000096</v>
      </c>
      <c r="B7566" s="41" t="s">
        <v>20</v>
      </c>
    </row>
    <row r="7567" spans="1:2" x14ac:dyDescent="0.25">
      <c r="A7567" s="8">
        <v>76.670000000000101</v>
      </c>
      <c r="B7567" s="41" t="s">
        <v>20</v>
      </c>
    </row>
    <row r="7568" spans="1:2" x14ac:dyDescent="0.25">
      <c r="A7568" s="8">
        <v>76.680000000000106</v>
      </c>
      <c r="B7568" s="41" t="s">
        <v>20</v>
      </c>
    </row>
    <row r="7569" spans="1:2" x14ac:dyDescent="0.25">
      <c r="A7569" s="8">
        <v>76.690000000000097</v>
      </c>
      <c r="B7569" s="41" t="s">
        <v>20</v>
      </c>
    </row>
    <row r="7570" spans="1:2" x14ac:dyDescent="0.25">
      <c r="A7570" s="8">
        <v>76.700000000000102</v>
      </c>
      <c r="B7570" s="41" t="s">
        <v>20</v>
      </c>
    </row>
    <row r="7571" spans="1:2" x14ac:dyDescent="0.25">
      <c r="A7571" s="8">
        <v>76.710000000000093</v>
      </c>
      <c r="B7571" s="41" t="s">
        <v>20</v>
      </c>
    </row>
    <row r="7572" spans="1:2" x14ac:dyDescent="0.25">
      <c r="A7572" s="8">
        <v>76.720000000000098</v>
      </c>
      <c r="B7572" s="41" t="s">
        <v>20</v>
      </c>
    </row>
    <row r="7573" spans="1:2" x14ac:dyDescent="0.25">
      <c r="A7573" s="8">
        <v>76.730000000000103</v>
      </c>
      <c r="B7573" s="41" t="s">
        <v>20</v>
      </c>
    </row>
    <row r="7574" spans="1:2" x14ac:dyDescent="0.25">
      <c r="A7574" s="8">
        <v>76.740000000000094</v>
      </c>
      <c r="B7574" s="41" t="s">
        <v>20</v>
      </c>
    </row>
    <row r="7575" spans="1:2" x14ac:dyDescent="0.25">
      <c r="A7575" s="8">
        <v>76.750000000000099</v>
      </c>
      <c r="B7575" s="41" t="s">
        <v>20</v>
      </c>
    </row>
    <row r="7576" spans="1:2" x14ac:dyDescent="0.25">
      <c r="A7576" s="8">
        <v>76.760000000000105</v>
      </c>
      <c r="B7576" s="41" t="s">
        <v>20</v>
      </c>
    </row>
    <row r="7577" spans="1:2" x14ac:dyDescent="0.25">
      <c r="A7577" s="8">
        <v>76.770000000000095</v>
      </c>
      <c r="B7577" s="41" t="s">
        <v>20</v>
      </c>
    </row>
    <row r="7578" spans="1:2" x14ac:dyDescent="0.25">
      <c r="A7578" s="8">
        <v>76.780000000000101</v>
      </c>
      <c r="B7578" s="41" t="s">
        <v>20</v>
      </c>
    </row>
    <row r="7579" spans="1:2" x14ac:dyDescent="0.25">
      <c r="A7579" s="8">
        <v>76.790000000000106</v>
      </c>
      <c r="B7579" s="41" t="s">
        <v>20</v>
      </c>
    </row>
    <row r="7580" spans="1:2" x14ac:dyDescent="0.25">
      <c r="A7580" s="8">
        <v>76.800000000000097</v>
      </c>
      <c r="B7580" s="41" t="s">
        <v>20</v>
      </c>
    </row>
    <row r="7581" spans="1:2" x14ac:dyDescent="0.25">
      <c r="A7581" s="8">
        <v>76.810000000000102</v>
      </c>
      <c r="B7581" s="41" t="s">
        <v>20</v>
      </c>
    </row>
    <row r="7582" spans="1:2" x14ac:dyDescent="0.25">
      <c r="A7582" s="8">
        <v>76.820000000000107</v>
      </c>
      <c r="B7582" s="41" t="s">
        <v>20</v>
      </c>
    </row>
    <row r="7583" spans="1:2" x14ac:dyDescent="0.25">
      <c r="A7583" s="8">
        <v>76.830000000000098</v>
      </c>
      <c r="B7583" s="41" t="s">
        <v>20</v>
      </c>
    </row>
    <row r="7584" spans="1:2" x14ac:dyDescent="0.25">
      <c r="A7584" s="8">
        <v>76.840000000000103</v>
      </c>
      <c r="B7584" s="41" t="s">
        <v>20</v>
      </c>
    </row>
    <row r="7585" spans="1:2" x14ac:dyDescent="0.25">
      <c r="A7585" s="8">
        <v>76.850000000000094</v>
      </c>
      <c r="B7585" s="41" t="s">
        <v>20</v>
      </c>
    </row>
    <row r="7586" spans="1:2" x14ac:dyDescent="0.25">
      <c r="A7586" s="8">
        <v>76.860000000000099</v>
      </c>
      <c r="B7586" s="41" t="s">
        <v>20</v>
      </c>
    </row>
    <row r="7587" spans="1:2" x14ac:dyDescent="0.25">
      <c r="A7587" s="8">
        <v>76.870000000000104</v>
      </c>
      <c r="B7587" s="41" t="s">
        <v>20</v>
      </c>
    </row>
    <row r="7588" spans="1:2" x14ac:dyDescent="0.25">
      <c r="A7588" s="8">
        <v>76.880000000000095</v>
      </c>
      <c r="B7588" s="41" t="s">
        <v>20</v>
      </c>
    </row>
    <row r="7589" spans="1:2" x14ac:dyDescent="0.25">
      <c r="A7589" s="8">
        <v>76.8900000000001</v>
      </c>
      <c r="B7589" s="41" t="s">
        <v>20</v>
      </c>
    </row>
    <row r="7590" spans="1:2" x14ac:dyDescent="0.25">
      <c r="A7590" s="8">
        <v>76.900000000000105</v>
      </c>
      <c r="B7590" s="41" t="s">
        <v>20</v>
      </c>
    </row>
    <row r="7591" spans="1:2" x14ac:dyDescent="0.25">
      <c r="A7591" s="8">
        <v>76.910000000000096</v>
      </c>
      <c r="B7591" s="41" t="s">
        <v>20</v>
      </c>
    </row>
    <row r="7592" spans="1:2" x14ac:dyDescent="0.25">
      <c r="A7592" s="8">
        <v>76.920000000000101</v>
      </c>
      <c r="B7592" s="41" t="s">
        <v>20</v>
      </c>
    </row>
    <row r="7593" spans="1:2" x14ac:dyDescent="0.25">
      <c r="A7593" s="8">
        <v>76.930000000000106</v>
      </c>
      <c r="B7593" s="41" t="s">
        <v>20</v>
      </c>
    </row>
    <row r="7594" spans="1:2" x14ac:dyDescent="0.25">
      <c r="A7594" s="8">
        <v>76.940000000000097</v>
      </c>
      <c r="B7594" s="41" t="s">
        <v>20</v>
      </c>
    </row>
    <row r="7595" spans="1:2" x14ac:dyDescent="0.25">
      <c r="A7595" s="8">
        <v>76.950000000000102</v>
      </c>
      <c r="B7595" s="41" t="s">
        <v>20</v>
      </c>
    </row>
    <row r="7596" spans="1:2" x14ac:dyDescent="0.25">
      <c r="A7596" s="8">
        <v>76.960000000000093</v>
      </c>
      <c r="B7596" s="41" t="s">
        <v>20</v>
      </c>
    </row>
    <row r="7597" spans="1:2" x14ac:dyDescent="0.25">
      <c r="A7597" s="8">
        <v>76.970000000000098</v>
      </c>
      <c r="B7597" s="41" t="s">
        <v>20</v>
      </c>
    </row>
    <row r="7598" spans="1:2" x14ac:dyDescent="0.25">
      <c r="A7598" s="8">
        <v>76.980000000000103</v>
      </c>
      <c r="B7598" s="41" t="s">
        <v>20</v>
      </c>
    </row>
    <row r="7599" spans="1:2" x14ac:dyDescent="0.25">
      <c r="A7599" s="8">
        <v>76.990000000000094</v>
      </c>
      <c r="B7599" s="41" t="s">
        <v>20</v>
      </c>
    </row>
    <row r="7600" spans="1:2" x14ac:dyDescent="0.25">
      <c r="A7600" s="8">
        <v>77.000000000000099</v>
      </c>
      <c r="B7600" s="41" t="s">
        <v>20</v>
      </c>
    </row>
    <row r="7601" spans="1:2" x14ac:dyDescent="0.25">
      <c r="A7601" s="8">
        <v>77.010000000000105</v>
      </c>
      <c r="B7601" s="41" t="s">
        <v>20</v>
      </c>
    </row>
    <row r="7602" spans="1:2" x14ac:dyDescent="0.25">
      <c r="A7602" s="8">
        <v>77.020000000000095</v>
      </c>
      <c r="B7602" s="41" t="s">
        <v>20</v>
      </c>
    </row>
    <row r="7603" spans="1:2" x14ac:dyDescent="0.25">
      <c r="A7603" s="8">
        <v>77.030000000000101</v>
      </c>
      <c r="B7603" s="41" t="s">
        <v>20</v>
      </c>
    </row>
    <row r="7604" spans="1:2" x14ac:dyDescent="0.25">
      <c r="A7604" s="8">
        <v>77.040000000000106</v>
      </c>
      <c r="B7604" s="41" t="s">
        <v>20</v>
      </c>
    </row>
    <row r="7605" spans="1:2" x14ac:dyDescent="0.25">
      <c r="A7605" s="8">
        <v>77.050000000000097</v>
      </c>
      <c r="B7605" s="41" t="s">
        <v>20</v>
      </c>
    </row>
    <row r="7606" spans="1:2" x14ac:dyDescent="0.25">
      <c r="A7606" s="8">
        <v>77.060000000000102</v>
      </c>
      <c r="B7606" s="41" t="s">
        <v>20</v>
      </c>
    </row>
    <row r="7607" spans="1:2" x14ac:dyDescent="0.25">
      <c r="A7607" s="8">
        <v>77.070000000000107</v>
      </c>
      <c r="B7607" s="41" t="s">
        <v>20</v>
      </c>
    </row>
    <row r="7608" spans="1:2" x14ac:dyDescent="0.25">
      <c r="A7608" s="8">
        <v>77.080000000000098</v>
      </c>
      <c r="B7608" s="41" t="s">
        <v>20</v>
      </c>
    </row>
    <row r="7609" spans="1:2" x14ac:dyDescent="0.25">
      <c r="A7609" s="8">
        <v>77.090000000000103</v>
      </c>
      <c r="B7609" s="41" t="s">
        <v>20</v>
      </c>
    </row>
    <row r="7610" spans="1:2" x14ac:dyDescent="0.25">
      <c r="A7610" s="8">
        <v>77.100000000000094</v>
      </c>
      <c r="B7610" s="41" t="s">
        <v>20</v>
      </c>
    </row>
    <row r="7611" spans="1:2" x14ac:dyDescent="0.25">
      <c r="A7611" s="8">
        <v>77.110000000000099</v>
      </c>
      <c r="B7611" s="41" t="s">
        <v>20</v>
      </c>
    </row>
    <row r="7612" spans="1:2" x14ac:dyDescent="0.25">
      <c r="A7612" s="8">
        <v>77.120000000000104</v>
      </c>
      <c r="B7612" s="41" t="s">
        <v>20</v>
      </c>
    </row>
    <row r="7613" spans="1:2" x14ac:dyDescent="0.25">
      <c r="A7613" s="8">
        <v>77.130000000000095</v>
      </c>
      <c r="B7613" s="41" t="s">
        <v>20</v>
      </c>
    </row>
    <row r="7614" spans="1:2" x14ac:dyDescent="0.25">
      <c r="A7614" s="8">
        <v>77.1400000000001</v>
      </c>
      <c r="B7614" s="41" t="s">
        <v>20</v>
      </c>
    </row>
    <row r="7615" spans="1:2" x14ac:dyDescent="0.25">
      <c r="A7615" s="8">
        <v>77.150000000000105</v>
      </c>
      <c r="B7615" s="41" t="s">
        <v>20</v>
      </c>
    </row>
    <row r="7616" spans="1:2" x14ac:dyDescent="0.25">
      <c r="A7616" s="8">
        <v>77.160000000000096</v>
      </c>
      <c r="B7616" s="41" t="s">
        <v>20</v>
      </c>
    </row>
    <row r="7617" spans="1:2" x14ac:dyDescent="0.25">
      <c r="A7617" s="8">
        <v>77.170000000000101</v>
      </c>
      <c r="B7617" s="41" t="s">
        <v>20</v>
      </c>
    </row>
    <row r="7618" spans="1:2" x14ac:dyDescent="0.25">
      <c r="A7618" s="8">
        <v>77.180000000000106</v>
      </c>
      <c r="B7618" s="41" t="s">
        <v>20</v>
      </c>
    </row>
    <row r="7619" spans="1:2" x14ac:dyDescent="0.25">
      <c r="A7619" s="8">
        <v>77.190000000000097</v>
      </c>
      <c r="B7619" s="41" t="s">
        <v>20</v>
      </c>
    </row>
    <row r="7620" spans="1:2" x14ac:dyDescent="0.25">
      <c r="A7620" s="8">
        <v>77.200000000000102</v>
      </c>
      <c r="B7620" s="41" t="s">
        <v>20</v>
      </c>
    </row>
    <row r="7621" spans="1:2" x14ac:dyDescent="0.25">
      <c r="A7621" s="8">
        <v>77.210000000000093</v>
      </c>
      <c r="B7621" s="41" t="s">
        <v>20</v>
      </c>
    </row>
    <row r="7622" spans="1:2" x14ac:dyDescent="0.25">
      <c r="A7622" s="8">
        <v>77.220000000000098</v>
      </c>
      <c r="B7622" s="41" t="s">
        <v>20</v>
      </c>
    </row>
    <row r="7623" spans="1:2" x14ac:dyDescent="0.25">
      <c r="A7623" s="8">
        <v>77.230000000000103</v>
      </c>
      <c r="B7623" s="41" t="s">
        <v>20</v>
      </c>
    </row>
    <row r="7624" spans="1:2" x14ac:dyDescent="0.25">
      <c r="A7624" s="8">
        <v>77.240000000000094</v>
      </c>
      <c r="B7624" s="41" t="s">
        <v>20</v>
      </c>
    </row>
    <row r="7625" spans="1:2" x14ac:dyDescent="0.25">
      <c r="A7625" s="8">
        <v>77.250000000000099</v>
      </c>
      <c r="B7625" s="41" t="s">
        <v>20</v>
      </c>
    </row>
    <row r="7626" spans="1:2" x14ac:dyDescent="0.25">
      <c r="A7626" s="8">
        <v>77.260000000000105</v>
      </c>
      <c r="B7626" s="41" t="s">
        <v>20</v>
      </c>
    </row>
    <row r="7627" spans="1:2" x14ac:dyDescent="0.25">
      <c r="A7627" s="8">
        <v>77.270000000000095</v>
      </c>
      <c r="B7627" s="41" t="s">
        <v>20</v>
      </c>
    </row>
    <row r="7628" spans="1:2" x14ac:dyDescent="0.25">
      <c r="A7628" s="8">
        <v>77.280000000000101</v>
      </c>
      <c r="B7628" s="41" t="s">
        <v>20</v>
      </c>
    </row>
    <row r="7629" spans="1:2" x14ac:dyDescent="0.25">
      <c r="A7629" s="8">
        <v>77.290000000000106</v>
      </c>
      <c r="B7629" s="41" t="s">
        <v>20</v>
      </c>
    </row>
    <row r="7630" spans="1:2" x14ac:dyDescent="0.25">
      <c r="A7630" s="8">
        <v>77.300000000000097</v>
      </c>
      <c r="B7630" s="41" t="s">
        <v>20</v>
      </c>
    </row>
    <row r="7631" spans="1:2" x14ac:dyDescent="0.25">
      <c r="A7631" s="8">
        <v>77.310000000000102</v>
      </c>
      <c r="B7631" s="41" t="s">
        <v>20</v>
      </c>
    </row>
    <row r="7632" spans="1:2" x14ac:dyDescent="0.25">
      <c r="A7632" s="8">
        <v>77.320000000000107</v>
      </c>
      <c r="B7632" s="41" t="s">
        <v>20</v>
      </c>
    </row>
    <row r="7633" spans="1:2" x14ac:dyDescent="0.25">
      <c r="A7633" s="8">
        <v>77.330000000000098</v>
      </c>
      <c r="B7633" s="41" t="s">
        <v>20</v>
      </c>
    </row>
    <row r="7634" spans="1:2" x14ac:dyDescent="0.25">
      <c r="A7634" s="8">
        <v>77.340000000000103</v>
      </c>
      <c r="B7634" s="41" t="s">
        <v>20</v>
      </c>
    </row>
    <row r="7635" spans="1:2" x14ac:dyDescent="0.25">
      <c r="A7635" s="8">
        <v>77.350000000000094</v>
      </c>
      <c r="B7635" s="41" t="s">
        <v>20</v>
      </c>
    </row>
    <row r="7636" spans="1:2" x14ac:dyDescent="0.25">
      <c r="A7636" s="8">
        <v>77.360000000000099</v>
      </c>
      <c r="B7636" s="41" t="s">
        <v>20</v>
      </c>
    </row>
    <row r="7637" spans="1:2" x14ac:dyDescent="0.25">
      <c r="A7637" s="8">
        <v>77.370000000000104</v>
      </c>
      <c r="B7637" s="41" t="s">
        <v>20</v>
      </c>
    </row>
    <row r="7638" spans="1:2" x14ac:dyDescent="0.25">
      <c r="A7638" s="8">
        <v>77.380000000000095</v>
      </c>
      <c r="B7638" s="41" t="s">
        <v>20</v>
      </c>
    </row>
    <row r="7639" spans="1:2" x14ac:dyDescent="0.25">
      <c r="A7639" s="8">
        <v>77.3900000000001</v>
      </c>
      <c r="B7639" s="41" t="s">
        <v>20</v>
      </c>
    </row>
    <row r="7640" spans="1:2" x14ac:dyDescent="0.25">
      <c r="A7640" s="8">
        <v>77.400000000000105</v>
      </c>
      <c r="B7640" s="41" t="s">
        <v>20</v>
      </c>
    </row>
    <row r="7641" spans="1:2" x14ac:dyDescent="0.25">
      <c r="A7641" s="8">
        <v>77.410000000000096</v>
      </c>
      <c r="B7641" s="41" t="s">
        <v>20</v>
      </c>
    </row>
    <row r="7642" spans="1:2" x14ac:dyDescent="0.25">
      <c r="A7642" s="8">
        <v>77.420000000000101</v>
      </c>
      <c r="B7642" s="41" t="s">
        <v>20</v>
      </c>
    </row>
    <row r="7643" spans="1:2" x14ac:dyDescent="0.25">
      <c r="A7643" s="8">
        <v>77.430000000000106</v>
      </c>
      <c r="B7643" s="41" t="s">
        <v>20</v>
      </c>
    </row>
    <row r="7644" spans="1:2" x14ac:dyDescent="0.25">
      <c r="A7644" s="8">
        <v>77.440000000000097</v>
      </c>
      <c r="B7644" s="41" t="s">
        <v>20</v>
      </c>
    </row>
    <row r="7645" spans="1:2" x14ac:dyDescent="0.25">
      <c r="A7645" s="8">
        <v>77.450000000000102</v>
      </c>
      <c r="B7645" s="41" t="s">
        <v>20</v>
      </c>
    </row>
    <row r="7646" spans="1:2" x14ac:dyDescent="0.25">
      <c r="A7646" s="8">
        <v>77.460000000000093</v>
      </c>
      <c r="B7646" s="41" t="s">
        <v>20</v>
      </c>
    </row>
    <row r="7647" spans="1:2" x14ac:dyDescent="0.25">
      <c r="A7647" s="8">
        <v>77.470000000000098</v>
      </c>
      <c r="B7647" s="41" t="s">
        <v>20</v>
      </c>
    </row>
    <row r="7648" spans="1:2" x14ac:dyDescent="0.25">
      <c r="A7648" s="8">
        <v>77.480000000000103</v>
      </c>
      <c r="B7648" s="41" t="s">
        <v>20</v>
      </c>
    </row>
    <row r="7649" spans="1:2" x14ac:dyDescent="0.25">
      <c r="A7649" s="8">
        <v>77.490000000000094</v>
      </c>
      <c r="B7649" s="41" t="s">
        <v>20</v>
      </c>
    </row>
    <row r="7650" spans="1:2" x14ac:dyDescent="0.25">
      <c r="A7650" s="8">
        <v>77.500000000000099</v>
      </c>
      <c r="B7650" s="41" t="s">
        <v>20</v>
      </c>
    </row>
    <row r="7651" spans="1:2" x14ac:dyDescent="0.25">
      <c r="A7651" s="8">
        <v>77.510000000000105</v>
      </c>
      <c r="B7651" s="41" t="s">
        <v>20</v>
      </c>
    </row>
    <row r="7652" spans="1:2" x14ac:dyDescent="0.25">
      <c r="A7652" s="8">
        <v>77.520000000000095</v>
      </c>
      <c r="B7652" s="41" t="s">
        <v>20</v>
      </c>
    </row>
    <row r="7653" spans="1:2" x14ac:dyDescent="0.25">
      <c r="A7653" s="8">
        <v>77.530000000000101</v>
      </c>
      <c r="B7653" s="41" t="s">
        <v>20</v>
      </c>
    </row>
    <row r="7654" spans="1:2" x14ac:dyDescent="0.25">
      <c r="A7654" s="8">
        <v>77.540000000000106</v>
      </c>
      <c r="B7654" s="41" t="s">
        <v>20</v>
      </c>
    </row>
    <row r="7655" spans="1:2" x14ac:dyDescent="0.25">
      <c r="A7655" s="8">
        <v>77.550000000000097</v>
      </c>
      <c r="B7655" s="41" t="s">
        <v>20</v>
      </c>
    </row>
    <row r="7656" spans="1:2" x14ac:dyDescent="0.25">
      <c r="A7656" s="8">
        <v>77.560000000000102</v>
      </c>
      <c r="B7656" s="41" t="s">
        <v>20</v>
      </c>
    </row>
    <row r="7657" spans="1:2" x14ac:dyDescent="0.25">
      <c r="A7657" s="8">
        <v>77.570000000000107</v>
      </c>
      <c r="B7657" s="41" t="s">
        <v>20</v>
      </c>
    </row>
    <row r="7658" spans="1:2" x14ac:dyDescent="0.25">
      <c r="A7658" s="8">
        <v>77.580000000000098</v>
      </c>
      <c r="B7658" s="41" t="s">
        <v>20</v>
      </c>
    </row>
    <row r="7659" spans="1:2" x14ac:dyDescent="0.25">
      <c r="A7659" s="8">
        <v>77.590000000000103</v>
      </c>
      <c r="B7659" s="41" t="s">
        <v>20</v>
      </c>
    </row>
    <row r="7660" spans="1:2" x14ac:dyDescent="0.25">
      <c r="A7660" s="8">
        <v>77.600000000000094</v>
      </c>
      <c r="B7660" s="41" t="s">
        <v>20</v>
      </c>
    </row>
    <row r="7661" spans="1:2" x14ac:dyDescent="0.25">
      <c r="A7661" s="8">
        <v>77.610000000000099</v>
      </c>
      <c r="B7661" s="41" t="s">
        <v>20</v>
      </c>
    </row>
    <row r="7662" spans="1:2" x14ac:dyDescent="0.25">
      <c r="A7662" s="8">
        <v>77.620000000000104</v>
      </c>
      <c r="B7662" s="41" t="s">
        <v>20</v>
      </c>
    </row>
    <row r="7663" spans="1:2" x14ac:dyDescent="0.25">
      <c r="A7663" s="8">
        <v>77.630000000000095</v>
      </c>
      <c r="B7663" s="41" t="s">
        <v>20</v>
      </c>
    </row>
    <row r="7664" spans="1:2" x14ac:dyDescent="0.25">
      <c r="A7664" s="8">
        <v>77.6400000000001</v>
      </c>
      <c r="B7664" s="41" t="s">
        <v>20</v>
      </c>
    </row>
    <row r="7665" spans="1:2" x14ac:dyDescent="0.25">
      <c r="A7665" s="8">
        <v>77.650000000000105</v>
      </c>
      <c r="B7665" s="41" t="s">
        <v>20</v>
      </c>
    </row>
    <row r="7666" spans="1:2" x14ac:dyDescent="0.25">
      <c r="A7666" s="8">
        <v>77.660000000000096</v>
      </c>
      <c r="B7666" s="41" t="s">
        <v>20</v>
      </c>
    </row>
    <row r="7667" spans="1:2" x14ac:dyDescent="0.25">
      <c r="A7667" s="8">
        <v>77.670000000000101</v>
      </c>
      <c r="B7667" s="41" t="s">
        <v>20</v>
      </c>
    </row>
    <row r="7668" spans="1:2" x14ac:dyDescent="0.25">
      <c r="A7668" s="8">
        <v>77.680000000000106</v>
      </c>
      <c r="B7668" s="41" t="s">
        <v>20</v>
      </c>
    </row>
    <row r="7669" spans="1:2" x14ac:dyDescent="0.25">
      <c r="A7669" s="8">
        <v>77.690000000000097</v>
      </c>
      <c r="B7669" s="41" t="s">
        <v>20</v>
      </c>
    </row>
    <row r="7670" spans="1:2" x14ac:dyDescent="0.25">
      <c r="A7670" s="8">
        <v>77.700000000000102</v>
      </c>
      <c r="B7670" s="41" t="s">
        <v>20</v>
      </c>
    </row>
    <row r="7671" spans="1:2" x14ac:dyDescent="0.25">
      <c r="A7671" s="8">
        <v>77.710000000000093</v>
      </c>
      <c r="B7671" s="41" t="s">
        <v>20</v>
      </c>
    </row>
    <row r="7672" spans="1:2" x14ac:dyDescent="0.25">
      <c r="A7672" s="8">
        <v>77.720000000000098</v>
      </c>
      <c r="B7672" s="41" t="s">
        <v>20</v>
      </c>
    </row>
    <row r="7673" spans="1:2" x14ac:dyDescent="0.25">
      <c r="A7673" s="8">
        <v>77.730000000000103</v>
      </c>
      <c r="B7673" s="41" t="s">
        <v>20</v>
      </c>
    </row>
    <row r="7674" spans="1:2" x14ac:dyDescent="0.25">
      <c r="A7674" s="8">
        <v>77.740000000000094</v>
      </c>
      <c r="B7674" s="41" t="s">
        <v>20</v>
      </c>
    </row>
    <row r="7675" spans="1:2" x14ac:dyDescent="0.25">
      <c r="A7675" s="8">
        <v>77.750000000000099</v>
      </c>
      <c r="B7675" s="41" t="s">
        <v>20</v>
      </c>
    </row>
    <row r="7676" spans="1:2" x14ac:dyDescent="0.25">
      <c r="A7676" s="8">
        <v>77.760000000000105</v>
      </c>
      <c r="B7676" s="41" t="s">
        <v>20</v>
      </c>
    </row>
    <row r="7677" spans="1:2" x14ac:dyDescent="0.25">
      <c r="A7677" s="8">
        <v>77.770000000000095</v>
      </c>
      <c r="B7677" s="41" t="s">
        <v>20</v>
      </c>
    </row>
    <row r="7678" spans="1:2" x14ac:dyDescent="0.25">
      <c r="A7678" s="8">
        <v>77.780000000000101</v>
      </c>
      <c r="B7678" s="41" t="s">
        <v>20</v>
      </c>
    </row>
    <row r="7679" spans="1:2" x14ac:dyDescent="0.25">
      <c r="A7679" s="8">
        <v>77.790000000000106</v>
      </c>
      <c r="B7679" s="41" t="s">
        <v>20</v>
      </c>
    </row>
    <row r="7680" spans="1:2" x14ac:dyDescent="0.25">
      <c r="A7680" s="8">
        <v>77.800000000000097</v>
      </c>
      <c r="B7680" s="41" t="s">
        <v>20</v>
      </c>
    </row>
    <row r="7681" spans="1:2" x14ac:dyDescent="0.25">
      <c r="A7681" s="8">
        <v>77.810000000000102</v>
      </c>
      <c r="B7681" s="41" t="s">
        <v>20</v>
      </c>
    </row>
    <row r="7682" spans="1:2" x14ac:dyDescent="0.25">
      <c r="A7682" s="8">
        <v>77.820000000000107</v>
      </c>
      <c r="B7682" s="41" t="s">
        <v>20</v>
      </c>
    </row>
    <row r="7683" spans="1:2" x14ac:dyDescent="0.25">
      <c r="A7683" s="8">
        <v>77.830000000000098</v>
      </c>
      <c r="B7683" s="41" t="s">
        <v>20</v>
      </c>
    </row>
    <row r="7684" spans="1:2" x14ac:dyDescent="0.25">
      <c r="A7684" s="8">
        <v>77.840000000000103</v>
      </c>
      <c r="B7684" s="41" t="s">
        <v>20</v>
      </c>
    </row>
    <row r="7685" spans="1:2" x14ac:dyDescent="0.25">
      <c r="A7685" s="8">
        <v>77.850000000000094</v>
      </c>
      <c r="B7685" s="41" t="s">
        <v>20</v>
      </c>
    </row>
    <row r="7686" spans="1:2" x14ac:dyDescent="0.25">
      <c r="A7686" s="8">
        <v>77.860000000000099</v>
      </c>
      <c r="B7686" s="41" t="s">
        <v>20</v>
      </c>
    </row>
    <row r="7687" spans="1:2" x14ac:dyDescent="0.25">
      <c r="A7687" s="8">
        <v>77.870000000000104</v>
      </c>
      <c r="B7687" s="41" t="s">
        <v>20</v>
      </c>
    </row>
    <row r="7688" spans="1:2" x14ac:dyDescent="0.25">
      <c r="A7688" s="8">
        <v>77.880000000000095</v>
      </c>
      <c r="B7688" s="41" t="s">
        <v>20</v>
      </c>
    </row>
    <row r="7689" spans="1:2" x14ac:dyDescent="0.25">
      <c r="A7689" s="8">
        <v>77.8900000000001</v>
      </c>
      <c r="B7689" s="41" t="s">
        <v>20</v>
      </c>
    </row>
    <row r="7690" spans="1:2" x14ac:dyDescent="0.25">
      <c r="A7690" s="8">
        <v>77.900000000000105</v>
      </c>
      <c r="B7690" s="41" t="s">
        <v>20</v>
      </c>
    </row>
    <row r="7691" spans="1:2" x14ac:dyDescent="0.25">
      <c r="A7691" s="8">
        <v>77.910000000000096</v>
      </c>
      <c r="B7691" s="41" t="s">
        <v>20</v>
      </c>
    </row>
    <row r="7692" spans="1:2" x14ac:dyDescent="0.25">
      <c r="A7692" s="8">
        <v>77.920000000000101</v>
      </c>
      <c r="B7692" s="41" t="s">
        <v>20</v>
      </c>
    </row>
    <row r="7693" spans="1:2" x14ac:dyDescent="0.25">
      <c r="A7693" s="8">
        <v>77.930000000000106</v>
      </c>
      <c r="B7693" s="41" t="s">
        <v>20</v>
      </c>
    </row>
    <row r="7694" spans="1:2" x14ac:dyDescent="0.25">
      <c r="A7694" s="8">
        <v>77.940000000000097</v>
      </c>
      <c r="B7694" s="41" t="s">
        <v>20</v>
      </c>
    </row>
    <row r="7695" spans="1:2" x14ac:dyDescent="0.25">
      <c r="A7695" s="8">
        <v>77.950000000000102</v>
      </c>
      <c r="B7695" s="41" t="s">
        <v>20</v>
      </c>
    </row>
    <row r="7696" spans="1:2" x14ac:dyDescent="0.25">
      <c r="A7696" s="8">
        <v>77.960000000000093</v>
      </c>
      <c r="B7696" s="41" t="s">
        <v>20</v>
      </c>
    </row>
    <row r="7697" spans="1:2" x14ac:dyDescent="0.25">
      <c r="A7697" s="8">
        <v>77.970000000000098</v>
      </c>
      <c r="B7697" s="41" t="s">
        <v>20</v>
      </c>
    </row>
    <row r="7698" spans="1:2" x14ac:dyDescent="0.25">
      <c r="A7698" s="8">
        <v>77.980000000000103</v>
      </c>
      <c r="B7698" s="41" t="s">
        <v>20</v>
      </c>
    </row>
    <row r="7699" spans="1:2" x14ac:dyDescent="0.25">
      <c r="A7699" s="8">
        <v>77.990000000000094</v>
      </c>
      <c r="B7699" s="41" t="s">
        <v>20</v>
      </c>
    </row>
    <row r="7700" spans="1:2" x14ac:dyDescent="0.25">
      <c r="A7700" s="8">
        <v>78.000000000000099</v>
      </c>
      <c r="B7700" s="41" t="s">
        <v>20</v>
      </c>
    </row>
    <row r="7701" spans="1:2" x14ac:dyDescent="0.25">
      <c r="A7701" s="8">
        <v>78.010000000000105</v>
      </c>
      <c r="B7701" s="41" t="s">
        <v>20</v>
      </c>
    </row>
    <row r="7702" spans="1:2" x14ac:dyDescent="0.25">
      <c r="A7702" s="8">
        <v>78.020000000000095</v>
      </c>
      <c r="B7702" s="41" t="s">
        <v>20</v>
      </c>
    </row>
    <row r="7703" spans="1:2" x14ac:dyDescent="0.25">
      <c r="A7703" s="8">
        <v>78.030000000000101</v>
      </c>
      <c r="B7703" s="41" t="s">
        <v>20</v>
      </c>
    </row>
    <row r="7704" spans="1:2" x14ac:dyDescent="0.25">
      <c r="A7704" s="8">
        <v>78.040000000000106</v>
      </c>
      <c r="B7704" s="41" t="s">
        <v>20</v>
      </c>
    </row>
    <row r="7705" spans="1:2" x14ac:dyDescent="0.25">
      <c r="A7705" s="8">
        <v>78.050000000000097</v>
      </c>
      <c r="B7705" s="41" t="s">
        <v>20</v>
      </c>
    </row>
    <row r="7706" spans="1:2" x14ac:dyDescent="0.25">
      <c r="A7706" s="8">
        <v>78.060000000000102</v>
      </c>
      <c r="B7706" s="41" t="s">
        <v>20</v>
      </c>
    </row>
    <row r="7707" spans="1:2" x14ac:dyDescent="0.25">
      <c r="A7707" s="8">
        <v>78.070000000000107</v>
      </c>
      <c r="B7707" s="41" t="s">
        <v>20</v>
      </c>
    </row>
    <row r="7708" spans="1:2" x14ac:dyDescent="0.25">
      <c r="A7708" s="8">
        <v>78.080000000000098</v>
      </c>
      <c r="B7708" s="41" t="s">
        <v>20</v>
      </c>
    </row>
    <row r="7709" spans="1:2" x14ac:dyDescent="0.25">
      <c r="A7709" s="8">
        <v>78.090000000000103</v>
      </c>
      <c r="B7709" s="41" t="s">
        <v>20</v>
      </c>
    </row>
    <row r="7710" spans="1:2" x14ac:dyDescent="0.25">
      <c r="A7710" s="8">
        <v>78.100000000000094</v>
      </c>
      <c r="B7710" s="41" t="s">
        <v>20</v>
      </c>
    </row>
    <row r="7711" spans="1:2" x14ac:dyDescent="0.25">
      <c r="A7711" s="8">
        <v>78.110000000000099</v>
      </c>
      <c r="B7711" s="41" t="s">
        <v>20</v>
      </c>
    </row>
    <row r="7712" spans="1:2" x14ac:dyDescent="0.25">
      <c r="A7712" s="8">
        <v>78.120000000000104</v>
      </c>
      <c r="B7712" s="41" t="s">
        <v>20</v>
      </c>
    </row>
    <row r="7713" spans="1:2" x14ac:dyDescent="0.25">
      <c r="A7713" s="8">
        <v>78.130000000000095</v>
      </c>
      <c r="B7713" s="41" t="s">
        <v>20</v>
      </c>
    </row>
    <row r="7714" spans="1:2" x14ac:dyDescent="0.25">
      <c r="A7714" s="8">
        <v>78.1400000000001</v>
      </c>
      <c r="B7714" s="41" t="s">
        <v>20</v>
      </c>
    </row>
    <row r="7715" spans="1:2" x14ac:dyDescent="0.25">
      <c r="A7715" s="8">
        <v>78.150000000000105</v>
      </c>
      <c r="B7715" s="41" t="s">
        <v>20</v>
      </c>
    </row>
    <row r="7716" spans="1:2" x14ac:dyDescent="0.25">
      <c r="A7716" s="8">
        <v>78.160000000000096</v>
      </c>
      <c r="B7716" s="41" t="s">
        <v>20</v>
      </c>
    </row>
    <row r="7717" spans="1:2" x14ac:dyDescent="0.25">
      <c r="A7717" s="8">
        <v>78.170000000000101</v>
      </c>
      <c r="B7717" s="41" t="s">
        <v>20</v>
      </c>
    </row>
    <row r="7718" spans="1:2" x14ac:dyDescent="0.25">
      <c r="A7718" s="8">
        <v>78.180000000000106</v>
      </c>
      <c r="B7718" s="41" t="s">
        <v>20</v>
      </c>
    </row>
    <row r="7719" spans="1:2" x14ac:dyDescent="0.25">
      <c r="A7719" s="8">
        <v>78.190000000000097</v>
      </c>
      <c r="B7719" s="41" t="s">
        <v>20</v>
      </c>
    </row>
    <row r="7720" spans="1:2" x14ac:dyDescent="0.25">
      <c r="A7720" s="8">
        <v>78.200000000000102</v>
      </c>
      <c r="B7720" s="41" t="s">
        <v>20</v>
      </c>
    </row>
    <row r="7721" spans="1:2" x14ac:dyDescent="0.25">
      <c r="A7721" s="8">
        <v>78.210000000000093</v>
      </c>
      <c r="B7721" s="41" t="s">
        <v>20</v>
      </c>
    </row>
    <row r="7722" spans="1:2" x14ac:dyDescent="0.25">
      <c r="A7722" s="8">
        <v>78.220000000000098</v>
      </c>
      <c r="B7722" s="41" t="s">
        <v>20</v>
      </c>
    </row>
    <row r="7723" spans="1:2" x14ac:dyDescent="0.25">
      <c r="A7723" s="8">
        <v>78.230000000000103</v>
      </c>
      <c r="B7723" s="41" t="s">
        <v>20</v>
      </c>
    </row>
    <row r="7724" spans="1:2" x14ac:dyDescent="0.25">
      <c r="A7724" s="8">
        <v>78.240000000000094</v>
      </c>
      <c r="B7724" s="41" t="s">
        <v>20</v>
      </c>
    </row>
    <row r="7725" spans="1:2" x14ac:dyDescent="0.25">
      <c r="A7725" s="8">
        <v>78.250000000000099</v>
      </c>
      <c r="B7725" s="41" t="s">
        <v>20</v>
      </c>
    </row>
    <row r="7726" spans="1:2" x14ac:dyDescent="0.25">
      <c r="A7726" s="8">
        <v>78.260000000000105</v>
      </c>
      <c r="B7726" s="41" t="s">
        <v>20</v>
      </c>
    </row>
    <row r="7727" spans="1:2" x14ac:dyDescent="0.25">
      <c r="A7727" s="8">
        <v>78.270000000000095</v>
      </c>
      <c r="B7727" s="41" t="s">
        <v>20</v>
      </c>
    </row>
    <row r="7728" spans="1:2" x14ac:dyDescent="0.25">
      <c r="A7728" s="8">
        <v>78.280000000000101</v>
      </c>
      <c r="B7728" s="41" t="s">
        <v>20</v>
      </c>
    </row>
    <row r="7729" spans="1:2" x14ac:dyDescent="0.25">
      <c r="A7729" s="8">
        <v>78.290000000000106</v>
      </c>
      <c r="B7729" s="41" t="s">
        <v>20</v>
      </c>
    </row>
    <row r="7730" spans="1:2" x14ac:dyDescent="0.25">
      <c r="A7730" s="8">
        <v>78.300000000000097</v>
      </c>
      <c r="B7730" s="41" t="s">
        <v>20</v>
      </c>
    </row>
    <row r="7731" spans="1:2" x14ac:dyDescent="0.25">
      <c r="A7731" s="8">
        <v>78.310000000000102</v>
      </c>
      <c r="B7731" s="41" t="s">
        <v>20</v>
      </c>
    </row>
    <row r="7732" spans="1:2" x14ac:dyDescent="0.25">
      <c r="A7732" s="8">
        <v>78.320000000000107</v>
      </c>
      <c r="B7732" s="41" t="s">
        <v>20</v>
      </c>
    </row>
    <row r="7733" spans="1:2" x14ac:dyDescent="0.25">
      <c r="A7733" s="8">
        <v>78.330000000000098</v>
      </c>
      <c r="B7733" s="41" t="s">
        <v>20</v>
      </c>
    </row>
    <row r="7734" spans="1:2" x14ac:dyDescent="0.25">
      <c r="A7734" s="8">
        <v>78.340000000000103</v>
      </c>
      <c r="B7734" s="41" t="s">
        <v>20</v>
      </c>
    </row>
    <row r="7735" spans="1:2" x14ac:dyDescent="0.25">
      <c r="A7735" s="8">
        <v>78.350000000000094</v>
      </c>
      <c r="B7735" s="41" t="s">
        <v>20</v>
      </c>
    </row>
    <row r="7736" spans="1:2" x14ac:dyDescent="0.25">
      <c r="A7736" s="8">
        <v>78.360000000000099</v>
      </c>
      <c r="B7736" s="41" t="s">
        <v>20</v>
      </c>
    </row>
    <row r="7737" spans="1:2" x14ac:dyDescent="0.25">
      <c r="A7737" s="8">
        <v>78.370000000000104</v>
      </c>
      <c r="B7737" s="41" t="s">
        <v>20</v>
      </c>
    </row>
    <row r="7738" spans="1:2" x14ac:dyDescent="0.25">
      <c r="A7738" s="8">
        <v>78.380000000000095</v>
      </c>
      <c r="B7738" s="41" t="s">
        <v>20</v>
      </c>
    </row>
    <row r="7739" spans="1:2" x14ac:dyDescent="0.25">
      <c r="A7739" s="8">
        <v>78.3900000000001</v>
      </c>
      <c r="B7739" s="41" t="s">
        <v>20</v>
      </c>
    </row>
    <row r="7740" spans="1:2" x14ac:dyDescent="0.25">
      <c r="A7740" s="8">
        <v>78.400000000000105</v>
      </c>
      <c r="B7740" s="41" t="s">
        <v>20</v>
      </c>
    </row>
    <row r="7741" spans="1:2" x14ac:dyDescent="0.25">
      <c r="A7741" s="8">
        <v>78.410000000000096</v>
      </c>
      <c r="B7741" s="41" t="s">
        <v>20</v>
      </c>
    </row>
    <row r="7742" spans="1:2" x14ac:dyDescent="0.25">
      <c r="A7742" s="8">
        <v>78.420000000000101</v>
      </c>
      <c r="B7742" s="41" t="s">
        <v>20</v>
      </c>
    </row>
    <row r="7743" spans="1:2" x14ac:dyDescent="0.25">
      <c r="A7743" s="8">
        <v>78.430000000000106</v>
      </c>
      <c r="B7743" s="41" t="s">
        <v>20</v>
      </c>
    </row>
    <row r="7744" spans="1:2" x14ac:dyDescent="0.25">
      <c r="A7744" s="8">
        <v>78.440000000000097</v>
      </c>
      <c r="B7744" s="41" t="s">
        <v>20</v>
      </c>
    </row>
    <row r="7745" spans="1:2" x14ac:dyDescent="0.25">
      <c r="A7745" s="8">
        <v>78.450000000000102</v>
      </c>
      <c r="B7745" s="41" t="s">
        <v>20</v>
      </c>
    </row>
    <row r="7746" spans="1:2" x14ac:dyDescent="0.25">
      <c r="A7746" s="8">
        <v>78.460000000000093</v>
      </c>
      <c r="B7746" s="41" t="s">
        <v>20</v>
      </c>
    </row>
    <row r="7747" spans="1:2" x14ac:dyDescent="0.25">
      <c r="A7747" s="8">
        <v>78.470000000000098</v>
      </c>
      <c r="B7747" s="41" t="s">
        <v>20</v>
      </c>
    </row>
    <row r="7748" spans="1:2" x14ac:dyDescent="0.25">
      <c r="A7748" s="8">
        <v>78.480000000000103</v>
      </c>
      <c r="B7748" s="41" t="s">
        <v>20</v>
      </c>
    </row>
    <row r="7749" spans="1:2" x14ac:dyDescent="0.25">
      <c r="A7749" s="8">
        <v>78.490000000000094</v>
      </c>
      <c r="B7749" s="41" t="s">
        <v>20</v>
      </c>
    </row>
    <row r="7750" spans="1:2" x14ac:dyDescent="0.25">
      <c r="A7750" s="8">
        <v>78.500000000000099</v>
      </c>
      <c r="B7750" s="41" t="s">
        <v>20</v>
      </c>
    </row>
    <row r="7751" spans="1:2" x14ac:dyDescent="0.25">
      <c r="A7751" s="8">
        <v>78.510000000000105</v>
      </c>
      <c r="B7751" s="41" t="s">
        <v>20</v>
      </c>
    </row>
    <row r="7752" spans="1:2" x14ac:dyDescent="0.25">
      <c r="A7752" s="8">
        <v>78.520000000000095</v>
      </c>
      <c r="B7752" s="41" t="s">
        <v>20</v>
      </c>
    </row>
    <row r="7753" spans="1:2" x14ac:dyDescent="0.25">
      <c r="A7753" s="8">
        <v>78.530000000000101</v>
      </c>
      <c r="B7753" s="41" t="s">
        <v>20</v>
      </c>
    </row>
    <row r="7754" spans="1:2" x14ac:dyDescent="0.25">
      <c r="A7754" s="8">
        <v>78.540000000000106</v>
      </c>
      <c r="B7754" s="41" t="s">
        <v>20</v>
      </c>
    </row>
    <row r="7755" spans="1:2" x14ac:dyDescent="0.25">
      <c r="A7755" s="8">
        <v>78.550000000000097</v>
      </c>
      <c r="B7755" s="41" t="s">
        <v>20</v>
      </c>
    </row>
    <row r="7756" spans="1:2" x14ac:dyDescent="0.25">
      <c r="A7756" s="8">
        <v>78.560000000000102</v>
      </c>
      <c r="B7756" s="41" t="s">
        <v>20</v>
      </c>
    </row>
    <row r="7757" spans="1:2" x14ac:dyDescent="0.25">
      <c r="A7757" s="8">
        <v>78.570000000000107</v>
      </c>
      <c r="B7757" s="41" t="s">
        <v>20</v>
      </c>
    </row>
    <row r="7758" spans="1:2" x14ac:dyDescent="0.25">
      <c r="A7758" s="8">
        <v>78.580000000000098</v>
      </c>
      <c r="B7758" s="41" t="s">
        <v>20</v>
      </c>
    </row>
    <row r="7759" spans="1:2" x14ac:dyDescent="0.25">
      <c r="A7759" s="8">
        <v>78.590000000000103</v>
      </c>
      <c r="B7759" s="41" t="s">
        <v>20</v>
      </c>
    </row>
    <row r="7760" spans="1:2" x14ac:dyDescent="0.25">
      <c r="A7760" s="8">
        <v>78.600000000000094</v>
      </c>
      <c r="B7760" s="41" t="s">
        <v>20</v>
      </c>
    </row>
    <row r="7761" spans="1:2" x14ac:dyDescent="0.25">
      <c r="A7761" s="8">
        <v>78.610000000000099</v>
      </c>
      <c r="B7761" s="41" t="s">
        <v>20</v>
      </c>
    </row>
    <row r="7762" spans="1:2" x14ac:dyDescent="0.25">
      <c r="A7762" s="8">
        <v>78.620000000000104</v>
      </c>
      <c r="B7762" s="41" t="s">
        <v>20</v>
      </c>
    </row>
    <row r="7763" spans="1:2" x14ac:dyDescent="0.25">
      <c r="A7763" s="8">
        <v>78.630000000000095</v>
      </c>
      <c r="B7763" s="41" t="s">
        <v>20</v>
      </c>
    </row>
    <row r="7764" spans="1:2" x14ac:dyDescent="0.25">
      <c r="A7764" s="8">
        <v>78.6400000000001</v>
      </c>
      <c r="B7764" s="41" t="s">
        <v>20</v>
      </c>
    </row>
    <row r="7765" spans="1:2" x14ac:dyDescent="0.25">
      <c r="A7765" s="8">
        <v>78.650000000000105</v>
      </c>
      <c r="B7765" s="41" t="s">
        <v>20</v>
      </c>
    </row>
    <row r="7766" spans="1:2" x14ac:dyDescent="0.25">
      <c r="A7766" s="8">
        <v>78.660000000000096</v>
      </c>
      <c r="B7766" s="41" t="s">
        <v>20</v>
      </c>
    </row>
    <row r="7767" spans="1:2" x14ac:dyDescent="0.25">
      <c r="A7767" s="8">
        <v>78.670000000000101</v>
      </c>
      <c r="B7767" s="41" t="s">
        <v>20</v>
      </c>
    </row>
    <row r="7768" spans="1:2" x14ac:dyDescent="0.25">
      <c r="A7768" s="8">
        <v>78.680000000000106</v>
      </c>
      <c r="B7768" s="41" t="s">
        <v>20</v>
      </c>
    </row>
    <row r="7769" spans="1:2" x14ac:dyDescent="0.25">
      <c r="A7769" s="8">
        <v>78.690000000000097</v>
      </c>
      <c r="B7769" s="41" t="s">
        <v>20</v>
      </c>
    </row>
    <row r="7770" spans="1:2" x14ac:dyDescent="0.25">
      <c r="A7770" s="8">
        <v>78.700000000000102</v>
      </c>
      <c r="B7770" s="41" t="s">
        <v>20</v>
      </c>
    </row>
    <row r="7771" spans="1:2" x14ac:dyDescent="0.25">
      <c r="A7771" s="8">
        <v>78.710000000000093</v>
      </c>
      <c r="B7771" s="41" t="s">
        <v>20</v>
      </c>
    </row>
    <row r="7772" spans="1:2" x14ac:dyDescent="0.25">
      <c r="A7772" s="8">
        <v>78.720000000000098</v>
      </c>
      <c r="B7772" s="41" t="s">
        <v>20</v>
      </c>
    </row>
    <row r="7773" spans="1:2" x14ac:dyDescent="0.25">
      <c r="A7773" s="8">
        <v>78.730000000000103</v>
      </c>
      <c r="B7773" s="41" t="s">
        <v>20</v>
      </c>
    </row>
    <row r="7774" spans="1:2" x14ac:dyDescent="0.25">
      <c r="A7774" s="8">
        <v>78.740000000000094</v>
      </c>
      <c r="B7774" s="41" t="s">
        <v>20</v>
      </c>
    </row>
    <row r="7775" spans="1:2" x14ac:dyDescent="0.25">
      <c r="A7775" s="8">
        <v>78.750000000000099</v>
      </c>
      <c r="B7775" s="41" t="s">
        <v>20</v>
      </c>
    </row>
    <row r="7776" spans="1:2" x14ac:dyDescent="0.25">
      <c r="A7776" s="8">
        <v>78.760000000000105</v>
      </c>
      <c r="B7776" s="41" t="s">
        <v>20</v>
      </c>
    </row>
    <row r="7777" spans="1:2" x14ac:dyDescent="0.25">
      <c r="A7777" s="8">
        <v>78.770000000000095</v>
      </c>
      <c r="B7777" s="41" t="s">
        <v>20</v>
      </c>
    </row>
    <row r="7778" spans="1:2" x14ac:dyDescent="0.25">
      <c r="A7778" s="8">
        <v>78.780000000000101</v>
      </c>
      <c r="B7778" s="41" t="s">
        <v>20</v>
      </c>
    </row>
    <row r="7779" spans="1:2" x14ac:dyDescent="0.25">
      <c r="A7779" s="8">
        <v>78.790000000000106</v>
      </c>
      <c r="B7779" s="41" t="s">
        <v>20</v>
      </c>
    </row>
    <row r="7780" spans="1:2" x14ac:dyDescent="0.25">
      <c r="A7780" s="8">
        <v>78.800000000000097</v>
      </c>
      <c r="B7780" s="41" t="s">
        <v>20</v>
      </c>
    </row>
    <row r="7781" spans="1:2" x14ac:dyDescent="0.25">
      <c r="A7781" s="8">
        <v>78.810000000000102</v>
      </c>
      <c r="B7781" s="41" t="s">
        <v>20</v>
      </c>
    </row>
    <row r="7782" spans="1:2" x14ac:dyDescent="0.25">
      <c r="A7782" s="8">
        <v>78.820000000000107</v>
      </c>
      <c r="B7782" s="41" t="s">
        <v>20</v>
      </c>
    </row>
    <row r="7783" spans="1:2" x14ac:dyDescent="0.25">
      <c r="A7783" s="8">
        <v>78.830000000000098</v>
      </c>
      <c r="B7783" s="41" t="s">
        <v>20</v>
      </c>
    </row>
    <row r="7784" spans="1:2" x14ac:dyDescent="0.25">
      <c r="A7784" s="8">
        <v>78.840000000000103</v>
      </c>
      <c r="B7784" s="41" t="s">
        <v>20</v>
      </c>
    </row>
    <row r="7785" spans="1:2" x14ac:dyDescent="0.25">
      <c r="A7785" s="8">
        <v>78.850000000000094</v>
      </c>
      <c r="B7785" s="41" t="s">
        <v>20</v>
      </c>
    </row>
    <row r="7786" spans="1:2" x14ac:dyDescent="0.25">
      <c r="A7786" s="8">
        <v>78.860000000000099</v>
      </c>
      <c r="B7786" s="41" t="s">
        <v>20</v>
      </c>
    </row>
    <row r="7787" spans="1:2" x14ac:dyDescent="0.25">
      <c r="A7787" s="8">
        <v>78.870000000000104</v>
      </c>
      <c r="B7787" s="41" t="s">
        <v>20</v>
      </c>
    </row>
    <row r="7788" spans="1:2" x14ac:dyDescent="0.25">
      <c r="A7788" s="8">
        <v>78.880000000000095</v>
      </c>
      <c r="B7788" s="41" t="s">
        <v>20</v>
      </c>
    </row>
    <row r="7789" spans="1:2" x14ac:dyDescent="0.25">
      <c r="A7789" s="8">
        <v>78.8900000000001</v>
      </c>
      <c r="B7789" s="41" t="s">
        <v>20</v>
      </c>
    </row>
    <row r="7790" spans="1:2" x14ac:dyDescent="0.25">
      <c r="A7790" s="8">
        <v>78.900000000000105</v>
      </c>
      <c r="B7790" s="41" t="s">
        <v>20</v>
      </c>
    </row>
    <row r="7791" spans="1:2" x14ac:dyDescent="0.25">
      <c r="A7791" s="8">
        <v>78.910000000000096</v>
      </c>
      <c r="B7791" s="41" t="s">
        <v>20</v>
      </c>
    </row>
    <row r="7792" spans="1:2" x14ac:dyDescent="0.25">
      <c r="A7792" s="8">
        <v>78.920000000000101</v>
      </c>
      <c r="B7792" s="41" t="s">
        <v>20</v>
      </c>
    </row>
    <row r="7793" spans="1:2" x14ac:dyDescent="0.25">
      <c r="A7793" s="8">
        <v>78.930000000000106</v>
      </c>
      <c r="B7793" s="41" t="s">
        <v>20</v>
      </c>
    </row>
    <row r="7794" spans="1:2" x14ac:dyDescent="0.25">
      <c r="A7794" s="8">
        <v>78.940000000000097</v>
      </c>
      <c r="B7794" s="41" t="s">
        <v>20</v>
      </c>
    </row>
    <row r="7795" spans="1:2" x14ac:dyDescent="0.25">
      <c r="A7795" s="8">
        <v>78.950000000000102</v>
      </c>
      <c r="B7795" s="41" t="s">
        <v>20</v>
      </c>
    </row>
    <row r="7796" spans="1:2" x14ac:dyDescent="0.25">
      <c r="A7796" s="8">
        <v>78.960000000000093</v>
      </c>
      <c r="B7796" s="41" t="s">
        <v>20</v>
      </c>
    </row>
    <row r="7797" spans="1:2" x14ac:dyDescent="0.25">
      <c r="A7797" s="8">
        <v>78.970000000000098</v>
      </c>
      <c r="B7797" s="41" t="s">
        <v>20</v>
      </c>
    </row>
    <row r="7798" spans="1:2" x14ac:dyDescent="0.25">
      <c r="A7798" s="8">
        <v>78.980000000000103</v>
      </c>
      <c r="B7798" s="41" t="s">
        <v>20</v>
      </c>
    </row>
    <row r="7799" spans="1:2" x14ac:dyDescent="0.25">
      <c r="A7799" s="8">
        <v>78.990000000000094</v>
      </c>
      <c r="B7799" s="41" t="s">
        <v>20</v>
      </c>
    </row>
    <row r="7800" spans="1:2" x14ac:dyDescent="0.25">
      <c r="A7800" s="8">
        <v>79.000000000000099</v>
      </c>
      <c r="B7800" s="41" t="s">
        <v>20</v>
      </c>
    </row>
    <row r="7801" spans="1:2" x14ac:dyDescent="0.25">
      <c r="A7801" s="8">
        <v>79.010000000000105</v>
      </c>
      <c r="B7801" s="41" t="s">
        <v>20</v>
      </c>
    </row>
    <row r="7802" spans="1:2" x14ac:dyDescent="0.25">
      <c r="A7802" s="8">
        <v>79.020000000000095</v>
      </c>
      <c r="B7802" s="41" t="s">
        <v>20</v>
      </c>
    </row>
    <row r="7803" spans="1:2" x14ac:dyDescent="0.25">
      <c r="A7803" s="8">
        <v>79.030000000000101</v>
      </c>
      <c r="B7803" s="41" t="s">
        <v>20</v>
      </c>
    </row>
    <row r="7804" spans="1:2" x14ac:dyDescent="0.25">
      <c r="A7804" s="8">
        <v>79.040000000000106</v>
      </c>
      <c r="B7804" s="41" t="s">
        <v>20</v>
      </c>
    </row>
    <row r="7805" spans="1:2" x14ac:dyDescent="0.25">
      <c r="A7805" s="8">
        <v>79.050000000000097</v>
      </c>
      <c r="B7805" s="41" t="s">
        <v>20</v>
      </c>
    </row>
    <row r="7806" spans="1:2" x14ac:dyDescent="0.25">
      <c r="A7806" s="8">
        <v>79.060000000000102</v>
      </c>
      <c r="B7806" s="41" t="s">
        <v>20</v>
      </c>
    </row>
    <row r="7807" spans="1:2" x14ac:dyDescent="0.25">
      <c r="A7807" s="8">
        <v>79.070000000000107</v>
      </c>
      <c r="B7807" s="41" t="s">
        <v>20</v>
      </c>
    </row>
    <row r="7808" spans="1:2" x14ac:dyDescent="0.25">
      <c r="A7808" s="8">
        <v>79.080000000000098</v>
      </c>
      <c r="B7808" s="41" t="s">
        <v>20</v>
      </c>
    </row>
    <row r="7809" spans="1:2" x14ac:dyDescent="0.25">
      <c r="A7809" s="8">
        <v>79.090000000000103</v>
      </c>
      <c r="B7809" s="41" t="s">
        <v>20</v>
      </c>
    </row>
    <row r="7810" spans="1:2" x14ac:dyDescent="0.25">
      <c r="A7810" s="8">
        <v>79.100000000000094</v>
      </c>
      <c r="B7810" s="41" t="s">
        <v>20</v>
      </c>
    </row>
    <row r="7811" spans="1:2" x14ac:dyDescent="0.25">
      <c r="A7811" s="8">
        <v>79.110000000000099</v>
      </c>
      <c r="B7811" s="41" t="s">
        <v>20</v>
      </c>
    </row>
    <row r="7812" spans="1:2" x14ac:dyDescent="0.25">
      <c r="A7812" s="8">
        <v>79.120000000000104</v>
      </c>
      <c r="B7812" s="41" t="s">
        <v>20</v>
      </c>
    </row>
    <row r="7813" spans="1:2" x14ac:dyDescent="0.25">
      <c r="A7813" s="8">
        <v>79.130000000000095</v>
      </c>
      <c r="B7813" s="41" t="s">
        <v>20</v>
      </c>
    </row>
    <row r="7814" spans="1:2" x14ac:dyDescent="0.25">
      <c r="A7814" s="8">
        <v>79.1400000000001</v>
      </c>
      <c r="B7814" s="41" t="s">
        <v>20</v>
      </c>
    </row>
    <row r="7815" spans="1:2" x14ac:dyDescent="0.25">
      <c r="A7815" s="8">
        <v>79.150000000000105</v>
      </c>
      <c r="B7815" s="41" t="s">
        <v>20</v>
      </c>
    </row>
    <row r="7816" spans="1:2" x14ac:dyDescent="0.25">
      <c r="A7816" s="8">
        <v>79.160000000000096</v>
      </c>
      <c r="B7816" s="41" t="s">
        <v>20</v>
      </c>
    </row>
    <row r="7817" spans="1:2" x14ac:dyDescent="0.25">
      <c r="A7817" s="8">
        <v>79.170000000000101</v>
      </c>
      <c r="B7817" s="41" t="s">
        <v>20</v>
      </c>
    </row>
    <row r="7818" spans="1:2" x14ac:dyDescent="0.25">
      <c r="A7818" s="8">
        <v>79.180000000000106</v>
      </c>
      <c r="B7818" s="41" t="s">
        <v>20</v>
      </c>
    </row>
    <row r="7819" spans="1:2" x14ac:dyDescent="0.25">
      <c r="A7819" s="8">
        <v>79.190000000000097</v>
      </c>
      <c r="B7819" s="41" t="s">
        <v>20</v>
      </c>
    </row>
    <row r="7820" spans="1:2" x14ac:dyDescent="0.25">
      <c r="A7820" s="8">
        <v>79.200000000000102</v>
      </c>
      <c r="B7820" s="41" t="s">
        <v>20</v>
      </c>
    </row>
    <row r="7821" spans="1:2" x14ac:dyDescent="0.25">
      <c r="A7821" s="8">
        <v>79.210000000000093</v>
      </c>
      <c r="B7821" s="41" t="s">
        <v>20</v>
      </c>
    </row>
    <row r="7822" spans="1:2" x14ac:dyDescent="0.25">
      <c r="A7822" s="8">
        <v>79.220000000000098</v>
      </c>
      <c r="B7822" s="41" t="s">
        <v>20</v>
      </c>
    </row>
    <row r="7823" spans="1:2" x14ac:dyDescent="0.25">
      <c r="A7823" s="8">
        <v>79.230000000000103</v>
      </c>
      <c r="B7823" s="41" t="s">
        <v>20</v>
      </c>
    </row>
    <row r="7824" spans="1:2" x14ac:dyDescent="0.25">
      <c r="A7824" s="8">
        <v>79.240000000000094</v>
      </c>
      <c r="B7824" s="41" t="s">
        <v>20</v>
      </c>
    </row>
    <row r="7825" spans="1:2" x14ac:dyDescent="0.25">
      <c r="A7825" s="8">
        <v>79.250000000000099</v>
      </c>
      <c r="B7825" s="41" t="s">
        <v>20</v>
      </c>
    </row>
    <row r="7826" spans="1:2" x14ac:dyDescent="0.25">
      <c r="A7826" s="8">
        <v>79.260000000000105</v>
      </c>
      <c r="B7826" s="41" t="s">
        <v>20</v>
      </c>
    </row>
    <row r="7827" spans="1:2" x14ac:dyDescent="0.25">
      <c r="A7827" s="8">
        <v>79.270000000000095</v>
      </c>
      <c r="B7827" s="41" t="s">
        <v>20</v>
      </c>
    </row>
    <row r="7828" spans="1:2" x14ac:dyDescent="0.25">
      <c r="A7828" s="8">
        <v>79.280000000000101</v>
      </c>
      <c r="B7828" s="41" t="s">
        <v>20</v>
      </c>
    </row>
    <row r="7829" spans="1:2" x14ac:dyDescent="0.25">
      <c r="A7829" s="8">
        <v>79.290000000000106</v>
      </c>
      <c r="B7829" s="41" t="s">
        <v>20</v>
      </c>
    </row>
    <row r="7830" spans="1:2" x14ac:dyDescent="0.25">
      <c r="A7830" s="8">
        <v>79.300000000000097</v>
      </c>
      <c r="B7830" s="41" t="s">
        <v>20</v>
      </c>
    </row>
    <row r="7831" spans="1:2" x14ac:dyDescent="0.25">
      <c r="A7831" s="8">
        <v>79.310000000000102</v>
      </c>
      <c r="B7831" s="41" t="s">
        <v>20</v>
      </c>
    </row>
    <row r="7832" spans="1:2" x14ac:dyDescent="0.25">
      <c r="A7832" s="8">
        <v>79.320000000000107</v>
      </c>
      <c r="B7832" s="41" t="s">
        <v>20</v>
      </c>
    </row>
    <row r="7833" spans="1:2" x14ac:dyDescent="0.25">
      <c r="A7833" s="8">
        <v>79.330000000000098</v>
      </c>
      <c r="B7833" s="41" t="s">
        <v>20</v>
      </c>
    </row>
    <row r="7834" spans="1:2" x14ac:dyDescent="0.25">
      <c r="A7834" s="8">
        <v>79.340000000000103</v>
      </c>
      <c r="B7834" s="41" t="s">
        <v>20</v>
      </c>
    </row>
    <row r="7835" spans="1:2" x14ac:dyDescent="0.25">
      <c r="A7835" s="8">
        <v>79.350000000000094</v>
      </c>
      <c r="B7835" s="41" t="s">
        <v>20</v>
      </c>
    </row>
    <row r="7836" spans="1:2" x14ac:dyDescent="0.25">
      <c r="A7836" s="8">
        <v>79.360000000000099</v>
      </c>
      <c r="B7836" s="41" t="s">
        <v>20</v>
      </c>
    </row>
    <row r="7837" spans="1:2" x14ac:dyDescent="0.25">
      <c r="A7837" s="8">
        <v>79.370000000000104</v>
      </c>
      <c r="B7837" s="41" t="s">
        <v>20</v>
      </c>
    </row>
    <row r="7838" spans="1:2" x14ac:dyDescent="0.25">
      <c r="A7838" s="8">
        <v>79.380000000000095</v>
      </c>
      <c r="B7838" s="41" t="s">
        <v>20</v>
      </c>
    </row>
    <row r="7839" spans="1:2" x14ac:dyDescent="0.25">
      <c r="A7839" s="8">
        <v>79.3900000000001</v>
      </c>
      <c r="B7839" s="41" t="s">
        <v>20</v>
      </c>
    </row>
    <row r="7840" spans="1:2" x14ac:dyDescent="0.25">
      <c r="A7840" s="8">
        <v>79.400000000000105</v>
      </c>
      <c r="B7840" s="41" t="s">
        <v>20</v>
      </c>
    </row>
    <row r="7841" spans="1:2" x14ac:dyDescent="0.25">
      <c r="A7841" s="8">
        <v>79.410000000000096</v>
      </c>
      <c r="B7841" s="41" t="s">
        <v>20</v>
      </c>
    </row>
    <row r="7842" spans="1:2" x14ac:dyDescent="0.25">
      <c r="A7842" s="8">
        <v>79.420000000000101</v>
      </c>
      <c r="B7842" s="41" t="s">
        <v>20</v>
      </c>
    </row>
    <row r="7843" spans="1:2" x14ac:dyDescent="0.25">
      <c r="A7843" s="8">
        <v>79.430000000000106</v>
      </c>
      <c r="B7843" s="41" t="s">
        <v>20</v>
      </c>
    </row>
    <row r="7844" spans="1:2" x14ac:dyDescent="0.25">
      <c r="A7844" s="8">
        <v>79.440000000000097</v>
      </c>
      <c r="B7844" s="41" t="s">
        <v>20</v>
      </c>
    </row>
    <row r="7845" spans="1:2" x14ac:dyDescent="0.25">
      <c r="A7845" s="8">
        <v>79.450000000000102</v>
      </c>
      <c r="B7845" s="41" t="s">
        <v>20</v>
      </c>
    </row>
    <row r="7846" spans="1:2" x14ac:dyDescent="0.25">
      <c r="A7846" s="8">
        <v>79.460000000000093</v>
      </c>
      <c r="B7846" s="41" t="s">
        <v>20</v>
      </c>
    </row>
    <row r="7847" spans="1:2" x14ac:dyDescent="0.25">
      <c r="A7847" s="8">
        <v>79.470000000000098</v>
      </c>
      <c r="B7847" s="41" t="s">
        <v>20</v>
      </c>
    </row>
    <row r="7848" spans="1:2" x14ac:dyDescent="0.25">
      <c r="A7848" s="8">
        <v>79.480000000000103</v>
      </c>
      <c r="B7848" s="41" t="s">
        <v>20</v>
      </c>
    </row>
    <row r="7849" spans="1:2" x14ac:dyDescent="0.25">
      <c r="A7849" s="8">
        <v>79.490000000000094</v>
      </c>
      <c r="B7849" s="41" t="s">
        <v>20</v>
      </c>
    </row>
    <row r="7850" spans="1:2" x14ac:dyDescent="0.25">
      <c r="A7850" s="8">
        <v>79.500000000000099</v>
      </c>
      <c r="B7850" s="41" t="s">
        <v>20</v>
      </c>
    </row>
    <row r="7851" spans="1:2" x14ac:dyDescent="0.25">
      <c r="A7851" s="8">
        <v>79.510000000000105</v>
      </c>
      <c r="B7851" s="41" t="s">
        <v>20</v>
      </c>
    </row>
    <row r="7852" spans="1:2" x14ac:dyDescent="0.25">
      <c r="A7852" s="8">
        <v>79.520000000000095</v>
      </c>
      <c r="B7852" s="41" t="s">
        <v>20</v>
      </c>
    </row>
    <row r="7853" spans="1:2" x14ac:dyDescent="0.25">
      <c r="A7853" s="8">
        <v>79.530000000000101</v>
      </c>
      <c r="B7853" s="41" t="s">
        <v>20</v>
      </c>
    </row>
    <row r="7854" spans="1:2" x14ac:dyDescent="0.25">
      <c r="A7854" s="8">
        <v>79.540000000000106</v>
      </c>
      <c r="B7854" s="41" t="s">
        <v>20</v>
      </c>
    </row>
    <row r="7855" spans="1:2" x14ac:dyDescent="0.25">
      <c r="A7855" s="8">
        <v>79.550000000000097</v>
      </c>
      <c r="B7855" s="41" t="s">
        <v>20</v>
      </c>
    </row>
    <row r="7856" spans="1:2" x14ac:dyDescent="0.25">
      <c r="A7856" s="8">
        <v>79.560000000000102</v>
      </c>
      <c r="B7856" s="41" t="s">
        <v>20</v>
      </c>
    </row>
    <row r="7857" spans="1:2" x14ac:dyDescent="0.25">
      <c r="A7857" s="8">
        <v>79.570000000000107</v>
      </c>
      <c r="B7857" s="41" t="s">
        <v>20</v>
      </c>
    </row>
    <row r="7858" spans="1:2" x14ac:dyDescent="0.25">
      <c r="A7858" s="8">
        <v>79.580000000000098</v>
      </c>
      <c r="B7858" s="41" t="s">
        <v>20</v>
      </c>
    </row>
    <row r="7859" spans="1:2" x14ac:dyDescent="0.25">
      <c r="A7859" s="8">
        <v>79.590000000000103</v>
      </c>
      <c r="B7859" s="41" t="s">
        <v>20</v>
      </c>
    </row>
    <row r="7860" spans="1:2" x14ac:dyDescent="0.25">
      <c r="A7860" s="8">
        <v>79.600000000000094</v>
      </c>
      <c r="B7860" s="41" t="s">
        <v>20</v>
      </c>
    </row>
    <row r="7861" spans="1:2" x14ac:dyDescent="0.25">
      <c r="A7861" s="8">
        <v>79.610000000000099</v>
      </c>
      <c r="B7861" s="41" t="s">
        <v>20</v>
      </c>
    </row>
    <row r="7862" spans="1:2" x14ac:dyDescent="0.25">
      <c r="A7862" s="8">
        <v>79.620000000000104</v>
      </c>
      <c r="B7862" s="41" t="s">
        <v>20</v>
      </c>
    </row>
    <row r="7863" spans="1:2" x14ac:dyDescent="0.25">
      <c r="A7863" s="8">
        <v>79.630000000000095</v>
      </c>
      <c r="B7863" s="41" t="s">
        <v>20</v>
      </c>
    </row>
    <row r="7864" spans="1:2" x14ac:dyDescent="0.25">
      <c r="A7864" s="8">
        <v>79.6400000000001</v>
      </c>
      <c r="B7864" s="41" t="s">
        <v>20</v>
      </c>
    </row>
    <row r="7865" spans="1:2" x14ac:dyDescent="0.25">
      <c r="A7865" s="8">
        <v>79.650000000000105</v>
      </c>
      <c r="B7865" s="41" t="s">
        <v>20</v>
      </c>
    </row>
    <row r="7866" spans="1:2" x14ac:dyDescent="0.25">
      <c r="A7866" s="8">
        <v>79.660000000000096</v>
      </c>
      <c r="B7866" s="41" t="s">
        <v>20</v>
      </c>
    </row>
    <row r="7867" spans="1:2" x14ac:dyDescent="0.25">
      <c r="A7867" s="8">
        <v>79.670000000000101</v>
      </c>
      <c r="B7867" s="41" t="s">
        <v>20</v>
      </c>
    </row>
    <row r="7868" spans="1:2" x14ac:dyDescent="0.25">
      <c r="A7868" s="8">
        <v>79.680000000000106</v>
      </c>
      <c r="B7868" s="41" t="s">
        <v>20</v>
      </c>
    </row>
    <row r="7869" spans="1:2" x14ac:dyDescent="0.25">
      <c r="A7869" s="8">
        <v>79.690000000000097</v>
      </c>
      <c r="B7869" s="41" t="s">
        <v>20</v>
      </c>
    </row>
    <row r="7870" spans="1:2" x14ac:dyDescent="0.25">
      <c r="A7870" s="8">
        <v>79.700000000000102</v>
      </c>
      <c r="B7870" s="41" t="s">
        <v>20</v>
      </c>
    </row>
    <row r="7871" spans="1:2" x14ac:dyDescent="0.25">
      <c r="A7871" s="8">
        <v>79.710000000000093</v>
      </c>
      <c r="B7871" s="41" t="s">
        <v>20</v>
      </c>
    </row>
    <row r="7872" spans="1:2" x14ac:dyDescent="0.25">
      <c r="A7872" s="8">
        <v>79.720000000000098</v>
      </c>
      <c r="B7872" s="41" t="s">
        <v>20</v>
      </c>
    </row>
    <row r="7873" spans="1:2" x14ac:dyDescent="0.25">
      <c r="A7873" s="8">
        <v>79.730000000000103</v>
      </c>
      <c r="B7873" s="41" t="s">
        <v>20</v>
      </c>
    </row>
    <row r="7874" spans="1:2" x14ac:dyDescent="0.25">
      <c r="A7874" s="8">
        <v>79.740000000000094</v>
      </c>
      <c r="B7874" s="41" t="s">
        <v>20</v>
      </c>
    </row>
    <row r="7875" spans="1:2" x14ac:dyDescent="0.25">
      <c r="A7875" s="8">
        <v>79.750000000000099</v>
      </c>
      <c r="B7875" s="41" t="s">
        <v>20</v>
      </c>
    </row>
    <row r="7876" spans="1:2" x14ac:dyDescent="0.25">
      <c r="A7876" s="8">
        <v>79.760000000000105</v>
      </c>
      <c r="B7876" s="41" t="s">
        <v>20</v>
      </c>
    </row>
    <row r="7877" spans="1:2" x14ac:dyDescent="0.25">
      <c r="A7877" s="8">
        <v>79.770000000000095</v>
      </c>
      <c r="B7877" s="41" t="s">
        <v>20</v>
      </c>
    </row>
    <row r="7878" spans="1:2" x14ac:dyDescent="0.25">
      <c r="A7878" s="8">
        <v>79.780000000000101</v>
      </c>
      <c r="B7878" s="41" t="s">
        <v>20</v>
      </c>
    </row>
    <row r="7879" spans="1:2" x14ac:dyDescent="0.25">
      <c r="A7879" s="8">
        <v>79.790000000000106</v>
      </c>
      <c r="B7879" s="41" t="s">
        <v>20</v>
      </c>
    </row>
    <row r="7880" spans="1:2" x14ac:dyDescent="0.25">
      <c r="A7880" s="8">
        <v>79.800000000000097</v>
      </c>
      <c r="B7880" s="41" t="s">
        <v>20</v>
      </c>
    </row>
    <row r="7881" spans="1:2" x14ac:dyDescent="0.25">
      <c r="A7881" s="8">
        <v>79.810000000000102</v>
      </c>
      <c r="B7881" s="41" t="s">
        <v>20</v>
      </c>
    </row>
    <row r="7882" spans="1:2" x14ac:dyDescent="0.25">
      <c r="A7882" s="8">
        <v>79.820000000000107</v>
      </c>
      <c r="B7882" s="41" t="s">
        <v>20</v>
      </c>
    </row>
    <row r="7883" spans="1:2" x14ac:dyDescent="0.25">
      <c r="A7883" s="8">
        <v>79.830000000000098</v>
      </c>
      <c r="B7883" s="41" t="s">
        <v>20</v>
      </c>
    </row>
    <row r="7884" spans="1:2" x14ac:dyDescent="0.25">
      <c r="A7884" s="8">
        <v>79.840000000000103</v>
      </c>
      <c r="B7884" s="41" t="s">
        <v>20</v>
      </c>
    </row>
    <row r="7885" spans="1:2" x14ac:dyDescent="0.25">
      <c r="A7885" s="8">
        <v>79.850000000000094</v>
      </c>
      <c r="B7885" s="41" t="s">
        <v>20</v>
      </c>
    </row>
    <row r="7886" spans="1:2" x14ac:dyDescent="0.25">
      <c r="A7886" s="8">
        <v>79.860000000000099</v>
      </c>
      <c r="B7886" s="41" t="s">
        <v>20</v>
      </c>
    </row>
    <row r="7887" spans="1:2" x14ac:dyDescent="0.25">
      <c r="A7887" s="8">
        <v>79.870000000000104</v>
      </c>
      <c r="B7887" s="41" t="s">
        <v>20</v>
      </c>
    </row>
    <row r="7888" spans="1:2" x14ac:dyDescent="0.25">
      <c r="A7888" s="8">
        <v>79.880000000000095</v>
      </c>
      <c r="B7888" s="41" t="s">
        <v>20</v>
      </c>
    </row>
    <row r="7889" spans="1:2" x14ac:dyDescent="0.25">
      <c r="A7889" s="8">
        <v>79.8900000000001</v>
      </c>
      <c r="B7889" s="41" t="s">
        <v>20</v>
      </c>
    </row>
    <row r="7890" spans="1:2" x14ac:dyDescent="0.25">
      <c r="A7890" s="8">
        <v>79.900000000000105</v>
      </c>
      <c r="B7890" s="41" t="s">
        <v>20</v>
      </c>
    </row>
    <row r="7891" spans="1:2" x14ac:dyDescent="0.25">
      <c r="A7891" s="8">
        <v>79.910000000000096</v>
      </c>
      <c r="B7891" s="41" t="s">
        <v>20</v>
      </c>
    </row>
    <row r="7892" spans="1:2" x14ac:dyDescent="0.25">
      <c r="A7892" s="8">
        <v>79.920000000000101</v>
      </c>
      <c r="B7892" s="41" t="s">
        <v>20</v>
      </c>
    </row>
    <row r="7893" spans="1:2" x14ac:dyDescent="0.25">
      <c r="A7893" s="8">
        <v>79.930000000000106</v>
      </c>
      <c r="B7893" s="41" t="s">
        <v>20</v>
      </c>
    </row>
    <row r="7894" spans="1:2" x14ac:dyDescent="0.25">
      <c r="A7894" s="8">
        <v>79.940000000000097</v>
      </c>
      <c r="B7894" s="41" t="s">
        <v>20</v>
      </c>
    </row>
    <row r="7895" spans="1:2" x14ac:dyDescent="0.25">
      <c r="A7895" s="8">
        <v>79.950000000000102</v>
      </c>
      <c r="B7895" s="41" t="s">
        <v>20</v>
      </c>
    </row>
    <row r="7896" spans="1:2" x14ac:dyDescent="0.25">
      <c r="A7896" s="8">
        <v>79.960000000000093</v>
      </c>
      <c r="B7896" s="41" t="s">
        <v>20</v>
      </c>
    </row>
    <row r="7897" spans="1:2" x14ac:dyDescent="0.25">
      <c r="A7897" s="8">
        <v>79.970000000000098</v>
      </c>
      <c r="B7897" s="41" t="s">
        <v>20</v>
      </c>
    </row>
    <row r="7898" spans="1:2" x14ac:dyDescent="0.25">
      <c r="A7898" s="8">
        <v>79.980000000000103</v>
      </c>
      <c r="B7898" s="41" t="s">
        <v>20</v>
      </c>
    </row>
    <row r="7899" spans="1:2" x14ac:dyDescent="0.25">
      <c r="A7899" s="8">
        <v>79.990000000000094</v>
      </c>
      <c r="B7899" s="41" t="s">
        <v>20</v>
      </c>
    </row>
    <row r="7900" spans="1:2" x14ac:dyDescent="0.25">
      <c r="A7900" s="8">
        <v>80.000000000000099</v>
      </c>
      <c r="B7900" s="41" t="s">
        <v>20</v>
      </c>
    </row>
    <row r="7901" spans="1:2" x14ac:dyDescent="0.25">
      <c r="A7901" s="8">
        <v>80.010000000000105</v>
      </c>
      <c r="B7901" s="41" t="s">
        <v>20</v>
      </c>
    </row>
    <row r="7902" spans="1:2" x14ac:dyDescent="0.25">
      <c r="A7902" s="8">
        <v>80.020000000000095</v>
      </c>
      <c r="B7902" s="41" t="s">
        <v>20</v>
      </c>
    </row>
    <row r="7903" spans="1:2" x14ac:dyDescent="0.25">
      <c r="A7903" s="8">
        <v>80.030000000000101</v>
      </c>
      <c r="B7903" s="41" t="s">
        <v>20</v>
      </c>
    </row>
    <row r="7904" spans="1:2" x14ac:dyDescent="0.25">
      <c r="A7904" s="8">
        <v>80.040000000000106</v>
      </c>
      <c r="B7904" s="41" t="s">
        <v>20</v>
      </c>
    </row>
    <row r="7905" spans="1:2" x14ac:dyDescent="0.25">
      <c r="A7905" s="8">
        <v>80.050000000000097</v>
      </c>
      <c r="B7905" s="41" t="s">
        <v>20</v>
      </c>
    </row>
    <row r="7906" spans="1:2" x14ac:dyDescent="0.25">
      <c r="A7906" s="8">
        <v>80.060000000000102</v>
      </c>
      <c r="B7906" s="41" t="s">
        <v>20</v>
      </c>
    </row>
    <row r="7907" spans="1:2" x14ac:dyDescent="0.25">
      <c r="A7907" s="8">
        <v>80.070000000000107</v>
      </c>
      <c r="B7907" s="41" t="s">
        <v>20</v>
      </c>
    </row>
    <row r="7908" spans="1:2" x14ac:dyDescent="0.25">
      <c r="A7908" s="8">
        <v>80.080000000000098</v>
      </c>
      <c r="B7908" s="41" t="s">
        <v>20</v>
      </c>
    </row>
    <row r="7909" spans="1:2" x14ac:dyDescent="0.25">
      <c r="A7909" s="8">
        <v>80.090000000000103</v>
      </c>
      <c r="B7909" s="41" t="s">
        <v>20</v>
      </c>
    </row>
    <row r="7910" spans="1:2" x14ac:dyDescent="0.25">
      <c r="A7910" s="8">
        <v>80.100000000000094</v>
      </c>
      <c r="B7910" s="41" t="s">
        <v>20</v>
      </c>
    </row>
    <row r="7911" spans="1:2" x14ac:dyDescent="0.25">
      <c r="A7911" s="8">
        <v>80.110000000000099</v>
      </c>
      <c r="B7911" s="41" t="s">
        <v>20</v>
      </c>
    </row>
    <row r="7912" spans="1:2" x14ac:dyDescent="0.25">
      <c r="A7912" s="8">
        <v>80.120000000000104</v>
      </c>
      <c r="B7912" s="41" t="s">
        <v>20</v>
      </c>
    </row>
    <row r="7913" spans="1:2" x14ac:dyDescent="0.25">
      <c r="A7913" s="8">
        <v>80.130000000000095</v>
      </c>
      <c r="B7913" s="41" t="s">
        <v>20</v>
      </c>
    </row>
    <row r="7914" spans="1:2" x14ac:dyDescent="0.25">
      <c r="A7914" s="8">
        <v>80.1400000000001</v>
      </c>
      <c r="B7914" s="41" t="s">
        <v>20</v>
      </c>
    </row>
    <row r="7915" spans="1:2" x14ac:dyDescent="0.25">
      <c r="A7915" s="8">
        <v>80.150000000000105</v>
      </c>
      <c r="B7915" s="41" t="s">
        <v>20</v>
      </c>
    </row>
    <row r="7916" spans="1:2" x14ac:dyDescent="0.25">
      <c r="A7916" s="8">
        <v>80.160000000000096</v>
      </c>
      <c r="B7916" s="41" t="s">
        <v>20</v>
      </c>
    </row>
    <row r="7917" spans="1:2" x14ac:dyDescent="0.25">
      <c r="A7917" s="8">
        <v>80.170000000000101</v>
      </c>
      <c r="B7917" s="41" t="s">
        <v>20</v>
      </c>
    </row>
    <row r="7918" spans="1:2" x14ac:dyDescent="0.25">
      <c r="A7918" s="8">
        <v>80.180000000000106</v>
      </c>
      <c r="B7918" s="41" t="s">
        <v>20</v>
      </c>
    </row>
    <row r="7919" spans="1:2" x14ac:dyDescent="0.25">
      <c r="A7919" s="8">
        <v>80.190000000000097</v>
      </c>
      <c r="B7919" s="41" t="s">
        <v>20</v>
      </c>
    </row>
    <row r="7920" spans="1:2" x14ac:dyDescent="0.25">
      <c r="A7920" s="8">
        <v>80.200000000000102</v>
      </c>
      <c r="B7920" s="41" t="s">
        <v>20</v>
      </c>
    </row>
    <row r="7921" spans="1:2" x14ac:dyDescent="0.25">
      <c r="A7921" s="8">
        <v>80.210000000000093</v>
      </c>
      <c r="B7921" s="41" t="s">
        <v>20</v>
      </c>
    </row>
    <row r="7922" spans="1:2" x14ac:dyDescent="0.25">
      <c r="A7922" s="8">
        <v>80.220000000000098</v>
      </c>
      <c r="B7922" s="41" t="s">
        <v>20</v>
      </c>
    </row>
    <row r="7923" spans="1:2" x14ac:dyDescent="0.25">
      <c r="A7923" s="8">
        <v>80.230000000000103</v>
      </c>
      <c r="B7923" s="41" t="s">
        <v>20</v>
      </c>
    </row>
    <row r="7924" spans="1:2" x14ac:dyDescent="0.25">
      <c r="A7924" s="8">
        <v>80.240000000000094</v>
      </c>
      <c r="B7924" s="41" t="s">
        <v>20</v>
      </c>
    </row>
    <row r="7925" spans="1:2" x14ac:dyDescent="0.25">
      <c r="A7925" s="8">
        <v>80.250000000000099</v>
      </c>
      <c r="B7925" s="41" t="s">
        <v>20</v>
      </c>
    </row>
    <row r="7926" spans="1:2" x14ac:dyDescent="0.25">
      <c r="A7926" s="8">
        <v>80.260000000000105</v>
      </c>
      <c r="B7926" s="41" t="s">
        <v>20</v>
      </c>
    </row>
    <row r="7927" spans="1:2" x14ac:dyDescent="0.25">
      <c r="A7927" s="8">
        <v>80.270000000000095</v>
      </c>
      <c r="B7927" s="41" t="s">
        <v>20</v>
      </c>
    </row>
    <row r="7928" spans="1:2" x14ac:dyDescent="0.25">
      <c r="A7928" s="8">
        <v>80.280000000000101</v>
      </c>
      <c r="B7928" s="41" t="s">
        <v>20</v>
      </c>
    </row>
    <row r="7929" spans="1:2" x14ac:dyDescent="0.25">
      <c r="A7929" s="8">
        <v>80.290000000000106</v>
      </c>
      <c r="B7929" s="41" t="s">
        <v>20</v>
      </c>
    </row>
    <row r="7930" spans="1:2" x14ac:dyDescent="0.25">
      <c r="A7930" s="8">
        <v>80.300000000000097</v>
      </c>
      <c r="B7930" s="41" t="s">
        <v>20</v>
      </c>
    </row>
    <row r="7931" spans="1:2" x14ac:dyDescent="0.25">
      <c r="A7931" s="8">
        <v>80.310000000000102</v>
      </c>
      <c r="B7931" s="41" t="s">
        <v>20</v>
      </c>
    </row>
    <row r="7932" spans="1:2" x14ac:dyDescent="0.25">
      <c r="A7932" s="8">
        <v>80.320000000000107</v>
      </c>
      <c r="B7932" s="41" t="s">
        <v>20</v>
      </c>
    </row>
    <row r="7933" spans="1:2" x14ac:dyDescent="0.25">
      <c r="A7933" s="8">
        <v>80.330000000000098</v>
      </c>
      <c r="B7933" s="41" t="s">
        <v>20</v>
      </c>
    </row>
    <row r="7934" spans="1:2" x14ac:dyDescent="0.25">
      <c r="A7934" s="8">
        <v>80.340000000000103</v>
      </c>
      <c r="B7934" s="41" t="s">
        <v>20</v>
      </c>
    </row>
    <row r="7935" spans="1:2" x14ac:dyDescent="0.25">
      <c r="A7935" s="8">
        <v>80.350000000000094</v>
      </c>
      <c r="B7935" s="41" t="s">
        <v>20</v>
      </c>
    </row>
    <row r="7936" spans="1:2" x14ac:dyDescent="0.25">
      <c r="A7936" s="8">
        <v>80.360000000000099</v>
      </c>
      <c r="B7936" s="41" t="s">
        <v>20</v>
      </c>
    </row>
    <row r="7937" spans="1:2" x14ac:dyDescent="0.25">
      <c r="A7937" s="8">
        <v>80.370000000000104</v>
      </c>
      <c r="B7937" s="41" t="s">
        <v>20</v>
      </c>
    </row>
    <row r="7938" spans="1:2" x14ac:dyDescent="0.25">
      <c r="A7938" s="8">
        <v>80.380000000000095</v>
      </c>
      <c r="B7938" s="41" t="s">
        <v>20</v>
      </c>
    </row>
    <row r="7939" spans="1:2" x14ac:dyDescent="0.25">
      <c r="A7939" s="8">
        <v>80.3900000000001</v>
      </c>
      <c r="B7939" s="41" t="s">
        <v>20</v>
      </c>
    </row>
    <row r="7940" spans="1:2" x14ac:dyDescent="0.25">
      <c r="A7940" s="8">
        <v>80.400000000000105</v>
      </c>
      <c r="B7940" s="41" t="s">
        <v>20</v>
      </c>
    </row>
    <row r="7941" spans="1:2" x14ac:dyDescent="0.25">
      <c r="A7941" s="8">
        <v>80.410000000000096</v>
      </c>
      <c r="B7941" s="41" t="s">
        <v>20</v>
      </c>
    </row>
    <row r="7942" spans="1:2" x14ac:dyDescent="0.25">
      <c r="A7942" s="8">
        <v>80.420000000000101</v>
      </c>
      <c r="B7942" s="41" t="s">
        <v>20</v>
      </c>
    </row>
    <row r="7943" spans="1:2" x14ac:dyDescent="0.25">
      <c r="A7943" s="8">
        <v>80.430000000000106</v>
      </c>
      <c r="B7943" s="41" t="s">
        <v>20</v>
      </c>
    </row>
    <row r="7944" spans="1:2" x14ac:dyDescent="0.25">
      <c r="A7944" s="8">
        <v>80.440000000000097</v>
      </c>
      <c r="B7944" s="41" t="s">
        <v>20</v>
      </c>
    </row>
    <row r="7945" spans="1:2" x14ac:dyDescent="0.25">
      <c r="A7945" s="8">
        <v>80.450000000000102</v>
      </c>
      <c r="B7945" s="41" t="s">
        <v>20</v>
      </c>
    </row>
    <row r="7946" spans="1:2" x14ac:dyDescent="0.25">
      <c r="A7946" s="8">
        <v>80.460000000000093</v>
      </c>
      <c r="B7946" s="41" t="s">
        <v>20</v>
      </c>
    </row>
    <row r="7947" spans="1:2" x14ac:dyDescent="0.25">
      <c r="A7947" s="8">
        <v>80.470000000000098</v>
      </c>
      <c r="B7947" s="41" t="s">
        <v>20</v>
      </c>
    </row>
    <row r="7948" spans="1:2" x14ac:dyDescent="0.25">
      <c r="A7948" s="8">
        <v>80.480000000000103</v>
      </c>
      <c r="B7948" s="41" t="s">
        <v>20</v>
      </c>
    </row>
    <row r="7949" spans="1:2" x14ac:dyDescent="0.25">
      <c r="A7949" s="8">
        <v>80.490000000000094</v>
      </c>
      <c r="B7949" s="41" t="s">
        <v>20</v>
      </c>
    </row>
    <row r="7950" spans="1:2" x14ac:dyDescent="0.25">
      <c r="A7950" s="8">
        <v>80.500000000000099</v>
      </c>
      <c r="B7950" s="41" t="s">
        <v>20</v>
      </c>
    </row>
    <row r="7951" spans="1:2" x14ac:dyDescent="0.25">
      <c r="A7951" s="8">
        <v>80.510000000000105</v>
      </c>
      <c r="B7951" s="41" t="s">
        <v>20</v>
      </c>
    </row>
    <row r="7952" spans="1:2" x14ac:dyDescent="0.25">
      <c r="A7952" s="8">
        <v>80.520000000000095</v>
      </c>
      <c r="B7952" s="41" t="s">
        <v>20</v>
      </c>
    </row>
    <row r="7953" spans="1:2" x14ac:dyDescent="0.25">
      <c r="A7953" s="8">
        <v>80.530000000000101</v>
      </c>
      <c r="B7953" s="41" t="s">
        <v>20</v>
      </c>
    </row>
    <row r="7954" spans="1:2" x14ac:dyDescent="0.25">
      <c r="A7954" s="8">
        <v>80.540000000000106</v>
      </c>
      <c r="B7954" s="41" t="s">
        <v>20</v>
      </c>
    </row>
    <row r="7955" spans="1:2" x14ac:dyDescent="0.25">
      <c r="A7955" s="8">
        <v>80.550000000000097</v>
      </c>
      <c r="B7955" s="41" t="s">
        <v>20</v>
      </c>
    </row>
    <row r="7956" spans="1:2" x14ac:dyDescent="0.25">
      <c r="A7956" s="8">
        <v>80.560000000000102</v>
      </c>
      <c r="B7956" s="41" t="s">
        <v>20</v>
      </c>
    </row>
    <row r="7957" spans="1:2" x14ac:dyDescent="0.25">
      <c r="A7957" s="8">
        <v>80.570000000000107</v>
      </c>
      <c r="B7957" s="41" t="s">
        <v>20</v>
      </c>
    </row>
    <row r="7958" spans="1:2" x14ac:dyDescent="0.25">
      <c r="A7958" s="8">
        <v>80.580000000000098</v>
      </c>
      <c r="B7958" s="41" t="s">
        <v>20</v>
      </c>
    </row>
    <row r="7959" spans="1:2" x14ac:dyDescent="0.25">
      <c r="A7959" s="8">
        <v>80.590000000000103</v>
      </c>
      <c r="B7959" s="41" t="s">
        <v>20</v>
      </c>
    </row>
    <row r="7960" spans="1:2" x14ac:dyDescent="0.25">
      <c r="A7960" s="8">
        <v>80.600000000000094</v>
      </c>
      <c r="B7960" s="41" t="s">
        <v>20</v>
      </c>
    </row>
    <row r="7961" spans="1:2" x14ac:dyDescent="0.25">
      <c r="A7961" s="8">
        <v>80.610000000000099</v>
      </c>
      <c r="B7961" s="41" t="s">
        <v>20</v>
      </c>
    </row>
    <row r="7962" spans="1:2" x14ac:dyDescent="0.25">
      <c r="A7962" s="8">
        <v>80.620000000000104</v>
      </c>
      <c r="B7962" s="41" t="s">
        <v>20</v>
      </c>
    </row>
    <row r="7963" spans="1:2" x14ac:dyDescent="0.25">
      <c r="A7963" s="8">
        <v>80.630000000000095</v>
      </c>
      <c r="B7963" s="41" t="s">
        <v>20</v>
      </c>
    </row>
    <row r="7964" spans="1:2" x14ac:dyDescent="0.25">
      <c r="A7964" s="8">
        <v>80.6400000000001</v>
      </c>
      <c r="B7964" s="41" t="s">
        <v>20</v>
      </c>
    </row>
    <row r="7965" spans="1:2" x14ac:dyDescent="0.25">
      <c r="A7965" s="8">
        <v>80.650000000000105</v>
      </c>
      <c r="B7965" s="41" t="s">
        <v>20</v>
      </c>
    </row>
    <row r="7966" spans="1:2" x14ac:dyDescent="0.25">
      <c r="A7966" s="8">
        <v>80.660000000000096</v>
      </c>
      <c r="B7966" s="41" t="s">
        <v>20</v>
      </c>
    </row>
    <row r="7967" spans="1:2" x14ac:dyDescent="0.25">
      <c r="A7967" s="8">
        <v>80.670000000000101</v>
      </c>
      <c r="B7967" s="41" t="s">
        <v>20</v>
      </c>
    </row>
    <row r="7968" spans="1:2" x14ac:dyDescent="0.25">
      <c r="A7968" s="8">
        <v>80.680000000000106</v>
      </c>
      <c r="B7968" s="41" t="s">
        <v>20</v>
      </c>
    </row>
    <row r="7969" spans="1:2" x14ac:dyDescent="0.25">
      <c r="A7969" s="8">
        <v>80.690000000000097</v>
      </c>
      <c r="B7969" s="41" t="s">
        <v>20</v>
      </c>
    </row>
    <row r="7970" spans="1:2" x14ac:dyDescent="0.25">
      <c r="A7970" s="8">
        <v>80.700000000000102</v>
      </c>
      <c r="B7970" s="41" t="s">
        <v>20</v>
      </c>
    </row>
    <row r="7971" spans="1:2" x14ac:dyDescent="0.25">
      <c r="A7971" s="8">
        <v>80.710000000000093</v>
      </c>
      <c r="B7971" s="41" t="s">
        <v>20</v>
      </c>
    </row>
    <row r="7972" spans="1:2" x14ac:dyDescent="0.25">
      <c r="A7972" s="8">
        <v>80.720000000000098</v>
      </c>
      <c r="B7972" s="41" t="s">
        <v>20</v>
      </c>
    </row>
    <row r="7973" spans="1:2" x14ac:dyDescent="0.25">
      <c r="A7973" s="8">
        <v>80.730000000000103</v>
      </c>
      <c r="B7973" s="41" t="s">
        <v>20</v>
      </c>
    </row>
    <row r="7974" spans="1:2" x14ac:dyDescent="0.25">
      <c r="A7974" s="8">
        <v>80.740000000000094</v>
      </c>
      <c r="B7974" s="41" t="s">
        <v>20</v>
      </c>
    </row>
    <row r="7975" spans="1:2" x14ac:dyDescent="0.25">
      <c r="A7975" s="8">
        <v>80.750000000000099</v>
      </c>
      <c r="B7975" s="41" t="s">
        <v>20</v>
      </c>
    </row>
    <row r="7976" spans="1:2" x14ac:dyDescent="0.25">
      <c r="A7976" s="8">
        <v>80.760000000000105</v>
      </c>
      <c r="B7976" s="41" t="s">
        <v>20</v>
      </c>
    </row>
    <row r="7977" spans="1:2" x14ac:dyDescent="0.25">
      <c r="A7977" s="8">
        <v>80.770000000000095</v>
      </c>
      <c r="B7977" s="41" t="s">
        <v>20</v>
      </c>
    </row>
    <row r="7978" spans="1:2" x14ac:dyDescent="0.25">
      <c r="A7978" s="8">
        <v>80.780000000000101</v>
      </c>
      <c r="B7978" s="41" t="s">
        <v>20</v>
      </c>
    </row>
    <row r="7979" spans="1:2" x14ac:dyDescent="0.25">
      <c r="A7979" s="8">
        <v>80.790000000000106</v>
      </c>
      <c r="B7979" s="41" t="s">
        <v>20</v>
      </c>
    </row>
    <row r="7980" spans="1:2" x14ac:dyDescent="0.25">
      <c r="A7980" s="8">
        <v>80.800000000000097</v>
      </c>
      <c r="B7980" s="41" t="s">
        <v>20</v>
      </c>
    </row>
    <row r="7981" spans="1:2" x14ac:dyDescent="0.25">
      <c r="A7981" s="8">
        <v>80.810000000000102</v>
      </c>
      <c r="B7981" s="41" t="s">
        <v>20</v>
      </c>
    </row>
    <row r="7982" spans="1:2" x14ac:dyDescent="0.25">
      <c r="A7982" s="8">
        <v>80.820000000000107</v>
      </c>
      <c r="B7982" s="41" t="s">
        <v>20</v>
      </c>
    </row>
    <row r="7983" spans="1:2" x14ac:dyDescent="0.25">
      <c r="A7983" s="8">
        <v>80.830000000000098</v>
      </c>
      <c r="B7983" s="41" t="s">
        <v>20</v>
      </c>
    </row>
    <row r="7984" spans="1:2" x14ac:dyDescent="0.25">
      <c r="A7984" s="8">
        <v>80.840000000000103</v>
      </c>
      <c r="B7984" s="41" t="s">
        <v>20</v>
      </c>
    </row>
    <row r="7985" spans="1:2" x14ac:dyDescent="0.25">
      <c r="A7985" s="8">
        <v>80.850000000000094</v>
      </c>
      <c r="B7985" s="41" t="s">
        <v>20</v>
      </c>
    </row>
    <row r="7986" spans="1:2" x14ac:dyDescent="0.25">
      <c r="A7986" s="8">
        <v>80.860000000000099</v>
      </c>
      <c r="B7986" s="41" t="s">
        <v>20</v>
      </c>
    </row>
    <row r="7987" spans="1:2" x14ac:dyDescent="0.25">
      <c r="A7987" s="8">
        <v>80.870000000000104</v>
      </c>
      <c r="B7987" s="41" t="s">
        <v>20</v>
      </c>
    </row>
    <row r="7988" spans="1:2" x14ac:dyDescent="0.25">
      <c r="A7988" s="8">
        <v>80.880000000000095</v>
      </c>
      <c r="B7988" s="41" t="s">
        <v>20</v>
      </c>
    </row>
    <row r="7989" spans="1:2" x14ac:dyDescent="0.25">
      <c r="A7989" s="8">
        <v>80.8900000000001</v>
      </c>
      <c r="B7989" s="41" t="s">
        <v>20</v>
      </c>
    </row>
    <row r="7990" spans="1:2" x14ac:dyDescent="0.25">
      <c r="A7990" s="8">
        <v>80.900000000000105</v>
      </c>
      <c r="B7990" s="41" t="s">
        <v>20</v>
      </c>
    </row>
    <row r="7991" spans="1:2" x14ac:dyDescent="0.25">
      <c r="A7991" s="8">
        <v>80.910000000000096</v>
      </c>
      <c r="B7991" s="41" t="s">
        <v>20</v>
      </c>
    </row>
    <row r="7992" spans="1:2" x14ac:dyDescent="0.25">
      <c r="A7992" s="8">
        <v>80.920000000000101</v>
      </c>
      <c r="B7992" s="41" t="s">
        <v>20</v>
      </c>
    </row>
    <row r="7993" spans="1:2" x14ac:dyDescent="0.25">
      <c r="A7993" s="8">
        <v>80.930000000000106</v>
      </c>
      <c r="B7993" s="41" t="s">
        <v>20</v>
      </c>
    </row>
    <row r="7994" spans="1:2" x14ac:dyDescent="0.25">
      <c r="A7994" s="8">
        <v>80.940000000000097</v>
      </c>
      <c r="B7994" s="41" t="s">
        <v>20</v>
      </c>
    </row>
    <row r="7995" spans="1:2" x14ac:dyDescent="0.25">
      <c r="A7995" s="8">
        <v>80.950000000000102</v>
      </c>
      <c r="B7995" s="41" t="s">
        <v>20</v>
      </c>
    </row>
    <row r="7996" spans="1:2" x14ac:dyDescent="0.25">
      <c r="A7996" s="8">
        <v>80.960000000000093</v>
      </c>
      <c r="B7996" s="41" t="s">
        <v>20</v>
      </c>
    </row>
    <row r="7997" spans="1:2" x14ac:dyDescent="0.25">
      <c r="A7997" s="8">
        <v>80.970000000000098</v>
      </c>
      <c r="B7997" s="41" t="s">
        <v>20</v>
      </c>
    </row>
    <row r="7998" spans="1:2" x14ac:dyDescent="0.25">
      <c r="A7998" s="8">
        <v>80.980000000000103</v>
      </c>
      <c r="B7998" s="41" t="s">
        <v>20</v>
      </c>
    </row>
    <row r="7999" spans="1:2" x14ac:dyDescent="0.25">
      <c r="A7999" s="8">
        <v>80.990000000000094</v>
      </c>
      <c r="B7999" s="41" t="s">
        <v>20</v>
      </c>
    </row>
    <row r="8000" spans="1:2" x14ac:dyDescent="0.25">
      <c r="A8000" s="8">
        <v>81.000000000000099</v>
      </c>
      <c r="B8000" s="41" t="s">
        <v>21</v>
      </c>
    </row>
    <row r="8001" spans="1:2" x14ac:dyDescent="0.25">
      <c r="A8001" s="8">
        <v>81.010000000000105</v>
      </c>
      <c r="B8001" s="41" t="s">
        <v>21</v>
      </c>
    </row>
    <row r="8002" spans="1:2" x14ac:dyDescent="0.25">
      <c r="A8002" s="8">
        <v>81.020000000000095</v>
      </c>
      <c r="B8002" s="41" t="s">
        <v>21</v>
      </c>
    </row>
    <row r="8003" spans="1:2" x14ac:dyDescent="0.25">
      <c r="A8003" s="8">
        <v>81.030000000000101</v>
      </c>
      <c r="B8003" s="41" t="s">
        <v>21</v>
      </c>
    </row>
    <row r="8004" spans="1:2" x14ac:dyDescent="0.25">
      <c r="A8004" s="8">
        <v>81.040000000000106</v>
      </c>
      <c r="B8004" s="41" t="s">
        <v>21</v>
      </c>
    </row>
    <row r="8005" spans="1:2" x14ac:dyDescent="0.25">
      <c r="A8005" s="8">
        <v>81.050000000000097</v>
      </c>
      <c r="B8005" s="41" t="s">
        <v>21</v>
      </c>
    </row>
    <row r="8006" spans="1:2" x14ac:dyDescent="0.25">
      <c r="A8006" s="8">
        <v>81.060000000000102</v>
      </c>
      <c r="B8006" s="41" t="s">
        <v>21</v>
      </c>
    </row>
    <row r="8007" spans="1:2" x14ac:dyDescent="0.25">
      <c r="A8007" s="8">
        <v>81.070000000000107</v>
      </c>
      <c r="B8007" s="41" t="s">
        <v>21</v>
      </c>
    </row>
    <row r="8008" spans="1:2" x14ac:dyDescent="0.25">
      <c r="A8008" s="8">
        <v>81.080000000000098</v>
      </c>
      <c r="B8008" s="41" t="s">
        <v>21</v>
      </c>
    </row>
    <row r="8009" spans="1:2" x14ac:dyDescent="0.25">
      <c r="A8009" s="8">
        <v>81.090000000000103</v>
      </c>
      <c r="B8009" s="41" t="s">
        <v>21</v>
      </c>
    </row>
    <row r="8010" spans="1:2" x14ac:dyDescent="0.25">
      <c r="A8010" s="8">
        <v>81.100000000000094</v>
      </c>
      <c r="B8010" s="41" t="s">
        <v>21</v>
      </c>
    </row>
    <row r="8011" spans="1:2" x14ac:dyDescent="0.25">
      <c r="A8011" s="8">
        <v>81.110000000000099</v>
      </c>
      <c r="B8011" s="41" t="s">
        <v>21</v>
      </c>
    </row>
    <row r="8012" spans="1:2" x14ac:dyDescent="0.25">
      <c r="A8012" s="8">
        <v>81.120000000000104</v>
      </c>
      <c r="B8012" s="41" t="s">
        <v>21</v>
      </c>
    </row>
    <row r="8013" spans="1:2" x14ac:dyDescent="0.25">
      <c r="A8013" s="8">
        <v>81.130000000000095</v>
      </c>
      <c r="B8013" s="41" t="s">
        <v>21</v>
      </c>
    </row>
    <row r="8014" spans="1:2" x14ac:dyDescent="0.25">
      <c r="A8014" s="8">
        <v>81.1400000000001</v>
      </c>
      <c r="B8014" s="41" t="s">
        <v>21</v>
      </c>
    </row>
    <row r="8015" spans="1:2" x14ac:dyDescent="0.25">
      <c r="A8015" s="8">
        <v>81.150000000000105</v>
      </c>
      <c r="B8015" s="41" t="s">
        <v>21</v>
      </c>
    </row>
    <row r="8016" spans="1:2" x14ac:dyDescent="0.25">
      <c r="A8016" s="8">
        <v>81.160000000000096</v>
      </c>
      <c r="B8016" s="41" t="s">
        <v>21</v>
      </c>
    </row>
    <row r="8017" spans="1:2" x14ac:dyDescent="0.25">
      <c r="A8017" s="8">
        <v>81.170000000000101</v>
      </c>
      <c r="B8017" s="41" t="s">
        <v>21</v>
      </c>
    </row>
    <row r="8018" spans="1:2" x14ac:dyDescent="0.25">
      <c r="A8018" s="8">
        <v>81.180000000000106</v>
      </c>
      <c r="B8018" s="41" t="s">
        <v>21</v>
      </c>
    </row>
    <row r="8019" spans="1:2" x14ac:dyDescent="0.25">
      <c r="A8019" s="8">
        <v>81.190000000000097</v>
      </c>
      <c r="B8019" s="41" t="s">
        <v>21</v>
      </c>
    </row>
    <row r="8020" spans="1:2" x14ac:dyDescent="0.25">
      <c r="A8020" s="8">
        <v>81.200000000000102</v>
      </c>
      <c r="B8020" s="41" t="s">
        <v>21</v>
      </c>
    </row>
    <row r="8021" spans="1:2" x14ac:dyDescent="0.25">
      <c r="A8021" s="8">
        <v>81.210000000000093</v>
      </c>
      <c r="B8021" s="41" t="s">
        <v>21</v>
      </c>
    </row>
    <row r="8022" spans="1:2" x14ac:dyDescent="0.25">
      <c r="A8022" s="8">
        <v>81.220000000000098</v>
      </c>
      <c r="B8022" s="41" t="s">
        <v>21</v>
      </c>
    </row>
    <row r="8023" spans="1:2" x14ac:dyDescent="0.25">
      <c r="A8023" s="8">
        <v>81.230000000000103</v>
      </c>
      <c r="B8023" s="41" t="s">
        <v>21</v>
      </c>
    </row>
    <row r="8024" spans="1:2" x14ac:dyDescent="0.25">
      <c r="A8024" s="8">
        <v>81.240000000000094</v>
      </c>
      <c r="B8024" s="41" t="s">
        <v>21</v>
      </c>
    </row>
    <row r="8025" spans="1:2" x14ac:dyDescent="0.25">
      <c r="A8025" s="8">
        <v>81.250000000000099</v>
      </c>
      <c r="B8025" s="41" t="s">
        <v>21</v>
      </c>
    </row>
    <row r="8026" spans="1:2" x14ac:dyDescent="0.25">
      <c r="A8026" s="8">
        <v>81.260000000000105</v>
      </c>
      <c r="B8026" s="41" t="s">
        <v>21</v>
      </c>
    </row>
    <row r="8027" spans="1:2" x14ac:dyDescent="0.25">
      <c r="A8027" s="8">
        <v>81.270000000000095</v>
      </c>
      <c r="B8027" s="41" t="s">
        <v>21</v>
      </c>
    </row>
    <row r="8028" spans="1:2" x14ac:dyDescent="0.25">
      <c r="A8028" s="8">
        <v>81.280000000000101</v>
      </c>
      <c r="B8028" s="41" t="s">
        <v>21</v>
      </c>
    </row>
    <row r="8029" spans="1:2" x14ac:dyDescent="0.25">
      <c r="A8029" s="8">
        <v>81.290000000000106</v>
      </c>
      <c r="B8029" s="41" t="s">
        <v>21</v>
      </c>
    </row>
    <row r="8030" spans="1:2" x14ac:dyDescent="0.25">
      <c r="A8030" s="8">
        <v>81.300000000000097</v>
      </c>
      <c r="B8030" s="41" t="s">
        <v>21</v>
      </c>
    </row>
    <row r="8031" spans="1:2" x14ac:dyDescent="0.25">
      <c r="A8031" s="8">
        <v>81.310000000000102</v>
      </c>
      <c r="B8031" s="41" t="s">
        <v>21</v>
      </c>
    </row>
    <row r="8032" spans="1:2" x14ac:dyDescent="0.25">
      <c r="A8032" s="8">
        <v>81.320000000000107</v>
      </c>
      <c r="B8032" s="41" t="s">
        <v>21</v>
      </c>
    </row>
    <row r="8033" spans="1:2" x14ac:dyDescent="0.25">
      <c r="A8033" s="8">
        <v>81.330000000000098</v>
      </c>
      <c r="B8033" s="41" t="s">
        <v>21</v>
      </c>
    </row>
    <row r="8034" spans="1:2" x14ac:dyDescent="0.25">
      <c r="A8034" s="8">
        <v>81.340000000000103</v>
      </c>
      <c r="B8034" s="41" t="s">
        <v>21</v>
      </c>
    </row>
    <row r="8035" spans="1:2" x14ac:dyDescent="0.25">
      <c r="A8035" s="8">
        <v>81.350000000000094</v>
      </c>
      <c r="B8035" s="41" t="s">
        <v>21</v>
      </c>
    </row>
    <row r="8036" spans="1:2" x14ac:dyDescent="0.25">
      <c r="A8036" s="8">
        <v>81.360000000000099</v>
      </c>
      <c r="B8036" s="41" t="s">
        <v>21</v>
      </c>
    </row>
    <row r="8037" spans="1:2" x14ac:dyDescent="0.25">
      <c r="A8037" s="8">
        <v>81.370000000000104</v>
      </c>
      <c r="B8037" s="41" t="s">
        <v>21</v>
      </c>
    </row>
    <row r="8038" spans="1:2" x14ac:dyDescent="0.25">
      <c r="A8038" s="8">
        <v>81.380000000000095</v>
      </c>
      <c r="B8038" s="41" t="s">
        <v>21</v>
      </c>
    </row>
    <row r="8039" spans="1:2" x14ac:dyDescent="0.25">
      <c r="A8039" s="8">
        <v>81.3900000000001</v>
      </c>
      <c r="B8039" s="41" t="s">
        <v>21</v>
      </c>
    </row>
    <row r="8040" spans="1:2" x14ac:dyDescent="0.25">
      <c r="A8040" s="8">
        <v>81.400000000000105</v>
      </c>
      <c r="B8040" s="41" t="s">
        <v>21</v>
      </c>
    </row>
    <row r="8041" spans="1:2" x14ac:dyDescent="0.25">
      <c r="A8041" s="8">
        <v>81.410000000000096</v>
      </c>
      <c r="B8041" s="41" t="s">
        <v>21</v>
      </c>
    </row>
    <row r="8042" spans="1:2" x14ac:dyDescent="0.25">
      <c r="A8042" s="8">
        <v>81.420000000000101</v>
      </c>
      <c r="B8042" s="41" t="s">
        <v>21</v>
      </c>
    </row>
    <row r="8043" spans="1:2" x14ac:dyDescent="0.25">
      <c r="A8043" s="8">
        <v>81.430000000000106</v>
      </c>
      <c r="B8043" s="41" t="s">
        <v>21</v>
      </c>
    </row>
    <row r="8044" spans="1:2" x14ac:dyDescent="0.25">
      <c r="A8044" s="8">
        <v>81.440000000000097</v>
      </c>
      <c r="B8044" s="41" t="s">
        <v>21</v>
      </c>
    </row>
    <row r="8045" spans="1:2" x14ac:dyDescent="0.25">
      <c r="A8045" s="8">
        <v>81.450000000000102</v>
      </c>
      <c r="B8045" s="41" t="s">
        <v>21</v>
      </c>
    </row>
    <row r="8046" spans="1:2" x14ac:dyDescent="0.25">
      <c r="A8046" s="8">
        <v>81.460000000000093</v>
      </c>
      <c r="B8046" s="41" t="s">
        <v>21</v>
      </c>
    </row>
    <row r="8047" spans="1:2" x14ac:dyDescent="0.25">
      <c r="A8047" s="8">
        <v>81.470000000000098</v>
      </c>
      <c r="B8047" s="41" t="s">
        <v>21</v>
      </c>
    </row>
    <row r="8048" spans="1:2" x14ac:dyDescent="0.25">
      <c r="A8048" s="8">
        <v>81.480000000000103</v>
      </c>
      <c r="B8048" s="41" t="s">
        <v>21</v>
      </c>
    </row>
    <row r="8049" spans="1:2" x14ac:dyDescent="0.25">
      <c r="A8049" s="8">
        <v>81.490000000000094</v>
      </c>
      <c r="B8049" s="41" t="s">
        <v>21</v>
      </c>
    </row>
    <row r="8050" spans="1:2" x14ac:dyDescent="0.25">
      <c r="A8050" s="8">
        <v>81.500000000000099</v>
      </c>
      <c r="B8050" s="41" t="s">
        <v>21</v>
      </c>
    </row>
    <row r="8051" spans="1:2" x14ac:dyDescent="0.25">
      <c r="A8051" s="8">
        <v>81.510000000000105</v>
      </c>
      <c r="B8051" s="41" t="s">
        <v>21</v>
      </c>
    </row>
    <row r="8052" spans="1:2" x14ac:dyDescent="0.25">
      <c r="A8052" s="8">
        <v>81.520000000000095</v>
      </c>
      <c r="B8052" s="41" t="s">
        <v>21</v>
      </c>
    </row>
    <row r="8053" spans="1:2" x14ac:dyDescent="0.25">
      <c r="A8053" s="8">
        <v>81.530000000000101</v>
      </c>
      <c r="B8053" s="41" t="s">
        <v>21</v>
      </c>
    </row>
    <row r="8054" spans="1:2" x14ac:dyDescent="0.25">
      <c r="A8054" s="8">
        <v>81.540000000000106</v>
      </c>
      <c r="B8054" s="41" t="s">
        <v>21</v>
      </c>
    </row>
    <row r="8055" spans="1:2" x14ac:dyDescent="0.25">
      <c r="A8055" s="8">
        <v>81.550000000000097</v>
      </c>
      <c r="B8055" s="41" t="s">
        <v>21</v>
      </c>
    </row>
    <row r="8056" spans="1:2" x14ac:dyDescent="0.25">
      <c r="A8056" s="8">
        <v>81.560000000000102</v>
      </c>
      <c r="B8056" s="41" t="s">
        <v>21</v>
      </c>
    </row>
    <row r="8057" spans="1:2" x14ac:dyDescent="0.25">
      <c r="A8057" s="8">
        <v>81.570000000000107</v>
      </c>
      <c r="B8057" s="41" t="s">
        <v>21</v>
      </c>
    </row>
    <row r="8058" spans="1:2" x14ac:dyDescent="0.25">
      <c r="A8058" s="8">
        <v>81.580000000000098</v>
      </c>
      <c r="B8058" s="41" t="s">
        <v>21</v>
      </c>
    </row>
    <row r="8059" spans="1:2" x14ac:dyDescent="0.25">
      <c r="A8059" s="8">
        <v>81.590000000000103</v>
      </c>
      <c r="B8059" s="41" t="s">
        <v>21</v>
      </c>
    </row>
    <row r="8060" spans="1:2" x14ac:dyDescent="0.25">
      <c r="A8060" s="8">
        <v>81.600000000000094</v>
      </c>
      <c r="B8060" s="41" t="s">
        <v>21</v>
      </c>
    </row>
    <row r="8061" spans="1:2" x14ac:dyDescent="0.25">
      <c r="A8061" s="8">
        <v>81.610000000000099</v>
      </c>
      <c r="B8061" s="41" t="s">
        <v>21</v>
      </c>
    </row>
    <row r="8062" spans="1:2" x14ac:dyDescent="0.25">
      <c r="A8062" s="8">
        <v>81.620000000000104</v>
      </c>
      <c r="B8062" s="41" t="s">
        <v>21</v>
      </c>
    </row>
    <row r="8063" spans="1:2" x14ac:dyDescent="0.25">
      <c r="A8063" s="8">
        <v>81.630000000000095</v>
      </c>
      <c r="B8063" s="41" t="s">
        <v>21</v>
      </c>
    </row>
    <row r="8064" spans="1:2" x14ac:dyDescent="0.25">
      <c r="A8064" s="8">
        <v>81.6400000000001</v>
      </c>
      <c r="B8064" s="41" t="s">
        <v>21</v>
      </c>
    </row>
    <row r="8065" spans="1:2" x14ac:dyDescent="0.25">
      <c r="A8065" s="8">
        <v>81.650000000000105</v>
      </c>
      <c r="B8065" s="41" t="s">
        <v>21</v>
      </c>
    </row>
    <row r="8066" spans="1:2" x14ac:dyDescent="0.25">
      <c r="A8066" s="8">
        <v>81.660000000000096</v>
      </c>
      <c r="B8066" s="41" t="s">
        <v>21</v>
      </c>
    </row>
    <row r="8067" spans="1:2" x14ac:dyDescent="0.25">
      <c r="A8067" s="8">
        <v>81.670000000000101</v>
      </c>
      <c r="B8067" s="41" t="s">
        <v>21</v>
      </c>
    </row>
    <row r="8068" spans="1:2" x14ac:dyDescent="0.25">
      <c r="A8068" s="8">
        <v>81.680000000000106</v>
      </c>
      <c r="B8068" s="41" t="s">
        <v>21</v>
      </c>
    </row>
    <row r="8069" spans="1:2" x14ac:dyDescent="0.25">
      <c r="A8069" s="8">
        <v>81.690000000000097</v>
      </c>
      <c r="B8069" s="41" t="s">
        <v>21</v>
      </c>
    </row>
    <row r="8070" spans="1:2" x14ac:dyDescent="0.25">
      <c r="A8070" s="8">
        <v>81.700000000000102</v>
      </c>
      <c r="B8070" s="41" t="s">
        <v>21</v>
      </c>
    </row>
    <row r="8071" spans="1:2" x14ac:dyDescent="0.25">
      <c r="A8071" s="8">
        <v>81.710000000000093</v>
      </c>
      <c r="B8071" s="41" t="s">
        <v>21</v>
      </c>
    </row>
    <row r="8072" spans="1:2" x14ac:dyDescent="0.25">
      <c r="A8072" s="8">
        <v>81.720000000000098</v>
      </c>
      <c r="B8072" s="41" t="s">
        <v>21</v>
      </c>
    </row>
    <row r="8073" spans="1:2" x14ac:dyDescent="0.25">
      <c r="A8073" s="8">
        <v>81.730000000000103</v>
      </c>
      <c r="B8073" s="41" t="s">
        <v>21</v>
      </c>
    </row>
    <row r="8074" spans="1:2" x14ac:dyDescent="0.25">
      <c r="A8074" s="8">
        <v>81.740000000000094</v>
      </c>
      <c r="B8074" s="41" t="s">
        <v>21</v>
      </c>
    </row>
    <row r="8075" spans="1:2" x14ac:dyDescent="0.25">
      <c r="A8075" s="8">
        <v>81.750000000000099</v>
      </c>
      <c r="B8075" s="41" t="s">
        <v>21</v>
      </c>
    </row>
    <row r="8076" spans="1:2" x14ac:dyDescent="0.25">
      <c r="A8076" s="8">
        <v>81.760000000000105</v>
      </c>
      <c r="B8076" s="41" t="s">
        <v>21</v>
      </c>
    </row>
    <row r="8077" spans="1:2" x14ac:dyDescent="0.25">
      <c r="A8077" s="8">
        <v>81.770000000000095</v>
      </c>
      <c r="B8077" s="41" t="s">
        <v>21</v>
      </c>
    </row>
    <row r="8078" spans="1:2" x14ac:dyDescent="0.25">
      <c r="A8078" s="8">
        <v>81.780000000000101</v>
      </c>
      <c r="B8078" s="41" t="s">
        <v>21</v>
      </c>
    </row>
    <row r="8079" spans="1:2" x14ac:dyDescent="0.25">
      <c r="A8079" s="8">
        <v>81.790000000000106</v>
      </c>
      <c r="B8079" s="41" t="s">
        <v>21</v>
      </c>
    </row>
    <row r="8080" spans="1:2" x14ac:dyDescent="0.25">
      <c r="A8080" s="8">
        <v>81.800000000000097</v>
      </c>
      <c r="B8080" s="41" t="s">
        <v>21</v>
      </c>
    </row>
    <row r="8081" spans="1:2" x14ac:dyDescent="0.25">
      <c r="A8081" s="8">
        <v>81.810000000000102</v>
      </c>
      <c r="B8081" s="41" t="s">
        <v>21</v>
      </c>
    </row>
    <row r="8082" spans="1:2" x14ac:dyDescent="0.25">
      <c r="A8082" s="8">
        <v>81.820000000000107</v>
      </c>
      <c r="B8082" s="41" t="s">
        <v>21</v>
      </c>
    </row>
    <row r="8083" spans="1:2" x14ac:dyDescent="0.25">
      <c r="A8083" s="8">
        <v>81.830000000000098</v>
      </c>
      <c r="B8083" s="41" t="s">
        <v>21</v>
      </c>
    </row>
    <row r="8084" spans="1:2" x14ac:dyDescent="0.25">
      <c r="A8084" s="8">
        <v>81.840000000000103</v>
      </c>
      <c r="B8084" s="41" t="s">
        <v>21</v>
      </c>
    </row>
    <row r="8085" spans="1:2" x14ac:dyDescent="0.25">
      <c r="A8085" s="8">
        <v>81.850000000000094</v>
      </c>
      <c r="B8085" s="41" t="s">
        <v>21</v>
      </c>
    </row>
    <row r="8086" spans="1:2" x14ac:dyDescent="0.25">
      <c r="A8086" s="8">
        <v>81.860000000000099</v>
      </c>
      <c r="B8086" s="41" t="s">
        <v>21</v>
      </c>
    </row>
    <row r="8087" spans="1:2" x14ac:dyDescent="0.25">
      <c r="A8087" s="8">
        <v>81.870000000000104</v>
      </c>
      <c r="B8087" s="41" t="s">
        <v>21</v>
      </c>
    </row>
    <row r="8088" spans="1:2" x14ac:dyDescent="0.25">
      <c r="A8088" s="8">
        <v>81.880000000000095</v>
      </c>
      <c r="B8088" s="41" t="s">
        <v>21</v>
      </c>
    </row>
    <row r="8089" spans="1:2" x14ac:dyDescent="0.25">
      <c r="A8089" s="8">
        <v>81.8900000000001</v>
      </c>
      <c r="B8089" s="41" t="s">
        <v>21</v>
      </c>
    </row>
    <row r="8090" spans="1:2" x14ac:dyDescent="0.25">
      <c r="A8090" s="8">
        <v>81.900000000000105</v>
      </c>
      <c r="B8090" s="41" t="s">
        <v>21</v>
      </c>
    </row>
    <row r="8091" spans="1:2" x14ac:dyDescent="0.25">
      <c r="A8091" s="8">
        <v>81.910000000000096</v>
      </c>
      <c r="B8091" s="41" t="s">
        <v>21</v>
      </c>
    </row>
    <row r="8092" spans="1:2" x14ac:dyDescent="0.25">
      <c r="A8092" s="8">
        <v>81.920000000000101</v>
      </c>
      <c r="B8092" s="41" t="s">
        <v>21</v>
      </c>
    </row>
    <row r="8093" spans="1:2" x14ac:dyDescent="0.25">
      <c r="A8093" s="8">
        <v>81.930000000000106</v>
      </c>
      <c r="B8093" s="41" t="s">
        <v>21</v>
      </c>
    </row>
    <row r="8094" spans="1:2" x14ac:dyDescent="0.25">
      <c r="A8094" s="8">
        <v>81.940000000000097</v>
      </c>
      <c r="B8094" s="41" t="s">
        <v>21</v>
      </c>
    </row>
    <row r="8095" spans="1:2" x14ac:dyDescent="0.25">
      <c r="A8095" s="8">
        <v>81.950000000000102</v>
      </c>
      <c r="B8095" s="41" t="s">
        <v>21</v>
      </c>
    </row>
    <row r="8096" spans="1:2" x14ac:dyDescent="0.25">
      <c r="A8096" s="8">
        <v>81.960000000000093</v>
      </c>
      <c r="B8096" s="41" t="s">
        <v>21</v>
      </c>
    </row>
    <row r="8097" spans="1:2" x14ac:dyDescent="0.25">
      <c r="A8097" s="8">
        <v>81.970000000000098</v>
      </c>
      <c r="B8097" s="41" t="s">
        <v>21</v>
      </c>
    </row>
    <row r="8098" spans="1:2" x14ac:dyDescent="0.25">
      <c r="A8098" s="8">
        <v>81.980000000000103</v>
      </c>
      <c r="B8098" s="41" t="s">
        <v>21</v>
      </c>
    </row>
    <row r="8099" spans="1:2" x14ac:dyDescent="0.25">
      <c r="A8099" s="8">
        <v>81.990000000000094</v>
      </c>
      <c r="B8099" s="41" t="s">
        <v>21</v>
      </c>
    </row>
    <row r="8100" spans="1:2" x14ac:dyDescent="0.25">
      <c r="A8100" s="8">
        <v>82.000000000000099</v>
      </c>
      <c r="B8100" s="41" t="s">
        <v>21</v>
      </c>
    </row>
    <row r="8101" spans="1:2" x14ac:dyDescent="0.25">
      <c r="A8101" s="8">
        <v>82.010000000000105</v>
      </c>
      <c r="B8101" s="41" t="s">
        <v>21</v>
      </c>
    </row>
    <row r="8102" spans="1:2" x14ac:dyDescent="0.25">
      <c r="A8102" s="8">
        <v>82.020000000000095</v>
      </c>
      <c r="B8102" s="41" t="s">
        <v>21</v>
      </c>
    </row>
    <row r="8103" spans="1:2" x14ac:dyDescent="0.25">
      <c r="A8103" s="8">
        <v>82.030000000000101</v>
      </c>
      <c r="B8103" s="41" t="s">
        <v>21</v>
      </c>
    </row>
    <row r="8104" spans="1:2" x14ac:dyDescent="0.25">
      <c r="A8104" s="8">
        <v>82.040000000000106</v>
      </c>
      <c r="B8104" s="41" t="s">
        <v>21</v>
      </c>
    </row>
    <row r="8105" spans="1:2" x14ac:dyDescent="0.25">
      <c r="A8105" s="8">
        <v>82.050000000000097</v>
      </c>
      <c r="B8105" s="41" t="s">
        <v>21</v>
      </c>
    </row>
    <row r="8106" spans="1:2" x14ac:dyDescent="0.25">
      <c r="A8106" s="8">
        <v>82.060000000000102</v>
      </c>
      <c r="B8106" s="41" t="s">
        <v>21</v>
      </c>
    </row>
    <row r="8107" spans="1:2" x14ac:dyDescent="0.25">
      <c r="A8107" s="8">
        <v>82.070000000000107</v>
      </c>
      <c r="B8107" s="41" t="s">
        <v>21</v>
      </c>
    </row>
    <row r="8108" spans="1:2" x14ac:dyDescent="0.25">
      <c r="A8108" s="8">
        <v>82.080000000000098</v>
      </c>
      <c r="B8108" s="41" t="s">
        <v>21</v>
      </c>
    </row>
    <row r="8109" spans="1:2" x14ac:dyDescent="0.25">
      <c r="A8109" s="8">
        <v>82.090000000000103</v>
      </c>
      <c r="B8109" s="41" t="s">
        <v>21</v>
      </c>
    </row>
    <row r="8110" spans="1:2" x14ac:dyDescent="0.25">
      <c r="A8110" s="8">
        <v>82.100000000000094</v>
      </c>
      <c r="B8110" s="41" t="s">
        <v>21</v>
      </c>
    </row>
    <row r="8111" spans="1:2" x14ac:dyDescent="0.25">
      <c r="A8111" s="8">
        <v>82.110000000000099</v>
      </c>
      <c r="B8111" s="41" t="s">
        <v>21</v>
      </c>
    </row>
    <row r="8112" spans="1:2" x14ac:dyDescent="0.25">
      <c r="A8112" s="8">
        <v>82.120000000000104</v>
      </c>
      <c r="B8112" s="41" t="s">
        <v>21</v>
      </c>
    </row>
    <row r="8113" spans="1:2" x14ac:dyDescent="0.25">
      <c r="A8113" s="8">
        <v>82.130000000000095</v>
      </c>
      <c r="B8113" s="41" t="s">
        <v>21</v>
      </c>
    </row>
    <row r="8114" spans="1:2" x14ac:dyDescent="0.25">
      <c r="A8114" s="8">
        <v>82.1400000000001</v>
      </c>
      <c r="B8114" s="41" t="s">
        <v>21</v>
      </c>
    </row>
    <row r="8115" spans="1:2" x14ac:dyDescent="0.25">
      <c r="A8115" s="8">
        <v>82.150000000000105</v>
      </c>
      <c r="B8115" s="41" t="s">
        <v>21</v>
      </c>
    </row>
    <row r="8116" spans="1:2" x14ac:dyDescent="0.25">
      <c r="A8116" s="8">
        <v>82.160000000000096</v>
      </c>
      <c r="B8116" s="41" t="s">
        <v>21</v>
      </c>
    </row>
    <row r="8117" spans="1:2" x14ac:dyDescent="0.25">
      <c r="A8117" s="8">
        <v>82.170000000000101</v>
      </c>
      <c r="B8117" s="41" t="s">
        <v>21</v>
      </c>
    </row>
    <row r="8118" spans="1:2" x14ac:dyDescent="0.25">
      <c r="A8118" s="8">
        <v>82.180000000000106</v>
      </c>
      <c r="B8118" s="41" t="s">
        <v>21</v>
      </c>
    </row>
    <row r="8119" spans="1:2" x14ac:dyDescent="0.25">
      <c r="A8119" s="8">
        <v>82.190000000000097</v>
      </c>
      <c r="B8119" s="41" t="s">
        <v>21</v>
      </c>
    </row>
    <row r="8120" spans="1:2" x14ac:dyDescent="0.25">
      <c r="A8120" s="8">
        <v>82.200000000000102</v>
      </c>
      <c r="B8120" s="41" t="s">
        <v>21</v>
      </c>
    </row>
    <row r="8121" spans="1:2" x14ac:dyDescent="0.25">
      <c r="A8121" s="8">
        <v>82.210000000000093</v>
      </c>
      <c r="B8121" s="41" t="s">
        <v>21</v>
      </c>
    </row>
    <row r="8122" spans="1:2" x14ac:dyDescent="0.25">
      <c r="A8122" s="8">
        <v>82.220000000000098</v>
      </c>
      <c r="B8122" s="41" t="s">
        <v>21</v>
      </c>
    </row>
    <row r="8123" spans="1:2" x14ac:dyDescent="0.25">
      <c r="A8123" s="8">
        <v>82.230000000000103</v>
      </c>
      <c r="B8123" s="41" t="s">
        <v>21</v>
      </c>
    </row>
    <row r="8124" spans="1:2" x14ac:dyDescent="0.25">
      <c r="A8124" s="8">
        <v>82.240000000000094</v>
      </c>
      <c r="B8124" s="41" t="s">
        <v>21</v>
      </c>
    </row>
    <row r="8125" spans="1:2" x14ac:dyDescent="0.25">
      <c r="A8125" s="8">
        <v>82.250000000000099</v>
      </c>
      <c r="B8125" s="41" t="s">
        <v>21</v>
      </c>
    </row>
    <row r="8126" spans="1:2" x14ac:dyDescent="0.25">
      <c r="A8126" s="8">
        <v>82.260000000000105</v>
      </c>
      <c r="B8126" s="41" t="s">
        <v>21</v>
      </c>
    </row>
    <row r="8127" spans="1:2" x14ac:dyDescent="0.25">
      <c r="A8127" s="8">
        <v>82.270000000000095</v>
      </c>
      <c r="B8127" s="41" t="s">
        <v>21</v>
      </c>
    </row>
    <row r="8128" spans="1:2" x14ac:dyDescent="0.25">
      <c r="A8128" s="8">
        <v>82.280000000000101</v>
      </c>
      <c r="B8128" s="41" t="s">
        <v>21</v>
      </c>
    </row>
    <row r="8129" spans="1:2" x14ac:dyDescent="0.25">
      <c r="A8129" s="8">
        <v>82.290000000000106</v>
      </c>
      <c r="B8129" s="41" t="s">
        <v>21</v>
      </c>
    </row>
    <row r="8130" spans="1:2" x14ac:dyDescent="0.25">
      <c r="A8130" s="8">
        <v>82.300000000000097</v>
      </c>
      <c r="B8130" s="41" t="s">
        <v>21</v>
      </c>
    </row>
    <row r="8131" spans="1:2" x14ac:dyDescent="0.25">
      <c r="A8131" s="8">
        <v>82.310000000000102</v>
      </c>
      <c r="B8131" s="41" t="s">
        <v>21</v>
      </c>
    </row>
    <row r="8132" spans="1:2" x14ac:dyDescent="0.25">
      <c r="A8132" s="8">
        <v>82.320000000000107</v>
      </c>
      <c r="B8132" s="41" t="s">
        <v>21</v>
      </c>
    </row>
    <row r="8133" spans="1:2" x14ac:dyDescent="0.25">
      <c r="A8133" s="8">
        <v>82.330000000000098</v>
      </c>
      <c r="B8133" s="41" t="s">
        <v>21</v>
      </c>
    </row>
    <row r="8134" spans="1:2" x14ac:dyDescent="0.25">
      <c r="A8134" s="8">
        <v>82.340000000000103</v>
      </c>
      <c r="B8134" s="41" t="s">
        <v>21</v>
      </c>
    </row>
    <row r="8135" spans="1:2" x14ac:dyDescent="0.25">
      <c r="A8135" s="8">
        <v>82.350000000000094</v>
      </c>
      <c r="B8135" s="41" t="s">
        <v>21</v>
      </c>
    </row>
    <row r="8136" spans="1:2" x14ac:dyDescent="0.25">
      <c r="A8136" s="8">
        <v>82.360000000000099</v>
      </c>
      <c r="B8136" s="41" t="s">
        <v>21</v>
      </c>
    </row>
    <row r="8137" spans="1:2" x14ac:dyDescent="0.25">
      <c r="A8137" s="8">
        <v>82.370000000000104</v>
      </c>
      <c r="B8137" s="41" t="s">
        <v>21</v>
      </c>
    </row>
    <row r="8138" spans="1:2" x14ac:dyDescent="0.25">
      <c r="A8138" s="8">
        <v>82.380000000000095</v>
      </c>
      <c r="B8138" s="41" t="s">
        <v>21</v>
      </c>
    </row>
    <row r="8139" spans="1:2" x14ac:dyDescent="0.25">
      <c r="A8139" s="8">
        <v>82.3900000000001</v>
      </c>
      <c r="B8139" s="41" t="s">
        <v>21</v>
      </c>
    </row>
    <row r="8140" spans="1:2" x14ac:dyDescent="0.25">
      <c r="A8140" s="8">
        <v>82.400000000000105</v>
      </c>
      <c r="B8140" s="41" t="s">
        <v>21</v>
      </c>
    </row>
    <row r="8141" spans="1:2" x14ac:dyDescent="0.25">
      <c r="A8141" s="8">
        <v>82.410000000000096</v>
      </c>
      <c r="B8141" s="41" t="s">
        <v>21</v>
      </c>
    </row>
    <row r="8142" spans="1:2" x14ac:dyDescent="0.25">
      <c r="A8142" s="8">
        <v>82.420000000000101</v>
      </c>
      <c r="B8142" s="41" t="s">
        <v>21</v>
      </c>
    </row>
    <row r="8143" spans="1:2" x14ac:dyDescent="0.25">
      <c r="A8143" s="8">
        <v>82.430000000000106</v>
      </c>
      <c r="B8143" s="41" t="s">
        <v>21</v>
      </c>
    </row>
    <row r="8144" spans="1:2" x14ac:dyDescent="0.25">
      <c r="A8144" s="8">
        <v>82.440000000000097</v>
      </c>
      <c r="B8144" s="41" t="s">
        <v>21</v>
      </c>
    </row>
    <row r="8145" spans="1:2" x14ac:dyDescent="0.25">
      <c r="A8145" s="8">
        <v>82.450000000000102</v>
      </c>
      <c r="B8145" s="41" t="s">
        <v>21</v>
      </c>
    </row>
    <row r="8146" spans="1:2" x14ac:dyDescent="0.25">
      <c r="A8146" s="8">
        <v>82.460000000000093</v>
      </c>
      <c r="B8146" s="41" t="s">
        <v>21</v>
      </c>
    </row>
    <row r="8147" spans="1:2" x14ac:dyDescent="0.25">
      <c r="A8147" s="8">
        <v>82.470000000000098</v>
      </c>
      <c r="B8147" s="41" t="s">
        <v>21</v>
      </c>
    </row>
    <row r="8148" spans="1:2" x14ac:dyDescent="0.25">
      <c r="A8148" s="8">
        <v>82.480000000000103</v>
      </c>
      <c r="B8148" s="41" t="s">
        <v>21</v>
      </c>
    </row>
    <row r="8149" spans="1:2" x14ac:dyDescent="0.25">
      <c r="A8149" s="8">
        <v>82.490000000000094</v>
      </c>
      <c r="B8149" s="41" t="s">
        <v>21</v>
      </c>
    </row>
    <row r="8150" spans="1:2" x14ac:dyDescent="0.25">
      <c r="A8150" s="8">
        <v>82.500000000000099</v>
      </c>
      <c r="B8150" s="41" t="s">
        <v>21</v>
      </c>
    </row>
    <row r="8151" spans="1:2" x14ac:dyDescent="0.25">
      <c r="A8151" s="8">
        <v>82.510000000000105</v>
      </c>
      <c r="B8151" s="41" t="s">
        <v>21</v>
      </c>
    </row>
    <row r="8152" spans="1:2" x14ac:dyDescent="0.25">
      <c r="A8152" s="8">
        <v>82.520000000000095</v>
      </c>
      <c r="B8152" s="41" t="s">
        <v>21</v>
      </c>
    </row>
    <row r="8153" spans="1:2" x14ac:dyDescent="0.25">
      <c r="A8153" s="8">
        <v>82.530000000000101</v>
      </c>
      <c r="B8153" s="41" t="s">
        <v>21</v>
      </c>
    </row>
    <row r="8154" spans="1:2" x14ac:dyDescent="0.25">
      <c r="A8154" s="8">
        <v>82.540000000000106</v>
      </c>
      <c r="B8154" s="41" t="s">
        <v>21</v>
      </c>
    </row>
    <row r="8155" spans="1:2" x14ac:dyDescent="0.25">
      <c r="A8155" s="8">
        <v>82.550000000000097</v>
      </c>
      <c r="B8155" s="41" t="s">
        <v>21</v>
      </c>
    </row>
    <row r="8156" spans="1:2" x14ac:dyDescent="0.25">
      <c r="A8156" s="8">
        <v>82.560000000000102</v>
      </c>
      <c r="B8156" s="41" t="s">
        <v>21</v>
      </c>
    </row>
    <row r="8157" spans="1:2" x14ac:dyDescent="0.25">
      <c r="A8157" s="8">
        <v>82.570000000000107</v>
      </c>
      <c r="B8157" s="41" t="s">
        <v>21</v>
      </c>
    </row>
    <row r="8158" spans="1:2" x14ac:dyDescent="0.25">
      <c r="A8158" s="8">
        <v>82.580000000000098</v>
      </c>
      <c r="B8158" s="41" t="s">
        <v>21</v>
      </c>
    </row>
    <row r="8159" spans="1:2" x14ac:dyDescent="0.25">
      <c r="A8159" s="8">
        <v>82.590000000000103</v>
      </c>
      <c r="B8159" s="41" t="s">
        <v>21</v>
      </c>
    </row>
    <row r="8160" spans="1:2" x14ac:dyDescent="0.25">
      <c r="A8160" s="8">
        <v>82.600000000000094</v>
      </c>
      <c r="B8160" s="41" t="s">
        <v>21</v>
      </c>
    </row>
    <row r="8161" spans="1:2" x14ac:dyDescent="0.25">
      <c r="A8161" s="8">
        <v>82.610000000000099</v>
      </c>
      <c r="B8161" s="41" t="s">
        <v>21</v>
      </c>
    </row>
    <row r="8162" spans="1:2" x14ac:dyDescent="0.25">
      <c r="A8162" s="8">
        <v>82.620000000000104</v>
      </c>
      <c r="B8162" s="41" t="s">
        <v>21</v>
      </c>
    </row>
    <row r="8163" spans="1:2" x14ac:dyDescent="0.25">
      <c r="A8163" s="8">
        <v>82.630000000000095</v>
      </c>
      <c r="B8163" s="41" t="s">
        <v>21</v>
      </c>
    </row>
    <row r="8164" spans="1:2" x14ac:dyDescent="0.25">
      <c r="A8164" s="8">
        <v>82.6400000000001</v>
      </c>
      <c r="B8164" s="41" t="s">
        <v>21</v>
      </c>
    </row>
    <row r="8165" spans="1:2" x14ac:dyDescent="0.25">
      <c r="A8165" s="8">
        <v>82.650000000000105</v>
      </c>
      <c r="B8165" s="41" t="s">
        <v>21</v>
      </c>
    </row>
    <row r="8166" spans="1:2" x14ac:dyDescent="0.25">
      <c r="A8166" s="8">
        <v>82.660000000000096</v>
      </c>
      <c r="B8166" s="41" t="s">
        <v>21</v>
      </c>
    </row>
    <row r="8167" spans="1:2" x14ac:dyDescent="0.25">
      <c r="A8167" s="8">
        <v>82.670000000000101</v>
      </c>
      <c r="B8167" s="41" t="s">
        <v>21</v>
      </c>
    </row>
    <row r="8168" spans="1:2" x14ac:dyDescent="0.25">
      <c r="A8168" s="8">
        <v>82.680000000000106</v>
      </c>
      <c r="B8168" s="41" t="s">
        <v>21</v>
      </c>
    </row>
    <row r="8169" spans="1:2" x14ac:dyDescent="0.25">
      <c r="A8169" s="8">
        <v>82.690000000000097</v>
      </c>
      <c r="B8169" s="41" t="s">
        <v>21</v>
      </c>
    </row>
    <row r="8170" spans="1:2" x14ac:dyDescent="0.25">
      <c r="A8170" s="8">
        <v>82.700000000000102</v>
      </c>
      <c r="B8170" s="41" t="s">
        <v>21</v>
      </c>
    </row>
    <row r="8171" spans="1:2" x14ac:dyDescent="0.25">
      <c r="A8171" s="8">
        <v>82.710000000000093</v>
      </c>
      <c r="B8171" s="41" t="s">
        <v>21</v>
      </c>
    </row>
    <row r="8172" spans="1:2" x14ac:dyDescent="0.25">
      <c r="A8172" s="8">
        <v>82.720000000000098</v>
      </c>
      <c r="B8172" s="41" t="s">
        <v>21</v>
      </c>
    </row>
    <row r="8173" spans="1:2" x14ac:dyDescent="0.25">
      <c r="A8173" s="8">
        <v>82.730000000000103</v>
      </c>
      <c r="B8173" s="41" t="s">
        <v>21</v>
      </c>
    </row>
    <row r="8174" spans="1:2" x14ac:dyDescent="0.25">
      <c r="A8174" s="8">
        <v>82.740000000000094</v>
      </c>
      <c r="B8174" s="41" t="s">
        <v>21</v>
      </c>
    </row>
    <row r="8175" spans="1:2" x14ac:dyDescent="0.25">
      <c r="A8175" s="8">
        <v>82.750000000000099</v>
      </c>
      <c r="B8175" s="41" t="s">
        <v>21</v>
      </c>
    </row>
    <row r="8176" spans="1:2" x14ac:dyDescent="0.25">
      <c r="A8176" s="8">
        <v>82.760000000000105</v>
      </c>
      <c r="B8176" s="41" t="s">
        <v>21</v>
      </c>
    </row>
    <row r="8177" spans="1:2" x14ac:dyDescent="0.25">
      <c r="A8177" s="8">
        <v>82.770000000000095</v>
      </c>
      <c r="B8177" s="41" t="s">
        <v>21</v>
      </c>
    </row>
    <row r="8178" spans="1:2" x14ac:dyDescent="0.25">
      <c r="A8178" s="8">
        <v>82.780000000000101</v>
      </c>
      <c r="B8178" s="41" t="s">
        <v>21</v>
      </c>
    </row>
    <row r="8179" spans="1:2" x14ac:dyDescent="0.25">
      <c r="A8179" s="8">
        <v>82.790000000000106</v>
      </c>
      <c r="B8179" s="41" t="s">
        <v>21</v>
      </c>
    </row>
    <row r="8180" spans="1:2" x14ac:dyDescent="0.25">
      <c r="A8180" s="8">
        <v>82.800000000000097</v>
      </c>
      <c r="B8180" s="41" t="s">
        <v>21</v>
      </c>
    </row>
    <row r="8181" spans="1:2" x14ac:dyDescent="0.25">
      <c r="A8181" s="8">
        <v>82.810000000000102</v>
      </c>
      <c r="B8181" s="41" t="s">
        <v>21</v>
      </c>
    </row>
    <row r="8182" spans="1:2" x14ac:dyDescent="0.25">
      <c r="A8182" s="8">
        <v>82.820000000000107</v>
      </c>
      <c r="B8182" s="41" t="s">
        <v>21</v>
      </c>
    </row>
    <row r="8183" spans="1:2" x14ac:dyDescent="0.25">
      <c r="A8183" s="8">
        <v>82.830000000000098</v>
      </c>
      <c r="B8183" s="41" t="s">
        <v>21</v>
      </c>
    </row>
    <row r="8184" spans="1:2" x14ac:dyDescent="0.25">
      <c r="A8184" s="8">
        <v>82.840000000000103</v>
      </c>
      <c r="B8184" s="41" t="s">
        <v>21</v>
      </c>
    </row>
    <row r="8185" spans="1:2" x14ac:dyDescent="0.25">
      <c r="A8185" s="8">
        <v>82.850000000000094</v>
      </c>
      <c r="B8185" s="41" t="s">
        <v>21</v>
      </c>
    </row>
    <row r="8186" spans="1:2" x14ac:dyDescent="0.25">
      <c r="A8186" s="8">
        <v>82.860000000000099</v>
      </c>
      <c r="B8186" s="41" t="s">
        <v>21</v>
      </c>
    </row>
    <row r="8187" spans="1:2" x14ac:dyDescent="0.25">
      <c r="A8187" s="8">
        <v>82.870000000000104</v>
      </c>
      <c r="B8187" s="41" t="s">
        <v>21</v>
      </c>
    </row>
    <row r="8188" spans="1:2" x14ac:dyDescent="0.25">
      <c r="A8188" s="8">
        <v>82.880000000000095</v>
      </c>
      <c r="B8188" s="41" t="s">
        <v>21</v>
      </c>
    </row>
    <row r="8189" spans="1:2" x14ac:dyDescent="0.25">
      <c r="A8189" s="8">
        <v>82.8900000000001</v>
      </c>
      <c r="B8189" s="41" t="s">
        <v>21</v>
      </c>
    </row>
    <row r="8190" spans="1:2" x14ac:dyDescent="0.25">
      <c r="A8190" s="8">
        <v>82.900000000000105</v>
      </c>
      <c r="B8190" s="41" t="s">
        <v>21</v>
      </c>
    </row>
    <row r="8191" spans="1:2" x14ac:dyDescent="0.25">
      <c r="A8191" s="8">
        <v>82.910000000000096</v>
      </c>
      <c r="B8191" s="41" t="s">
        <v>21</v>
      </c>
    </row>
    <row r="8192" spans="1:2" x14ac:dyDescent="0.25">
      <c r="A8192" s="8">
        <v>82.920000000000101</v>
      </c>
      <c r="B8192" s="41" t="s">
        <v>21</v>
      </c>
    </row>
    <row r="8193" spans="1:2" x14ac:dyDescent="0.25">
      <c r="A8193" s="8">
        <v>82.930000000000106</v>
      </c>
      <c r="B8193" s="41" t="s">
        <v>21</v>
      </c>
    </row>
    <row r="8194" spans="1:2" x14ac:dyDescent="0.25">
      <c r="A8194" s="8">
        <v>82.940000000000097</v>
      </c>
      <c r="B8194" s="41" t="s">
        <v>21</v>
      </c>
    </row>
    <row r="8195" spans="1:2" x14ac:dyDescent="0.25">
      <c r="A8195" s="8">
        <v>82.950000000000102</v>
      </c>
      <c r="B8195" s="41" t="s">
        <v>21</v>
      </c>
    </row>
    <row r="8196" spans="1:2" x14ac:dyDescent="0.25">
      <c r="A8196" s="8">
        <v>82.960000000000093</v>
      </c>
      <c r="B8196" s="41" t="s">
        <v>21</v>
      </c>
    </row>
    <row r="8197" spans="1:2" x14ac:dyDescent="0.25">
      <c r="A8197" s="8">
        <v>82.970000000000098</v>
      </c>
      <c r="B8197" s="41" t="s">
        <v>21</v>
      </c>
    </row>
    <row r="8198" spans="1:2" x14ac:dyDescent="0.25">
      <c r="A8198" s="8">
        <v>82.980000000000103</v>
      </c>
      <c r="B8198" s="41" t="s">
        <v>21</v>
      </c>
    </row>
    <row r="8199" spans="1:2" x14ac:dyDescent="0.25">
      <c r="A8199" s="8">
        <v>82.990000000000094</v>
      </c>
      <c r="B8199" s="41" t="s">
        <v>21</v>
      </c>
    </row>
    <row r="8200" spans="1:2" x14ac:dyDescent="0.25">
      <c r="A8200" s="8">
        <v>83.000000000000099</v>
      </c>
      <c r="B8200" s="41" t="s">
        <v>21</v>
      </c>
    </row>
    <row r="8201" spans="1:2" x14ac:dyDescent="0.25">
      <c r="A8201" s="8">
        <v>83.010000000000105</v>
      </c>
      <c r="B8201" s="41" t="s">
        <v>21</v>
      </c>
    </row>
    <row r="8202" spans="1:2" x14ac:dyDescent="0.25">
      <c r="A8202" s="8">
        <v>83.020000000000095</v>
      </c>
      <c r="B8202" s="41" t="s">
        <v>21</v>
      </c>
    </row>
    <row r="8203" spans="1:2" x14ac:dyDescent="0.25">
      <c r="A8203" s="8">
        <v>83.030000000000101</v>
      </c>
      <c r="B8203" s="41" t="s">
        <v>21</v>
      </c>
    </row>
    <row r="8204" spans="1:2" x14ac:dyDescent="0.25">
      <c r="A8204" s="8">
        <v>83.040000000000106</v>
      </c>
      <c r="B8204" s="41" t="s">
        <v>21</v>
      </c>
    </row>
    <row r="8205" spans="1:2" x14ac:dyDescent="0.25">
      <c r="A8205" s="8">
        <v>83.050000000000097</v>
      </c>
      <c r="B8205" s="41" t="s">
        <v>21</v>
      </c>
    </row>
    <row r="8206" spans="1:2" x14ac:dyDescent="0.25">
      <c r="A8206" s="8">
        <v>83.060000000000102</v>
      </c>
      <c r="B8206" s="41" t="s">
        <v>21</v>
      </c>
    </row>
    <row r="8207" spans="1:2" x14ac:dyDescent="0.25">
      <c r="A8207" s="8">
        <v>83.070000000000107</v>
      </c>
      <c r="B8207" s="41" t="s">
        <v>21</v>
      </c>
    </row>
    <row r="8208" spans="1:2" x14ac:dyDescent="0.25">
      <c r="A8208" s="8">
        <v>83.080000000000098</v>
      </c>
      <c r="B8208" s="41" t="s">
        <v>21</v>
      </c>
    </row>
    <row r="8209" spans="1:2" x14ac:dyDescent="0.25">
      <c r="A8209" s="8">
        <v>83.090000000000103</v>
      </c>
      <c r="B8209" s="41" t="s">
        <v>21</v>
      </c>
    </row>
    <row r="8210" spans="1:2" x14ac:dyDescent="0.25">
      <c r="A8210" s="8">
        <v>83.100000000000094</v>
      </c>
      <c r="B8210" s="41" t="s">
        <v>21</v>
      </c>
    </row>
    <row r="8211" spans="1:2" x14ac:dyDescent="0.25">
      <c r="A8211" s="8">
        <v>83.110000000000099</v>
      </c>
      <c r="B8211" s="41" t="s">
        <v>21</v>
      </c>
    </row>
    <row r="8212" spans="1:2" x14ac:dyDescent="0.25">
      <c r="A8212" s="8">
        <v>83.120000000000104</v>
      </c>
      <c r="B8212" s="41" t="s">
        <v>21</v>
      </c>
    </row>
    <row r="8213" spans="1:2" x14ac:dyDescent="0.25">
      <c r="A8213" s="8">
        <v>83.130000000000095</v>
      </c>
      <c r="B8213" s="41" t="s">
        <v>21</v>
      </c>
    </row>
    <row r="8214" spans="1:2" x14ac:dyDescent="0.25">
      <c r="A8214" s="8">
        <v>83.1400000000001</v>
      </c>
      <c r="B8214" s="41" t="s">
        <v>21</v>
      </c>
    </row>
    <row r="8215" spans="1:2" x14ac:dyDescent="0.25">
      <c r="A8215" s="8">
        <v>83.150000000000105</v>
      </c>
      <c r="B8215" s="41" t="s">
        <v>21</v>
      </c>
    </row>
    <row r="8216" spans="1:2" x14ac:dyDescent="0.25">
      <c r="A8216" s="8">
        <v>83.160000000000096</v>
      </c>
      <c r="B8216" s="41" t="s">
        <v>21</v>
      </c>
    </row>
    <row r="8217" spans="1:2" x14ac:dyDescent="0.25">
      <c r="A8217" s="8">
        <v>83.170000000000101</v>
      </c>
      <c r="B8217" s="41" t="s">
        <v>21</v>
      </c>
    </row>
    <row r="8218" spans="1:2" x14ac:dyDescent="0.25">
      <c r="A8218" s="8">
        <v>83.180000000000106</v>
      </c>
      <c r="B8218" s="41" t="s">
        <v>21</v>
      </c>
    </row>
    <row r="8219" spans="1:2" x14ac:dyDescent="0.25">
      <c r="A8219" s="8">
        <v>83.190000000000097</v>
      </c>
      <c r="B8219" s="41" t="s">
        <v>21</v>
      </c>
    </row>
    <row r="8220" spans="1:2" x14ac:dyDescent="0.25">
      <c r="A8220" s="8">
        <v>83.200000000000102</v>
      </c>
      <c r="B8220" s="41" t="s">
        <v>21</v>
      </c>
    </row>
    <row r="8221" spans="1:2" x14ac:dyDescent="0.25">
      <c r="A8221" s="8">
        <v>83.210000000000093</v>
      </c>
      <c r="B8221" s="41" t="s">
        <v>21</v>
      </c>
    </row>
    <row r="8222" spans="1:2" x14ac:dyDescent="0.25">
      <c r="A8222" s="8">
        <v>83.220000000000098</v>
      </c>
      <c r="B8222" s="41" t="s">
        <v>21</v>
      </c>
    </row>
    <row r="8223" spans="1:2" x14ac:dyDescent="0.25">
      <c r="A8223" s="8">
        <v>83.230000000000103</v>
      </c>
      <c r="B8223" s="41" t="s">
        <v>21</v>
      </c>
    </row>
    <row r="8224" spans="1:2" x14ac:dyDescent="0.25">
      <c r="A8224" s="8">
        <v>83.240000000000094</v>
      </c>
      <c r="B8224" s="41" t="s">
        <v>21</v>
      </c>
    </row>
    <row r="8225" spans="1:2" x14ac:dyDescent="0.25">
      <c r="A8225" s="8">
        <v>83.250000000000099</v>
      </c>
      <c r="B8225" s="41" t="s">
        <v>21</v>
      </c>
    </row>
    <row r="8226" spans="1:2" x14ac:dyDescent="0.25">
      <c r="A8226" s="8">
        <v>83.260000000000105</v>
      </c>
      <c r="B8226" s="41" t="s">
        <v>21</v>
      </c>
    </row>
    <row r="8227" spans="1:2" x14ac:dyDescent="0.25">
      <c r="A8227" s="8">
        <v>83.270000000000095</v>
      </c>
      <c r="B8227" s="41" t="s">
        <v>21</v>
      </c>
    </row>
    <row r="8228" spans="1:2" x14ac:dyDescent="0.25">
      <c r="A8228" s="8">
        <v>83.280000000000101</v>
      </c>
      <c r="B8228" s="41" t="s">
        <v>21</v>
      </c>
    </row>
    <row r="8229" spans="1:2" x14ac:dyDescent="0.25">
      <c r="A8229" s="8">
        <v>83.290000000000106</v>
      </c>
      <c r="B8229" s="41" t="s">
        <v>21</v>
      </c>
    </row>
    <row r="8230" spans="1:2" x14ac:dyDescent="0.25">
      <c r="A8230" s="8">
        <v>83.300000000000097</v>
      </c>
      <c r="B8230" s="41" t="s">
        <v>21</v>
      </c>
    </row>
    <row r="8231" spans="1:2" x14ac:dyDescent="0.25">
      <c r="A8231" s="8">
        <v>83.310000000000102</v>
      </c>
      <c r="B8231" s="41" t="s">
        <v>21</v>
      </c>
    </row>
    <row r="8232" spans="1:2" x14ac:dyDescent="0.25">
      <c r="A8232" s="8">
        <v>83.320000000000107</v>
      </c>
      <c r="B8232" s="41" t="s">
        <v>21</v>
      </c>
    </row>
    <row r="8233" spans="1:2" x14ac:dyDescent="0.25">
      <c r="A8233" s="8">
        <v>83.330000000000098</v>
      </c>
      <c r="B8233" s="41" t="s">
        <v>21</v>
      </c>
    </row>
    <row r="8234" spans="1:2" x14ac:dyDescent="0.25">
      <c r="A8234" s="8">
        <v>83.340000000000103</v>
      </c>
      <c r="B8234" s="41" t="s">
        <v>21</v>
      </c>
    </row>
    <row r="8235" spans="1:2" x14ac:dyDescent="0.25">
      <c r="A8235" s="8">
        <v>83.350000000000094</v>
      </c>
      <c r="B8235" s="41" t="s">
        <v>21</v>
      </c>
    </row>
    <row r="8236" spans="1:2" x14ac:dyDescent="0.25">
      <c r="A8236" s="8">
        <v>83.360000000000099</v>
      </c>
      <c r="B8236" s="41" t="s">
        <v>21</v>
      </c>
    </row>
    <row r="8237" spans="1:2" x14ac:dyDescent="0.25">
      <c r="A8237" s="8">
        <v>83.370000000000104</v>
      </c>
      <c r="B8237" s="41" t="s">
        <v>21</v>
      </c>
    </row>
    <row r="8238" spans="1:2" x14ac:dyDescent="0.25">
      <c r="A8238" s="8">
        <v>83.380000000000095</v>
      </c>
      <c r="B8238" s="41" t="s">
        <v>21</v>
      </c>
    </row>
    <row r="8239" spans="1:2" x14ac:dyDescent="0.25">
      <c r="A8239" s="8">
        <v>83.3900000000001</v>
      </c>
      <c r="B8239" s="41" t="s">
        <v>21</v>
      </c>
    </row>
    <row r="8240" spans="1:2" x14ac:dyDescent="0.25">
      <c r="A8240" s="8">
        <v>83.400000000000105</v>
      </c>
      <c r="B8240" s="41" t="s">
        <v>21</v>
      </c>
    </row>
    <row r="8241" spans="1:2" x14ac:dyDescent="0.25">
      <c r="A8241" s="8">
        <v>83.410000000000096</v>
      </c>
      <c r="B8241" s="41" t="s">
        <v>21</v>
      </c>
    </row>
    <row r="8242" spans="1:2" x14ac:dyDescent="0.25">
      <c r="A8242" s="8">
        <v>83.420000000000101</v>
      </c>
      <c r="B8242" s="41" t="s">
        <v>21</v>
      </c>
    </row>
    <row r="8243" spans="1:2" x14ac:dyDescent="0.25">
      <c r="A8243" s="8">
        <v>83.430000000000106</v>
      </c>
      <c r="B8243" s="41" t="s">
        <v>21</v>
      </c>
    </row>
    <row r="8244" spans="1:2" x14ac:dyDescent="0.25">
      <c r="A8244" s="8">
        <v>83.440000000000097</v>
      </c>
      <c r="B8244" s="41" t="s">
        <v>21</v>
      </c>
    </row>
    <row r="8245" spans="1:2" x14ac:dyDescent="0.25">
      <c r="A8245" s="8">
        <v>83.450000000000102</v>
      </c>
      <c r="B8245" s="41" t="s">
        <v>21</v>
      </c>
    </row>
    <row r="8246" spans="1:2" x14ac:dyDescent="0.25">
      <c r="A8246" s="8">
        <v>83.460000000000093</v>
      </c>
      <c r="B8246" s="41" t="s">
        <v>21</v>
      </c>
    </row>
    <row r="8247" spans="1:2" x14ac:dyDescent="0.25">
      <c r="A8247" s="8">
        <v>83.470000000000098</v>
      </c>
      <c r="B8247" s="41" t="s">
        <v>21</v>
      </c>
    </row>
    <row r="8248" spans="1:2" x14ac:dyDescent="0.25">
      <c r="A8248" s="8">
        <v>83.480000000000103</v>
      </c>
      <c r="B8248" s="41" t="s">
        <v>21</v>
      </c>
    </row>
    <row r="8249" spans="1:2" x14ac:dyDescent="0.25">
      <c r="A8249" s="8">
        <v>83.490000000000094</v>
      </c>
      <c r="B8249" s="41" t="s">
        <v>21</v>
      </c>
    </row>
    <row r="8250" spans="1:2" x14ac:dyDescent="0.25">
      <c r="A8250" s="8">
        <v>83.500000000000099</v>
      </c>
      <c r="B8250" s="41" t="s">
        <v>21</v>
      </c>
    </row>
    <row r="8251" spans="1:2" x14ac:dyDescent="0.25">
      <c r="A8251" s="8">
        <v>83.510000000000105</v>
      </c>
      <c r="B8251" s="41" t="s">
        <v>21</v>
      </c>
    </row>
    <row r="8252" spans="1:2" x14ac:dyDescent="0.25">
      <c r="A8252" s="8">
        <v>83.520000000000095</v>
      </c>
      <c r="B8252" s="41" t="s">
        <v>21</v>
      </c>
    </row>
    <row r="8253" spans="1:2" x14ac:dyDescent="0.25">
      <c r="A8253" s="8">
        <v>83.530000000000101</v>
      </c>
      <c r="B8253" s="41" t="s">
        <v>21</v>
      </c>
    </row>
    <row r="8254" spans="1:2" x14ac:dyDescent="0.25">
      <c r="A8254" s="8">
        <v>83.540000000000106</v>
      </c>
      <c r="B8254" s="41" t="s">
        <v>21</v>
      </c>
    </row>
    <row r="8255" spans="1:2" x14ac:dyDescent="0.25">
      <c r="A8255" s="8">
        <v>83.550000000000097</v>
      </c>
      <c r="B8255" s="41" t="s">
        <v>21</v>
      </c>
    </row>
    <row r="8256" spans="1:2" x14ac:dyDescent="0.25">
      <c r="A8256" s="8">
        <v>83.560000000000102</v>
      </c>
      <c r="B8256" s="41" t="s">
        <v>21</v>
      </c>
    </row>
    <row r="8257" spans="1:2" x14ac:dyDescent="0.25">
      <c r="A8257" s="8">
        <v>83.570000000000107</v>
      </c>
      <c r="B8257" s="41" t="s">
        <v>21</v>
      </c>
    </row>
    <row r="8258" spans="1:2" x14ac:dyDescent="0.25">
      <c r="A8258" s="8">
        <v>83.580000000000098</v>
      </c>
      <c r="B8258" s="41" t="s">
        <v>21</v>
      </c>
    </row>
    <row r="8259" spans="1:2" x14ac:dyDescent="0.25">
      <c r="A8259" s="8">
        <v>83.590000000000103</v>
      </c>
      <c r="B8259" s="41" t="s">
        <v>21</v>
      </c>
    </row>
    <row r="8260" spans="1:2" x14ac:dyDescent="0.25">
      <c r="A8260" s="8">
        <v>83.600000000000094</v>
      </c>
      <c r="B8260" s="41" t="s">
        <v>21</v>
      </c>
    </row>
    <row r="8261" spans="1:2" x14ac:dyDescent="0.25">
      <c r="A8261" s="8">
        <v>83.610000000000099</v>
      </c>
      <c r="B8261" s="41" t="s">
        <v>21</v>
      </c>
    </row>
    <row r="8262" spans="1:2" x14ac:dyDescent="0.25">
      <c r="A8262" s="8">
        <v>83.620000000000104</v>
      </c>
      <c r="B8262" s="41" t="s">
        <v>21</v>
      </c>
    </row>
    <row r="8263" spans="1:2" x14ac:dyDescent="0.25">
      <c r="A8263" s="8">
        <v>83.630000000000095</v>
      </c>
      <c r="B8263" s="41" t="s">
        <v>21</v>
      </c>
    </row>
    <row r="8264" spans="1:2" x14ac:dyDescent="0.25">
      <c r="A8264" s="8">
        <v>83.6400000000001</v>
      </c>
      <c r="B8264" s="41" t="s">
        <v>21</v>
      </c>
    </row>
    <row r="8265" spans="1:2" x14ac:dyDescent="0.25">
      <c r="A8265" s="8">
        <v>83.650000000000105</v>
      </c>
      <c r="B8265" s="41" t="s">
        <v>21</v>
      </c>
    </row>
    <row r="8266" spans="1:2" x14ac:dyDescent="0.25">
      <c r="A8266" s="8">
        <v>83.660000000000096</v>
      </c>
      <c r="B8266" s="41" t="s">
        <v>21</v>
      </c>
    </row>
    <row r="8267" spans="1:2" x14ac:dyDescent="0.25">
      <c r="A8267" s="8">
        <v>83.670000000000101</v>
      </c>
      <c r="B8267" s="41" t="s">
        <v>21</v>
      </c>
    </row>
    <row r="8268" spans="1:2" x14ac:dyDescent="0.25">
      <c r="A8268" s="8">
        <v>83.680000000000106</v>
      </c>
      <c r="B8268" s="41" t="s">
        <v>21</v>
      </c>
    </row>
    <row r="8269" spans="1:2" x14ac:dyDescent="0.25">
      <c r="A8269" s="8">
        <v>83.690000000000097</v>
      </c>
      <c r="B8269" s="41" t="s">
        <v>21</v>
      </c>
    </row>
    <row r="8270" spans="1:2" x14ac:dyDescent="0.25">
      <c r="A8270" s="8">
        <v>83.700000000000102</v>
      </c>
      <c r="B8270" s="41" t="s">
        <v>21</v>
      </c>
    </row>
    <row r="8271" spans="1:2" x14ac:dyDescent="0.25">
      <c r="A8271" s="8">
        <v>83.710000000000093</v>
      </c>
      <c r="B8271" s="41" t="s">
        <v>21</v>
      </c>
    </row>
    <row r="8272" spans="1:2" x14ac:dyDescent="0.25">
      <c r="A8272" s="8">
        <v>83.720000000000098</v>
      </c>
      <c r="B8272" s="41" t="s">
        <v>21</v>
      </c>
    </row>
    <row r="8273" spans="1:2" x14ac:dyDescent="0.25">
      <c r="A8273" s="8">
        <v>83.730000000000103</v>
      </c>
      <c r="B8273" s="41" t="s">
        <v>21</v>
      </c>
    </row>
    <row r="8274" spans="1:2" x14ac:dyDescent="0.25">
      <c r="A8274" s="8">
        <v>83.740000000000094</v>
      </c>
      <c r="B8274" s="41" t="s">
        <v>21</v>
      </c>
    </row>
    <row r="8275" spans="1:2" x14ac:dyDescent="0.25">
      <c r="A8275" s="8">
        <v>83.750000000000099</v>
      </c>
      <c r="B8275" s="41" t="s">
        <v>21</v>
      </c>
    </row>
    <row r="8276" spans="1:2" x14ac:dyDescent="0.25">
      <c r="A8276" s="8">
        <v>83.760000000000105</v>
      </c>
      <c r="B8276" s="41" t="s">
        <v>21</v>
      </c>
    </row>
    <row r="8277" spans="1:2" x14ac:dyDescent="0.25">
      <c r="A8277" s="8">
        <v>83.770000000000095</v>
      </c>
      <c r="B8277" s="41" t="s">
        <v>21</v>
      </c>
    </row>
    <row r="8278" spans="1:2" x14ac:dyDescent="0.25">
      <c r="A8278" s="8">
        <v>83.780000000000101</v>
      </c>
      <c r="B8278" s="41" t="s">
        <v>21</v>
      </c>
    </row>
    <row r="8279" spans="1:2" x14ac:dyDescent="0.25">
      <c r="A8279" s="8">
        <v>83.790000000000106</v>
      </c>
      <c r="B8279" s="41" t="s">
        <v>21</v>
      </c>
    </row>
    <row r="8280" spans="1:2" x14ac:dyDescent="0.25">
      <c r="A8280" s="8">
        <v>83.800000000000097</v>
      </c>
      <c r="B8280" s="41" t="s">
        <v>21</v>
      </c>
    </row>
    <row r="8281" spans="1:2" x14ac:dyDescent="0.25">
      <c r="A8281" s="8">
        <v>83.810000000000102</v>
      </c>
      <c r="B8281" s="41" t="s">
        <v>21</v>
      </c>
    </row>
    <row r="8282" spans="1:2" x14ac:dyDescent="0.25">
      <c r="A8282" s="8">
        <v>83.820000000000107</v>
      </c>
      <c r="B8282" s="41" t="s">
        <v>21</v>
      </c>
    </row>
    <row r="8283" spans="1:2" x14ac:dyDescent="0.25">
      <c r="A8283" s="8">
        <v>83.830000000000098</v>
      </c>
      <c r="B8283" s="41" t="s">
        <v>21</v>
      </c>
    </row>
    <row r="8284" spans="1:2" x14ac:dyDescent="0.25">
      <c r="A8284" s="8">
        <v>83.840000000000103</v>
      </c>
      <c r="B8284" s="41" t="s">
        <v>21</v>
      </c>
    </row>
    <row r="8285" spans="1:2" x14ac:dyDescent="0.25">
      <c r="A8285" s="8">
        <v>83.850000000000094</v>
      </c>
      <c r="B8285" s="41" t="s">
        <v>21</v>
      </c>
    </row>
    <row r="8286" spans="1:2" x14ac:dyDescent="0.25">
      <c r="A8286" s="8">
        <v>83.860000000000099</v>
      </c>
      <c r="B8286" s="41" t="s">
        <v>21</v>
      </c>
    </row>
    <row r="8287" spans="1:2" x14ac:dyDescent="0.25">
      <c r="A8287" s="8">
        <v>83.870000000000104</v>
      </c>
      <c r="B8287" s="41" t="s">
        <v>21</v>
      </c>
    </row>
    <row r="8288" spans="1:2" x14ac:dyDescent="0.25">
      <c r="A8288" s="8">
        <v>83.880000000000095</v>
      </c>
      <c r="B8288" s="41" t="s">
        <v>21</v>
      </c>
    </row>
    <row r="8289" spans="1:2" x14ac:dyDescent="0.25">
      <c r="A8289" s="8">
        <v>83.8900000000001</v>
      </c>
      <c r="B8289" s="41" t="s">
        <v>21</v>
      </c>
    </row>
    <row r="8290" spans="1:2" x14ac:dyDescent="0.25">
      <c r="A8290" s="8">
        <v>83.900000000000105</v>
      </c>
      <c r="B8290" s="41" t="s">
        <v>21</v>
      </c>
    </row>
    <row r="8291" spans="1:2" x14ac:dyDescent="0.25">
      <c r="A8291" s="8">
        <v>83.910000000000096</v>
      </c>
      <c r="B8291" s="41" t="s">
        <v>21</v>
      </c>
    </row>
    <row r="8292" spans="1:2" x14ac:dyDescent="0.25">
      <c r="A8292" s="8">
        <v>83.920000000000101</v>
      </c>
      <c r="B8292" s="41" t="s">
        <v>21</v>
      </c>
    </row>
    <row r="8293" spans="1:2" x14ac:dyDescent="0.25">
      <c r="A8293" s="8">
        <v>83.930000000000106</v>
      </c>
      <c r="B8293" s="41" t="s">
        <v>21</v>
      </c>
    </row>
    <row r="8294" spans="1:2" x14ac:dyDescent="0.25">
      <c r="A8294" s="8">
        <v>83.940000000000097</v>
      </c>
      <c r="B8294" s="41" t="s">
        <v>21</v>
      </c>
    </row>
    <row r="8295" spans="1:2" x14ac:dyDescent="0.25">
      <c r="A8295" s="8">
        <v>83.950000000000102</v>
      </c>
      <c r="B8295" s="41" t="s">
        <v>21</v>
      </c>
    </row>
    <row r="8296" spans="1:2" x14ac:dyDescent="0.25">
      <c r="A8296" s="8">
        <v>83.960000000000093</v>
      </c>
      <c r="B8296" s="41" t="s">
        <v>21</v>
      </c>
    </row>
    <row r="8297" spans="1:2" x14ac:dyDescent="0.25">
      <c r="A8297" s="8">
        <v>83.970000000000098</v>
      </c>
      <c r="B8297" s="41" t="s">
        <v>21</v>
      </c>
    </row>
    <row r="8298" spans="1:2" x14ac:dyDescent="0.25">
      <c r="A8298" s="8">
        <v>83.980000000000103</v>
      </c>
      <c r="B8298" s="41" t="s">
        <v>21</v>
      </c>
    </row>
    <row r="8299" spans="1:2" x14ac:dyDescent="0.25">
      <c r="A8299" s="8">
        <v>83.990000000000094</v>
      </c>
      <c r="B8299" s="41" t="s">
        <v>21</v>
      </c>
    </row>
    <row r="8300" spans="1:2" x14ac:dyDescent="0.25">
      <c r="A8300" s="8">
        <v>84.000000000000099</v>
      </c>
      <c r="B8300" s="41" t="s">
        <v>21</v>
      </c>
    </row>
    <row r="8301" spans="1:2" x14ac:dyDescent="0.25">
      <c r="A8301" s="8">
        <v>84.010000000000105</v>
      </c>
      <c r="B8301" s="41" t="s">
        <v>21</v>
      </c>
    </row>
    <row r="8302" spans="1:2" x14ac:dyDescent="0.25">
      <c r="A8302" s="8">
        <v>84.020000000000095</v>
      </c>
      <c r="B8302" s="41" t="s">
        <v>21</v>
      </c>
    </row>
    <row r="8303" spans="1:2" x14ac:dyDescent="0.25">
      <c r="A8303" s="8">
        <v>84.030000000000101</v>
      </c>
      <c r="B8303" s="41" t="s">
        <v>21</v>
      </c>
    </row>
    <row r="8304" spans="1:2" x14ac:dyDescent="0.25">
      <c r="A8304" s="8">
        <v>84.040000000000106</v>
      </c>
      <c r="B8304" s="41" t="s">
        <v>21</v>
      </c>
    </row>
    <row r="8305" spans="1:2" x14ac:dyDescent="0.25">
      <c r="A8305" s="8">
        <v>84.050000000000097</v>
      </c>
      <c r="B8305" s="41" t="s">
        <v>21</v>
      </c>
    </row>
    <row r="8306" spans="1:2" x14ac:dyDescent="0.25">
      <c r="A8306" s="8">
        <v>84.060000000000102</v>
      </c>
      <c r="B8306" s="41" t="s">
        <v>21</v>
      </c>
    </row>
    <row r="8307" spans="1:2" x14ac:dyDescent="0.25">
      <c r="A8307" s="8">
        <v>84.070000000000107</v>
      </c>
      <c r="B8307" s="41" t="s">
        <v>21</v>
      </c>
    </row>
    <row r="8308" spans="1:2" x14ac:dyDescent="0.25">
      <c r="A8308" s="8">
        <v>84.080000000000098</v>
      </c>
      <c r="B8308" s="41" t="s">
        <v>21</v>
      </c>
    </row>
    <row r="8309" spans="1:2" x14ac:dyDescent="0.25">
      <c r="A8309" s="8">
        <v>84.090000000000103</v>
      </c>
      <c r="B8309" s="41" t="s">
        <v>21</v>
      </c>
    </row>
    <row r="8310" spans="1:2" x14ac:dyDescent="0.25">
      <c r="A8310" s="8">
        <v>84.100000000000094</v>
      </c>
      <c r="B8310" s="41" t="s">
        <v>21</v>
      </c>
    </row>
    <row r="8311" spans="1:2" x14ac:dyDescent="0.25">
      <c r="A8311" s="8">
        <v>84.110000000000099</v>
      </c>
      <c r="B8311" s="41" t="s">
        <v>21</v>
      </c>
    </row>
    <row r="8312" spans="1:2" x14ac:dyDescent="0.25">
      <c r="A8312" s="8">
        <v>84.120000000000104</v>
      </c>
      <c r="B8312" s="41" t="s">
        <v>21</v>
      </c>
    </row>
    <row r="8313" spans="1:2" x14ac:dyDescent="0.25">
      <c r="A8313" s="8">
        <v>84.130000000000095</v>
      </c>
      <c r="B8313" s="41" t="s">
        <v>21</v>
      </c>
    </row>
    <row r="8314" spans="1:2" x14ac:dyDescent="0.25">
      <c r="A8314" s="8">
        <v>84.1400000000001</v>
      </c>
      <c r="B8314" s="41" t="s">
        <v>21</v>
      </c>
    </row>
    <row r="8315" spans="1:2" x14ac:dyDescent="0.25">
      <c r="A8315" s="8">
        <v>84.150000000000105</v>
      </c>
      <c r="B8315" s="41" t="s">
        <v>21</v>
      </c>
    </row>
    <row r="8316" spans="1:2" x14ac:dyDescent="0.25">
      <c r="A8316" s="8">
        <v>84.160000000000096</v>
      </c>
      <c r="B8316" s="41" t="s">
        <v>21</v>
      </c>
    </row>
    <row r="8317" spans="1:2" x14ac:dyDescent="0.25">
      <c r="A8317" s="8">
        <v>84.170000000000101</v>
      </c>
      <c r="B8317" s="41" t="s">
        <v>21</v>
      </c>
    </row>
    <row r="8318" spans="1:2" x14ac:dyDescent="0.25">
      <c r="A8318" s="8">
        <v>84.180000000000106</v>
      </c>
      <c r="B8318" s="41" t="s">
        <v>21</v>
      </c>
    </row>
    <row r="8319" spans="1:2" x14ac:dyDescent="0.25">
      <c r="A8319" s="8">
        <v>84.190000000000097</v>
      </c>
      <c r="B8319" s="41" t="s">
        <v>21</v>
      </c>
    </row>
    <row r="8320" spans="1:2" x14ac:dyDescent="0.25">
      <c r="A8320" s="8">
        <v>84.200000000000102</v>
      </c>
      <c r="B8320" s="41" t="s">
        <v>21</v>
      </c>
    </row>
    <row r="8321" spans="1:2" x14ac:dyDescent="0.25">
      <c r="A8321" s="8">
        <v>84.210000000000093</v>
      </c>
      <c r="B8321" s="41" t="s">
        <v>21</v>
      </c>
    </row>
    <row r="8322" spans="1:2" x14ac:dyDescent="0.25">
      <c r="A8322" s="8">
        <v>84.220000000000098</v>
      </c>
      <c r="B8322" s="41" t="s">
        <v>21</v>
      </c>
    </row>
    <row r="8323" spans="1:2" x14ac:dyDescent="0.25">
      <c r="A8323" s="8">
        <v>84.230000000000103</v>
      </c>
      <c r="B8323" s="41" t="s">
        <v>21</v>
      </c>
    </row>
    <row r="8324" spans="1:2" x14ac:dyDescent="0.25">
      <c r="A8324" s="8">
        <v>84.240000000000094</v>
      </c>
      <c r="B8324" s="41" t="s">
        <v>21</v>
      </c>
    </row>
    <row r="8325" spans="1:2" x14ac:dyDescent="0.25">
      <c r="A8325" s="8">
        <v>84.250000000000099</v>
      </c>
      <c r="B8325" s="41" t="s">
        <v>21</v>
      </c>
    </row>
    <row r="8326" spans="1:2" x14ac:dyDescent="0.25">
      <c r="A8326" s="8">
        <v>84.260000000000105</v>
      </c>
      <c r="B8326" s="41" t="s">
        <v>21</v>
      </c>
    </row>
    <row r="8327" spans="1:2" x14ac:dyDescent="0.25">
      <c r="A8327" s="8">
        <v>84.270000000000095</v>
      </c>
      <c r="B8327" s="41" t="s">
        <v>21</v>
      </c>
    </row>
    <row r="8328" spans="1:2" x14ac:dyDescent="0.25">
      <c r="A8328" s="8">
        <v>84.280000000000101</v>
      </c>
      <c r="B8328" s="41" t="s">
        <v>21</v>
      </c>
    </row>
    <row r="8329" spans="1:2" x14ac:dyDescent="0.25">
      <c r="A8329" s="8">
        <v>84.290000000000106</v>
      </c>
      <c r="B8329" s="41" t="s">
        <v>21</v>
      </c>
    </row>
    <row r="8330" spans="1:2" x14ac:dyDescent="0.25">
      <c r="A8330" s="8">
        <v>84.300000000000097</v>
      </c>
      <c r="B8330" s="41" t="s">
        <v>21</v>
      </c>
    </row>
    <row r="8331" spans="1:2" x14ac:dyDescent="0.25">
      <c r="A8331" s="8">
        <v>84.310000000000102</v>
      </c>
      <c r="B8331" s="41" t="s">
        <v>21</v>
      </c>
    </row>
    <row r="8332" spans="1:2" x14ac:dyDescent="0.25">
      <c r="A8332" s="8">
        <v>84.320000000000107</v>
      </c>
      <c r="B8332" s="41" t="s">
        <v>21</v>
      </c>
    </row>
    <row r="8333" spans="1:2" x14ac:dyDescent="0.25">
      <c r="A8333" s="8">
        <v>84.330000000000098</v>
      </c>
      <c r="B8333" s="41" t="s">
        <v>21</v>
      </c>
    </row>
    <row r="8334" spans="1:2" x14ac:dyDescent="0.25">
      <c r="A8334" s="8">
        <v>84.340000000000103</v>
      </c>
      <c r="B8334" s="41" t="s">
        <v>21</v>
      </c>
    </row>
    <row r="8335" spans="1:2" x14ac:dyDescent="0.25">
      <c r="A8335" s="8">
        <v>84.350000000000094</v>
      </c>
      <c r="B8335" s="41" t="s">
        <v>21</v>
      </c>
    </row>
    <row r="8336" spans="1:2" x14ac:dyDescent="0.25">
      <c r="A8336" s="8">
        <v>84.360000000000099</v>
      </c>
      <c r="B8336" s="41" t="s">
        <v>21</v>
      </c>
    </row>
    <row r="8337" spans="1:2" x14ac:dyDescent="0.25">
      <c r="A8337" s="8">
        <v>84.370000000000104</v>
      </c>
      <c r="B8337" s="41" t="s">
        <v>21</v>
      </c>
    </row>
    <row r="8338" spans="1:2" x14ac:dyDescent="0.25">
      <c r="A8338" s="8">
        <v>84.380000000000095</v>
      </c>
      <c r="B8338" s="41" t="s">
        <v>21</v>
      </c>
    </row>
    <row r="8339" spans="1:2" x14ac:dyDescent="0.25">
      <c r="A8339" s="8">
        <v>84.3900000000001</v>
      </c>
      <c r="B8339" s="41" t="s">
        <v>21</v>
      </c>
    </row>
    <row r="8340" spans="1:2" x14ac:dyDescent="0.25">
      <c r="A8340" s="8">
        <v>84.400000000000105</v>
      </c>
      <c r="B8340" s="41" t="s">
        <v>21</v>
      </c>
    </row>
    <row r="8341" spans="1:2" x14ac:dyDescent="0.25">
      <c r="A8341" s="8">
        <v>84.410000000000096</v>
      </c>
      <c r="B8341" s="41" t="s">
        <v>21</v>
      </c>
    </row>
    <row r="8342" spans="1:2" x14ac:dyDescent="0.25">
      <c r="A8342" s="8">
        <v>84.420000000000101</v>
      </c>
      <c r="B8342" s="41" t="s">
        <v>21</v>
      </c>
    </row>
    <row r="8343" spans="1:2" x14ac:dyDescent="0.25">
      <c r="A8343" s="8">
        <v>84.430000000000106</v>
      </c>
      <c r="B8343" s="41" t="s">
        <v>21</v>
      </c>
    </row>
    <row r="8344" spans="1:2" x14ac:dyDescent="0.25">
      <c r="A8344" s="8">
        <v>84.440000000000097</v>
      </c>
      <c r="B8344" s="41" t="s">
        <v>21</v>
      </c>
    </row>
    <row r="8345" spans="1:2" x14ac:dyDescent="0.25">
      <c r="A8345" s="8">
        <v>84.450000000000102</v>
      </c>
      <c r="B8345" s="41" t="s">
        <v>21</v>
      </c>
    </row>
    <row r="8346" spans="1:2" x14ac:dyDescent="0.25">
      <c r="A8346" s="8">
        <v>84.460000000000093</v>
      </c>
      <c r="B8346" s="41" t="s">
        <v>21</v>
      </c>
    </row>
    <row r="8347" spans="1:2" x14ac:dyDescent="0.25">
      <c r="A8347" s="8">
        <v>84.470000000000098</v>
      </c>
      <c r="B8347" s="41" t="s">
        <v>21</v>
      </c>
    </row>
    <row r="8348" spans="1:2" x14ac:dyDescent="0.25">
      <c r="A8348" s="8">
        <v>84.480000000000103</v>
      </c>
      <c r="B8348" s="41" t="s">
        <v>21</v>
      </c>
    </row>
    <row r="8349" spans="1:2" x14ac:dyDescent="0.25">
      <c r="A8349" s="8">
        <v>84.490000000000094</v>
      </c>
      <c r="B8349" s="41" t="s">
        <v>21</v>
      </c>
    </row>
    <row r="8350" spans="1:2" x14ac:dyDescent="0.25">
      <c r="A8350" s="8">
        <v>84.500000000000099</v>
      </c>
      <c r="B8350" s="41" t="s">
        <v>21</v>
      </c>
    </row>
    <row r="8351" spans="1:2" x14ac:dyDescent="0.25">
      <c r="A8351" s="8">
        <v>84.510000000000105</v>
      </c>
      <c r="B8351" s="41" t="s">
        <v>21</v>
      </c>
    </row>
    <row r="8352" spans="1:2" x14ac:dyDescent="0.25">
      <c r="A8352" s="8">
        <v>84.520000000000095</v>
      </c>
      <c r="B8352" s="41" t="s">
        <v>21</v>
      </c>
    </row>
    <row r="8353" spans="1:2" x14ac:dyDescent="0.25">
      <c r="A8353" s="8">
        <v>84.530000000000101</v>
      </c>
      <c r="B8353" s="41" t="s">
        <v>21</v>
      </c>
    </row>
    <row r="8354" spans="1:2" x14ac:dyDescent="0.25">
      <c r="A8354" s="8">
        <v>84.540000000000106</v>
      </c>
      <c r="B8354" s="41" t="s">
        <v>21</v>
      </c>
    </row>
    <row r="8355" spans="1:2" x14ac:dyDescent="0.25">
      <c r="A8355" s="8">
        <v>84.550000000000097</v>
      </c>
      <c r="B8355" s="41" t="s">
        <v>21</v>
      </c>
    </row>
    <row r="8356" spans="1:2" x14ac:dyDescent="0.25">
      <c r="A8356" s="8">
        <v>84.560000000000102</v>
      </c>
      <c r="B8356" s="41" t="s">
        <v>21</v>
      </c>
    </row>
    <row r="8357" spans="1:2" x14ac:dyDescent="0.25">
      <c r="A8357" s="8">
        <v>84.570000000000107</v>
      </c>
      <c r="B8357" s="41" t="s">
        <v>21</v>
      </c>
    </row>
    <row r="8358" spans="1:2" x14ac:dyDescent="0.25">
      <c r="A8358" s="8">
        <v>84.580000000000098</v>
      </c>
      <c r="B8358" s="41" t="s">
        <v>21</v>
      </c>
    </row>
    <row r="8359" spans="1:2" x14ac:dyDescent="0.25">
      <c r="A8359" s="8">
        <v>84.590000000000103</v>
      </c>
      <c r="B8359" s="41" t="s">
        <v>21</v>
      </c>
    </row>
    <row r="8360" spans="1:2" x14ac:dyDescent="0.25">
      <c r="A8360" s="8">
        <v>84.600000000000094</v>
      </c>
      <c r="B8360" s="41" t="s">
        <v>21</v>
      </c>
    </row>
    <row r="8361" spans="1:2" x14ac:dyDescent="0.25">
      <c r="A8361" s="8">
        <v>84.610000000000099</v>
      </c>
      <c r="B8361" s="41" t="s">
        <v>21</v>
      </c>
    </row>
    <row r="8362" spans="1:2" x14ac:dyDescent="0.25">
      <c r="A8362" s="8">
        <v>84.620000000000104</v>
      </c>
      <c r="B8362" s="41" t="s">
        <v>21</v>
      </c>
    </row>
    <row r="8363" spans="1:2" x14ac:dyDescent="0.25">
      <c r="A8363" s="8">
        <v>84.630000000000095</v>
      </c>
      <c r="B8363" s="41" t="s">
        <v>21</v>
      </c>
    </row>
    <row r="8364" spans="1:2" x14ac:dyDescent="0.25">
      <c r="A8364" s="8">
        <v>84.6400000000001</v>
      </c>
      <c r="B8364" s="41" t="s">
        <v>21</v>
      </c>
    </row>
    <row r="8365" spans="1:2" x14ac:dyDescent="0.25">
      <c r="A8365" s="8">
        <v>84.650000000000105</v>
      </c>
      <c r="B8365" s="41" t="s">
        <v>21</v>
      </c>
    </row>
    <row r="8366" spans="1:2" x14ac:dyDescent="0.25">
      <c r="A8366" s="8">
        <v>84.660000000000096</v>
      </c>
      <c r="B8366" s="41" t="s">
        <v>21</v>
      </c>
    </row>
    <row r="8367" spans="1:2" x14ac:dyDescent="0.25">
      <c r="A8367" s="8">
        <v>84.670000000000101</v>
      </c>
      <c r="B8367" s="41" t="s">
        <v>21</v>
      </c>
    </row>
    <row r="8368" spans="1:2" x14ac:dyDescent="0.25">
      <c r="A8368" s="8">
        <v>84.680000000000106</v>
      </c>
      <c r="B8368" s="41" t="s">
        <v>21</v>
      </c>
    </row>
    <row r="8369" spans="1:2" x14ac:dyDescent="0.25">
      <c r="A8369" s="8">
        <v>84.690000000000097</v>
      </c>
      <c r="B8369" s="41" t="s">
        <v>21</v>
      </c>
    </row>
    <row r="8370" spans="1:2" x14ac:dyDescent="0.25">
      <c r="A8370" s="8">
        <v>84.700000000000102</v>
      </c>
      <c r="B8370" s="41" t="s">
        <v>21</v>
      </c>
    </row>
    <row r="8371" spans="1:2" x14ac:dyDescent="0.25">
      <c r="A8371" s="8">
        <v>84.710000000000093</v>
      </c>
      <c r="B8371" s="41" t="s">
        <v>21</v>
      </c>
    </row>
    <row r="8372" spans="1:2" x14ac:dyDescent="0.25">
      <c r="A8372" s="8">
        <v>84.720000000000098</v>
      </c>
      <c r="B8372" s="41" t="s">
        <v>21</v>
      </c>
    </row>
    <row r="8373" spans="1:2" x14ac:dyDescent="0.25">
      <c r="A8373" s="8">
        <v>84.730000000000103</v>
      </c>
      <c r="B8373" s="41" t="s">
        <v>21</v>
      </c>
    </row>
    <row r="8374" spans="1:2" x14ac:dyDescent="0.25">
      <c r="A8374" s="8">
        <v>84.740000000000094</v>
      </c>
      <c r="B8374" s="41" t="s">
        <v>21</v>
      </c>
    </row>
    <row r="8375" spans="1:2" x14ac:dyDescent="0.25">
      <c r="A8375" s="8">
        <v>84.750000000000099</v>
      </c>
      <c r="B8375" s="41" t="s">
        <v>21</v>
      </c>
    </row>
    <row r="8376" spans="1:2" x14ac:dyDescent="0.25">
      <c r="A8376" s="8">
        <v>84.760000000000105</v>
      </c>
      <c r="B8376" s="41" t="s">
        <v>21</v>
      </c>
    </row>
    <row r="8377" spans="1:2" x14ac:dyDescent="0.25">
      <c r="A8377" s="8">
        <v>84.770000000000095</v>
      </c>
      <c r="B8377" s="41" t="s">
        <v>21</v>
      </c>
    </row>
    <row r="8378" spans="1:2" x14ac:dyDescent="0.25">
      <c r="A8378" s="8">
        <v>84.780000000000101</v>
      </c>
      <c r="B8378" s="41" t="s">
        <v>21</v>
      </c>
    </row>
    <row r="8379" spans="1:2" x14ac:dyDescent="0.25">
      <c r="A8379" s="8">
        <v>84.790000000000106</v>
      </c>
      <c r="B8379" s="41" t="s">
        <v>21</v>
      </c>
    </row>
    <row r="8380" spans="1:2" x14ac:dyDescent="0.25">
      <c r="A8380" s="8">
        <v>84.800000000000097</v>
      </c>
      <c r="B8380" s="41" t="s">
        <v>21</v>
      </c>
    </row>
    <row r="8381" spans="1:2" x14ac:dyDescent="0.25">
      <c r="A8381" s="8">
        <v>84.810000000000102</v>
      </c>
      <c r="B8381" s="41" t="s">
        <v>21</v>
      </c>
    </row>
    <row r="8382" spans="1:2" x14ac:dyDescent="0.25">
      <c r="A8382" s="8">
        <v>84.820000000000107</v>
      </c>
      <c r="B8382" s="41" t="s">
        <v>21</v>
      </c>
    </row>
    <row r="8383" spans="1:2" x14ac:dyDescent="0.25">
      <c r="A8383" s="8">
        <v>84.830000000000098</v>
      </c>
      <c r="B8383" s="41" t="s">
        <v>21</v>
      </c>
    </row>
    <row r="8384" spans="1:2" x14ac:dyDescent="0.25">
      <c r="A8384" s="8">
        <v>84.840000000000103</v>
      </c>
      <c r="B8384" s="41" t="s">
        <v>21</v>
      </c>
    </row>
    <row r="8385" spans="1:2" x14ac:dyDescent="0.25">
      <c r="A8385" s="8">
        <v>84.850000000000094</v>
      </c>
      <c r="B8385" s="41" t="s">
        <v>21</v>
      </c>
    </row>
    <row r="8386" spans="1:2" x14ac:dyDescent="0.25">
      <c r="A8386" s="8">
        <v>84.860000000000099</v>
      </c>
      <c r="B8386" s="41" t="s">
        <v>21</v>
      </c>
    </row>
    <row r="8387" spans="1:2" x14ac:dyDescent="0.25">
      <c r="A8387" s="8">
        <v>84.870000000000104</v>
      </c>
      <c r="B8387" s="41" t="s">
        <v>21</v>
      </c>
    </row>
    <row r="8388" spans="1:2" x14ac:dyDescent="0.25">
      <c r="A8388" s="8">
        <v>84.880000000000095</v>
      </c>
      <c r="B8388" s="41" t="s">
        <v>21</v>
      </c>
    </row>
    <row r="8389" spans="1:2" x14ac:dyDescent="0.25">
      <c r="A8389" s="8">
        <v>84.8900000000001</v>
      </c>
      <c r="B8389" s="41" t="s">
        <v>21</v>
      </c>
    </row>
    <row r="8390" spans="1:2" x14ac:dyDescent="0.25">
      <c r="A8390" s="8">
        <v>84.900000000000105</v>
      </c>
      <c r="B8390" s="41" t="s">
        <v>21</v>
      </c>
    </row>
    <row r="8391" spans="1:2" x14ac:dyDescent="0.25">
      <c r="A8391" s="8">
        <v>84.910000000000096</v>
      </c>
      <c r="B8391" s="41" t="s">
        <v>21</v>
      </c>
    </row>
    <row r="8392" spans="1:2" x14ac:dyDescent="0.25">
      <c r="A8392" s="8">
        <v>84.920000000000101</v>
      </c>
      <c r="B8392" s="41" t="s">
        <v>21</v>
      </c>
    </row>
    <row r="8393" spans="1:2" x14ac:dyDescent="0.25">
      <c r="A8393" s="8">
        <v>84.930000000000106</v>
      </c>
      <c r="B8393" s="41" t="s">
        <v>21</v>
      </c>
    </row>
    <row r="8394" spans="1:2" x14ac:dyDescent="0.25">
      <c r="A8394" s="8">
        <v>84.940000000000097</v>
      </c>
      <c r="B8394" s="41" t="s">
        <v>21</v>
      </c>
    </row>
    <row r="8395" spans="1:2" x14ac:dyDescent="0.25">
      <c r="A8395" s="8">
        <v>84.950000000000102</v>
      </c>
      <c r="B8395" s="41" t="s">
        <v>21</v>
      </c>
    </row>
    <row r="8396" spans="1:2" x14ac:dyDescent="0.25">
      <c r="A8396" s="8">
        <v>84.960000000000093</v>
      </c>
      <c r="B8396" s="41" t="s">
        <v>21</v>
      </c>
    </row>
    <row r="8397" spans="1:2" x14ac:dyDescent="0.25">
      <c r="A8397" s="8">
        <v>84.970000000000098</v>
      </c>
      <c r="B8397" s="41" t="s">
        <v>21</v>
      </c>
    </row>
    <row r="8398" spans="1:2" x14ac:dyDescent="0.25">
      <c r="A8398" s="8">
        <v>84.980000000000103</v>
      </c>
      <c r="B8398" s="41" t="s">
        <v>21</v>
      </c>
    </row>
    <row r="8399" spans="1:2" x14ac:dyDescent="0.25">
      <c r="A8399" s="8">
        <v>84.990000000000094</v>
      </c>
      <c r="B8399" s="41" t="s">
        <v>21</v>
      </c>
    </row>
    <row r="8400" spans="1:2" x14ac:dyDescent="0.25">
      <c r="A8400" s="8">
        <v>85.000000000000099</v>
      </c>
      <c r="B8400" s="41" t="s">
        <v>21</v>
      </c>
    </row>
    <row r="8401" spans="1:2" x14ac:dyDescent="0.25">
      <c r="A8401" s="8">
        <v>85.010000000000105</v>
      </c>
      <c r="B8401" s="41" t="s">
        <v>21</v>
      </c>
    </row>
    <row r="8402" spans="1:2" x14ac:dyDescent="0.25">
      <c r="A8402" s="8">
        <v>85.020000000000095</v>
      </c>
      <c r="B8402" s="41" t="s">
        <v>21</v>
      </c>
    </row>
    <row r="8403" spans="1:2" x14ac:dyDescent="0.25">
      <c r="A8403" s="8">
        <v>85.030000000000101</v>
      </c>
      <c r="B8403" s="41" t="s">
        <v>21</v>
      </c>
    </row>
    <row r="8404" spans="1:2" x14ac:dyDescent="0.25">
      <c r="A8404" s="8">
        <v>85.040000000000106</v>
      </c>
      <c r="B8404" s="41" t="s">
        <v>21</v>
      </c>
    </row>
    <row r="8405" spans="1:2" x14ac:dyDescent="0.25">
      <c r="A8405" s="8">
        <v>85.050000000000097</v>
      </c>
      <c r="B8405" s="41" t="s">
        <v>21</v>
      </c>
    </row>
    <row r="8406" spans="1:2" x14ac:dyDescent="0.25">
      <c r="A8406" s="8">
        <v>85.060000000000102</v>
      </c>
      <c r="B8406" s="41" t="s">
        <v>21</v>
      </c>
    </row>
    <row r="8407" spans="1:2" x14ac:dyDescent="0.25">
      <c r="A8407" s="8">
        <v>85.070000000000107</v>
      </c>
      <c r="B8407" s="41" t="s">
        <v>21</v>
      </c>
    </row>
    <row r="8408" spans="1:2" x14ac:dyDescent="0.25">
      <c r="A8408" s="8">
        <v>85.080000000000098</v>
      </c>
      <c r="B8408" s="41" t="s">
        <v>21</v>
      </c>
    </row>
    <row r="8409" spans="1:2" x14ac:dyDescent="0.25">
      <c r="A8409" s="8">
        <v>85.090000000000103</v>
      </c>
      <c r="B8409" s="41" t="s">
        <v>21</v>
      </c>
    </row>
    <row r="8410" spans="1:2" x14ac:dyDescent="0.25">
      <c r="A8410" s="8">
        <v>85.100000000000094</v>
      </c>
      <c r="B8410" s="41" t="s">
        <v>21</v>
      </c>
    </row>
    <row r="8411" spans="1:2" x14ac:dyDescent="0.25">
      <c r="A8411" s="8">
        <v>85.110000000000099</v>
      </c>
      <c r="B8411" s="41" t="s">
        <v>21</v>
      </c>
    </row>
    <row r="8412" spans="1:2" x14ac:dyDescent="0.25">
      <c r="A8412" s="8">
        <v>85.120000000000104</v>
      </c>
      <c r="B8412" s="41" t="s">
        <v>21</v>
      </c>
    </row>
    <row r="8413" spans="1:2" x14ac:dyDescent="0.25">
      <c r="A8413" s="8">
        <v>85.130000000000095</v>
      </c>
      <c r="B8413" s="41" t="s">
        <v>21</v>
      </c>
    </row>
    <row r="8414" spans="1:2" x14ac:dyDescent="0.25">
      <c r="A8414" s="8">
        <v>85.1400000000001</v>
      </c>
      <c r="B8414" s="41" t="s">
        <v>21</v>
      </c>
    </row>
    <row r="8415" spans="1:2" x14ac:dyDescent="0.25">
      <c r="A8415" s="8">
        <v>85.150000000000105</v>
      </c>
      <c r="B8415" s="41" t="s">
        <v>21</v>
      </c>
    </row>
    <row r="8416" spans="1:2" x14ac:dyDescent="0.25">
      <c r="A8416" s="8">
        <v>85.160000000000096</v>
      </c>
      <c r="B8416" s="41" t="s">
        <v>21</v>
      </c>
    </row>
    <row r="8417" spans="1:2" x14ac:dyDescent="0.25">
      <c r="A8417" s="8">
        <v>85.170000000000101</v>
      </c>
      <c r="B8417" s="41" t="s">
        <v>21</v>
      </c>
    </row>
    <row r="8418" spans="1:2" x14ac:dyDescent="0.25">
      <c r="A8418" s="8">
        <v>85.180000000000106</v>
      </c>
      <c r="B8418" s="41" t="s">
        <v>21</v>
      </c>
    </row>
    <row r="8419" spans="1:2" x14ac:dyDescent="0.25">
      <c r="A8419" s="8">
        <v>85.190000000000097</v>
      </c>
      <c r="B8419" s="41" t="s">
        <v>21</v>
      </c>
    </row>
    <row r="8420" spans="1:2" x14ac:dyDescent="0.25">
      <c r="A8420" s="8">
        <v>85.200000000000102</v>
      </c>
      <c r="B8420" s="41" t="s">
        <v>21</v>
      </c>
    </row>
    <row r="8421" spans="1:2" x14ac:dyDescent="0.25">
      <c r="A8421" s="8">
        <v>85.210000000000093</v>
      </c>
      <c r="B8421" s="41" t="s">
        <v>21</v>
      </c>
    </row>
    <row r="8422" spans="1:2" x14ac:dyDescent="0.25">
      <c r="A8422" s="8">
        <v>85.220000000000098</v>
      </c>
      <c r="B8422" s="41" t="s">
        <v>21</v>
      </c>
    </row>
    <row r="8423" spans="1:2" x14ac:dyDescent="0.25">
      <c r="A8423" s="8">
        <v>85.230000000000103</v>
      </c>
      <c r="B8423" s="41" t="s">
        <v>21</v>
      </c>
    </row>
    <row r="8424" spans="1:2" x14ac:dyDescent="0.25">
      <c r="A8424" s="8">
        <v>85.240000000000094</v>
      </c>
      <c r="B8424" s="41" t="s">
        <v>21</v>
      </c>
    </row>
    <row r="8425" spans="1:2" x14ac:dyDescent="0.25">
      <c r="A8425" s="8">
        <v>85.250000000000099</v>
      </c>
      <c r="B8425" s="41" t="s">
        <v>21</v>
      </c>
    </row>
    <row r="8426" spans="1:2" x14ac:dyDescent="0.25">
      <c r="A8426" s="8">
        <v>85.260000000000105</v>
      </c>
      <c r="B8426" s="41" t="s">
        <v>21</v>
      </c>
    </row>
    <row r="8427" spans="1:2" x14ac:dyDescent="0.25">
      <c r="A8427" s="8">
        <v>85.270000000000095</v>
      </c>
      <c r="B8427" s="41" t="s">
        <v>21</v>
      </c>
    </row>
    <row r="8428" spans="1:2" x14ac:dyDescent="0.25">
      <c r="A8428" s="8">
        <v>85.280000000000101</v>
      </c>
      <c r="B8428" s="41" t="s">
        <v>21</v>
      </c>
    </row>
    <row r="8429" spans="1:2" x14ac:dyDescent="0.25">
      <c r="A8429" s="8">
        <v>85.290000000000106</v>
      </c>
      <c r="B8429" s="41" t="s">
        <v>21</v>
      </c>
    </row>
    <row r="8430" spans="1:2" x14ac:dyDescent="0.25">
      <c r="A8430" s="8">
        <v>85.300000000000097</v>
      </c>
      <c r="B8430" s="41" t="s">
        <v>21</v>
      </c>
    </row>
    <row r="8431" spans="1:2" x14ac:dyDescent="0.25">
      <c r="A8431" s="8">
        <v>85.310000000000102</v>
      </c>
      <c r="B8431" s="41" t="s">
        <v>21</v>
      </c>
    </row>
    <row r="8432" spans="1:2" x14ac:dyDescent="0.25">
      <c r="A8432" s="8">
        <v>85.320000000000107</v>
      </c>
      <c r="B8432" s="41" t="s">
        <v>21</v>
      </c>
    </row>
    <row r="8433" spans="1:2" x14ac:dyDescent="0.25">
      <c r="A8433" s="8">
        <v>85.330000000000098</v>
      </c>
      <c r="B8433" s="41" t="s">
        <v>21</v>
      </c>
    </row>
    <row r="8434" spans="1:2" x14ac:dyDescent="0.25">
      <c r="A8434" s="8">
        <v>85.340000000000103</v>
      </c>
      <c r="B8434" s="41" t="s">
        <v>21</v>
      </c>
    </row>
    <row r="8435" spans="1:2" x14ac:dyDescent="0.25">
      <c r="A8435" s="8">
        <v>85.350000000000094</v>
      </c>
      <c r="B8435" s="41" t="s">
        <v>21</v>
      </c>
    </row>
    <row r="8436" spans="1:2" x14ac:dyDescent="0.25">
      <c r="A8436" s="8">
        <v>85.360000000000099</v>
      </c>
      <c r="B8436" s="41" t="s">
        <v>21</v>
      </c>
    </row>
    <row r="8437" spans="1:2" x14ac:dyDescent="0.25">
      <c r="A8437" s="8">
        <v>85.370000000000104</v>
      </c>
      <c r="B8437" s="41" t="s">
        <v>21</v>
      </c>
    </row>
    <row r="8438" spans="1:2" x14ac:dyDescent="0.25">
      <c r="A8438" s="8">
        <v>85.380000000000095</v>
      </c>
      <c r="B8438" s="41" t="s">
        <v>21</v>
      </c>
    </row>
    <row r="8439" spans="1:2" x14ac:dyDescent="0.25">
      <c r="A8439" s="8">
        <v>85.3900000000001</v>
      </c>
      <c r="B8439" s="41" t="s">
        <v>21</v>
      </c>
    </row>
    <row r="8440" spans="1:2" x14ac:dyDescent="0.25">
      <c r="A8440" s="8">
        <v>85.400000000000105</v>
      </c>
      <c r="B8440" s="41" t="s">
        <v>21</v>
      </c>
    </row>
    <row r="8441" spans="1:2" x14ac:dyDescent="0.25">
      <c r="A8441" s="8">
        <v>85.410000000000096</v>
      </c>
      <c r="B8441" s="41" t="s">
        <v>21</v>
      </c>
    </row>
    <row r="8442" spans="1:2" x14ac:dyDescent="0.25">
      <c r="A8442" s="8">
        <v>85.420000000000101</v>
      </c>
      <c r="B8442" s="41" t="s">
        <v>21</v>
      </c>
    </row>
    <row r="8443" spans="1:2" x14ac:dyDescent="0.25">
      <c r="A8443" s="8">
        <v>85.430000000000106</v>
      </c>
      <c r="B8443" s="41" t="s">
        <v>21</v>
      </c>
    </row>
    <row r="8444" spans="1:2" x14ac:dyDescent="0.25">
      <c r="A8444" s="8">
        <v>85.440000000000097</v>
      </c>
      <c r="B8444" s="41" t="s">
        <v>21</v>
      </c>
    </row>
    <row r="8445" spans="1:2" x14ac:dyDescent="0.25">
      <c r="A8445" s="8">
        <v>85.450000000000102</v>
      </c>
      <c r="B8445" s="41" t="s">
        <v>21</v>
      </c>
    </row>
    <row r="8446" spans="1:2" x14ac:dyDescent="0.25">
      <c r="A8446" s="8">
        <v>85.460000000000093</v>
      </c>
      <c r="B8446" s="41" t="s">
        <v>21</v>
      </c>
    </row>
    <row r="8447" spans="1:2" x14ac:dyDescent="0.25">
      <c r="A8447" s="8">
        <v>85.470000000000098</v>
      </c>
      <c r="B8447" s="41" t="s">
        <v>21</v>
      </c>
    </row>
    <row r="8448" spans="1:2" x14ac:dyDescent="0.25">
      <c r="A8448" s="8">
        <v>85.480000000000103</v>
      </c>
      <c r="B8448" s="41" t="s">
        <v>21</v>
      </c>
    </row>
    <row r="8449" spans="1:2" x14ac:dyDescent="0.25">
      <c r="A8449" s="8">
        <v>85.490000000000094</v>
      </c>
      <c r="B8449" s="41" t="s">
        <v>21</v>
      </c>
    </row>
    <row r="8450" spans="1:2" x14ac:dyDescent="0.25">
      <c r="A8450" s="8">
        <v>85.500000000000099</v>
      </c>
      <c r="B8450" s="41" t="s">
        <v>21</v>
      </c>
    </row>
    <row r="8451" spans="1:2" x14ac:dyDescent="0.25">
      <c r="A8451" s="8">
        <v>85.510000000000105</v>
      </c>
      <c r="B8451" s="41" t="s">
        <v>21</v>
      </c>
    </row>
    <row r="8452" spans="1:2" x14ac:dyDescent="0.25">
      <c r="A8452" s="8">
        <v>85.520000000000095</v>
      </c>
      <c r="B8452" s="41" t="s">
        <v>21</v>
      </c>
    </row>
    <row r="8453" spans="1:2" x14ac:dyDescent="0.25">
      <c r="A8453" s="8">
        <v>85.530000000000101</v>
      </c>
      <c r="B8453" s="41" t="s">
        <v>21</v>
      </c>
    </row>
    <row r="8454" spans="1:2" x14ac:dyDescent="0.25">
      <c r="A8454" s="8">
        <v>85.540000000000106</v>
      </c>
      <c r="B8454" s="41" t="s">
        <v>21</v>
      </c>
    </row>
    <row r="8455" spans="1:2" x14ac:dyDescent="0.25">
      <c r="A8455" s="8">
        <v>85.550000000000097</v>
      </c>
      <c r="B8455" s="41" t="s">
        <v>21</v>
      </c>
    </row>
    <row r="8456" spans="1:2" x14ac:dyDescent="0.25">
      <c r="A8456" s="8">
        <v>85.560000000000102</v>
      </c>
      <c r="B8456" s="41" t="s">
        <v>21</v>
      </c>
    </row>
    <row r="8457" spans="1:2" x14ac:dyDescent="0.25">
      <c r="A8457" s="8">
        <v>85.570000000000107</v>
      </c>
      <c r="B8457" s="41" t="s">
        <v>21</v>
      </c>
    </row>
    <row r="8458" spans="1:2" x14ac:dyDescent="0.25">
      <c r="A8458" s="8">
        <v>85.580000000000098</v>
      </c>
      <c r="B8458" s="41" t="s">
        <v>21</v>
      </c>
    </row>
    <row r="8459" spans="1:2" x14ac:dyDescent="0.25">
      <c r="A8459" s="8">
        <v>85.590000000000103</v>
      </c>
      <c r="B8459" s="41" t="s">
        <v>21</v>
      </c>
    </row>
    <row r="8460" spans="1:2" x14ac:dyDescent="0.25">
      <c r="A8460" s="8">
        <v>85.600000000000094</v>
      </c>
      <c r="B8460" s="41" t="s">
        <v>21</v>
      </c>
    </row>
    <row r="8461" spans="1:2" x14ac:dyDescent="0.25">
      <c r="A8461" s="8">
        <v>85.610000000000099</v>
      </c>
      <c r="B8461" s="41" t="s">
        <v>21</v>
      </c>
    </row>
    <row r="8462" spans="1:2" x14ac:dyDescent="0.25">
      <c r="A8462" s="8">
        <v>85.620000000000104</v>
      </c>
      <c r="B8462" s="41" t="s">
        <v>21</v>
      </c>
    </row>
    <row r="8463" spans="1:2" x14ac:dyDescent="0.25">
      <c r="A8463" s="8">
        <v>85.630000000000095</v>
      </c>
      <c r="B8463" s="41" t="s">
        <v>21</v>
      </c>
    </row>
    <row r="8464" spans="1:2" x14ac:dyDescent="0.25">
      <c r="A8464" s="8">
        <v>85.6400000000001</v>
      </c>
      <c r="B8464" s="41" t="s">
        <v>21</v>
      </c>
    </row>
    <row r="8465" spans="1:2" x14ac:dyDescent="0.25">
      <c r="A8465" s="8">
        <v>85.650000000000105</v>
      </c>
      <c r="B8465" s="41" t="s">
        <v>21</v>
      </c>
    </row>
    <row r="8466" spans="1:2" x14ac:dyDescent="0.25">
      <c r="A8466" s="8">
        <v>85.660000000000096</v>
      </c>
      <c r="B8466" s="41" t="s">
        <v>21</v>
      </c>
    </row>
    <row r="8467" spans="1:2" x14ac:dyDescent="0.25">
      <c r="A8467" s="8">
        <v>85.670000000000101</v>
      </c>
      <c r="B8467" s="41" t="s">
        <v>21</v>
      </c>
    </row>
    <row r="8468" spans="1:2" x14ac:dyDescent="0.25">
      <c r="A8468" s="8">
        <v>85.680000000000106</v>
      </c>
      <c r="B8468" s="41" t="s">
        <v>21</v>
      </c>
    </row>
    <row r="8469" spans="1:2" x14ac:dyDescent="0.25">
      <c r="A8469" s="8">
        <v>85.690000000000097</v>
      </c>
      <c r="B8469" s="41" t="s">
        <v>21</v>
      </c>
    </row>
    <row r="8470" spans="1:2" x14ac:dyDescent="0.25">
      <c r="A8470" s="8">
        <v>85.700000000000102</v>
      </c>
      <c r="B8470" s="41" t="s">
        <v>21</v>
      </c>
    </row>
    <row r="8471" spans="1:2" x14ac:dyDescent="0.25">
      <c r="A8471" s="8">
        <v>85.710000000000093</v>
      </c>
      <c r="B8471" s="41" t="s">
        <v>21</v>
      </c>
    </row>
    <row r="8472" spans="1:2" x14ac:dyDescent="0.25">
      <c r="A8472" s="8">
        <v>85.720000000000098</v>
      </c>
      <c r="B8472" s="41" t="s">
        <v>21</v>
      </c>
    </row>
    <row r="8473" spans="1:2" x14ac:dyDescent="0.25">
      <c r="A8473" s="8">
        <v>85.730000000000103</v>
      </c>
      <c r="B8473" s="41" t="s">
        <v>21</v>
      </c>
    </row>
    <row r="8474" spans="1:2" x14ac:dyDescent="0.25">
      <c r="A8474" s="8">
        <v>85.740000000000094</v>
      </c>
      <c r="B8474" s="41" t="s">
        <v>21</v>
      </c>
    </row>
    <row r="8475" spans="1:2" x14ac:dyDescent="0.25">
      <c r="A8475" s="8">
        <v>85.750000000000099</v>
      </c>
      <c r="B8475" s="41" t="s">
        <v>21</v>
      </c>
    </row>
    <row r="8476" spans="1:2" x14ac:dyDescent="0.25">
      <c r="A8476" s="8">
        <v>85.760000000000105</v>
      </c>
      <c r="B8476" s="41" t="s">
        <v>21</v>
      </c>
    </row>
    <row r="8477" spans="1:2" x14ac:dyDescent="0.25">
      <c r="A8477" s="8">
        <v>85.770000000000095</v>
      </c>
      <c r="B8477" s="41" t="s">
        <v>21</v>
      </c>
    </row>
    <row r="8478" spans="1:2" x14ac:dyDescent="0.25">
      <c r="A8478" s="8">
        <v>85.780000000000101</v>
      </c>
      <c r="B8478" s="41" t="s">
        <v>21</v>
      </c>
    </row>
    <row r="8479" spans="1:2" x14ac:dyDescent="0.25">
      <c r="A8479" s="8">
        <v>85.790000000000106</v>
      </c>
      <c r="B8479" s="41" t="s">
        <v>21</v>
      </c>
    </row>
    <row r="8480" spans="1:2" x14ac:dyDescent="0.25">
      <c r="A8480" s="8">
        <v>85.800000000000097</v>
      </c>
      <c r="B8480" s="41" t="s">
        <v>21</v>
      </c>
    </row>
    <row r="8481" spans="1:2" x14ac:dyDescent="0.25">
      <c r="A8481" s="8">
        <v>85.810000000000102</v>
      </c>
      <c r="B8481" s="41" t="s">
        <v>21</v>
      </c>
    </row>
    <row r="8482" spans="1:2" x14ac:dyDescent="0.25">
      <c r="A8482" s="8">
        <v>85.820000000000107</v>
      </c>
      <c r="B8482" s="41" t="s">
        <v>21</v>
      </c>
    </row>
    <row r="8483" spans="1:2" x14ac:dyDescent="0.25">
      <c r="A8483" s="8">
        <v>85.830000000000098</v>
      </c>
      <c r="B8483" s="41" t="s">
        <v>21</v>
      </c>
    </row>
    <row r="8484" spans="1:2" x14ac:dyDescent="0.25">
      <c r="A8484" s="8">
        <v>85.840000000000103</v>
      </c>
      <c r="B8484" s="41" t="s">
        <v>21</v>
      </c>
    </row>
    <row r="8485" spans="1:2" x14ac:dyDescent="0.25">
      <c r="A8485" s="8">
        <v>85.850000000000094</v>
      </c>
      <c r="B8485" s="41" t="s">
        <v>21</v>
      </c>
    </row>
    <row r="8486" spans="1:2" x14ac:dyDescent="0.25">
      <c r="A8486" s="8">
        <v>85.860000000000099</v>
      </c>
      <c r="B8486" s="41" t="s">
        <v>21</v>
      </c>
    </row>
    <row r="8487" spans="1:2" x14ac:dyDescent="0.25">
      <c r="A8487" s="8">
        <v>85.870000000000104</v>
      </c>
      <c r="B8487" s="41" t="s">
        <v>21</v>
      </c>
    </row>
    <row r="8488" spans="1:2" x14ac:dyDescent="0.25">
      <c r="A8488" s="8">
        <v>85.880000000000095</v>
      </c>
      <c r="B8488" s="41" t="s">
        <v>21</v>
      </c>
    </row>
    <row r="8489" spans="1:2" x14ac:dyDescent="0.25">
      <c r="A8489" s="8">
        <v>85.8900000000001</v>
      </c>
      <c r="B8489" s="41" t="s">
        <v>21</v>
      </c>
    </row>
    <row r="8490" spans="1:2" x14ac:dyDescent="0.25">
      <c r="A8490" s="8">
        <v>85.900000000000105</v>
      </c>
      <c r="B8490" s="41" t="s">
        <v>21</v>
      </c>
    </row>
    <row r="8491" spans="1:2" x14ac:dyDescent="0.25">
      <c r="A8491" s="8">
        <v>85.910000000000096</v>
      </c>
      <c r="B8491" s="41" t="s">
        <v>21</v>
      </c>
    </row>
    <row r="8492" spans="1:2" x14ac:dyDescent="0.25">
      <c r="A8492" s="8">
        <v>85.920000000000101</v>
      </c>
      <c r="B8492" s="41" t="s">
        <v>21</v>
      </c>
    </row>
    <row r="8493" spans="1:2" x14ac:dyDescent="0.25">
      <c r="A8493" s="8">
        <v>85.930000000000106</v>
      </c>
      <c r="B8493" s="41" t="s">
        <v>21</v>
      </c>
    </row>
    <row r="8494" spans="1:2" x14ac:dyDescent="0.25">
      <c r="A8494" s="8">
        <v>85.940000000000097</v>
      </c>
      <c r="B8494" s="41" t="s">
        <v>21</v>
      </c>
    </row>
    <row r="8495" spans="1:2" x14ac:dyDescent="0.25">
      <c r="A8495" s="8">
        <v>85.950000000000102</v>
      </c>
      <c r="B8495" s="41" t="s">
        <v>21</v>
      </c>
    </row>
    <row r="8496" spans="1:2" x14ac:dyDescent="0.25">
      <c r="A8496" s="8">
        <v>85.960000000000093</v>
      </c>
      <c r="B8496" s="41" t="s">
        <v>21</v>
      </c>
    </row>
    <row r="8497" spans="1:2" x14ac:dyDescent="0.25">
      <c r="A8497" s="8">
        <v>85.970000000000098</v>
      </c>
      <c r="B8497" s="41" t="s">
        <v>21</v>
      </c>
    </row>
    <row r="8498" spans="1:2" x14ac:dyDescent="0.25">
      <c r="A8498" s="8">
        <v>85.980000000000103</v>
      </c>
      <c r="B8498" s="41" t="s">
        <v>21</v>
      </c>
    </row>
    <row r="8499" spans="1:2" x14ac:dyDescent="0.25">
      <c r="A8499" s="8">
        <v>85.990000000000094</v>
      </c>
      <c r="B8499" s="41" t="s">
        <v>21</v>
      </c>
    </row>
    <row r="8500" spans="1:2" x14ac:dyDescent="0.25">
      <c r="A8500" s="8">
        <v>86.000000000000099</v>
      </c>
      <c r="B8500" s="41" t="s">
        <v>21</v>
      </c>
    </row>
    <row r="8501" spans="1:2" x14ac:dyDescent="0.25">
      <c r="A8501" s="8">
        <v>86.010000000000105</v>
      </c>
      <c r="B8501" s="41" t="s">
        <v>21</v>
      </c>
    </row>
    <row r="8502" spans="1:2" x14ac:dyDescent="0.25">
      <c r="A8502" s="8">
        <v>86.020000000000095</v>
      </c>
      <c r="B8502" s="41" t="s">
        <v>21</v>
      </c>
    </row>
    <row r="8503" spans="1:2" x14ac:dyDescent="0.25">
      <c r="A8503" s="8">
        <v>86.030000000000101</v>
      </c>
      <c r="B8503" s="41" t="s">
        <v>21</v>
      </c>
    </row>
    <row r="8504" spans="1:2" x14ac:dyDescent="0.25">
      <c r="A8504" s="8">
        <v>86.040000000000106</v>
      </c>
      <c r="B8504" s="41" t="s">
        <v>21</v>
      </c>
    </row>
    <row r="8505" spans="1:2" x14ac:dyDescent="0.25">
      <c r="A8505" s="8">
        <v>86.050000000000097</v>
      </c>
      <c r="B8505" s="41" t="s">
        <v>21</v>
      </c>
    </row>
    <row r="8506" spans="1:2" x14ac:dyDescent="0.25">
      <c r="A8506" s="8">
        <v>86.060000000000102</v>
      </c>
      <c r="B8506" s="41" t="s">
        <v>21</v>
      </c>
    </row>
    <row r="8507" spans="1:2" x14ac:dyDescent="0.25">
      <c r="A8507" s="8">
        <v>86.070000000000107</v>
      </c>
      <c r="B8507" s="41" t="s">
        <v>21</v>
      </c>
    </row>
    <row r="8508" spans="1:2" x14ac:dyDescent="0.25">
      <c r="A8508" s="8">
        <v>86.080000000000098</v>
      </c>
      <c r="B8508" s="41" t="s">
        <v>21</v>
      </c>
    </row>
    <row r="8509" spans="1:2" x14ac:dyDescent="0.25">
      <c r="A8509" s="8">
        <v>86.090000000000103</v>
      </c>
      <c r="B8509" s="41" t="s">
        <v>21</v>
      </c>
    </row>
    <row r="8510" spans="1:2" x14ac:dyDescent="0.25">
      <c r="A8510" s="8">
        <v>86.100000000000094</v>
      </c>
      <c r="B8510" s="41" t="s">
        <v>21</v>
      </c>
    </row>
    <row r="8511" spans="1:2" x14ac:dyDescent="0.25">
      <c r="A8511" s="8">
        <v>86.110000000000099</v>
      </c>
      <c r="B8511" s="41" t="s">
        <v>21</v>
      </c>
    </row>
    <row r="8512" spans="1:2" x14ac:dyDescent="0.25">
      <c r="A8512" s="8">
        <v>86.120000000000104</v>
      </c>
      <c r="B8512" s="41" t="s">
        <v>21</v>
      </c>
    </row>
    <row r="8513" spans="1:2" x14ac:dyDescent="0.25">
      <c r="A8513" s="8">
        <v>86.130000000000095</v>
      </c>
      <c r="B8513" s="41" t="s">
        <v>21</v>
      </c>
    </row>
    <row r="8514" spans="1:2" x14ac:dyDescent="0.25">
      <c r="A8514" s="8">
        <v>86.1400000000001</v>
      </c>
      <c r="B8514" s="41" t="s">
        <v>21</v>
      </c>
    </row>
    <row r="8515" spans="1:2" x14ac:dyDescent="0.25">
      <c r="A8515" s="8">
        <v>86.150000000000105</v>
      </c>
      <c r="B8515" s="41" t="s">
        <v>21</v>
      </c>
    </row>
    <row r="8516" spans="1:2" x14ac:dyDescent="0.25">
      <c r="A8516" s="8">
        <v>86.160000000000096</v>
      </c>
      <c r="B8516" s="41" t="s">
        <v>21</v>
      </c>
    </row>
    <row r="8517" spans="1:2" x14ac:dyDescent="0.25">
      <c r="A8517" s="8">
        <v>86.170000000000101</v>
      </c>
      <c r="B8517" s="41" t="s">
        <v>21</v>
      </c>
    </row>
    <row r="8518" spans="1:2" x14ac:dyDescent="0.25">
      <c r="A8518" s="8">
        <v>86.180000000000106</v>
      </c>
      <c r="B8518" s="41" t="s">
        <v>21</v>
      </c>
    </row>
    <row r="8519" spans="1:2" x14ac:dyDescent="0.25">
      <c r="A8519" s="8">
        <v>86.190000000000097</v>
      </c>
      <c r="B8519" s="41" t="s">
        <v>21</v>
      </c>
    </row>
    <row r="8520" spans="1:2" x14ac:dyDescent="0.25">
      <c r="A8520" s="8">
        <v>86.200000000000102</v>
      </c>
      <c r="B8520" s="41" t="s">
        <v>21</v>
      </c>
    </row>
    <row r="8521" spans="1:2" x14ac:dyDescent="0.25">
      <c r="A8521" s="8">
        <v>86.210000000000093</v>
      </c>
      <c r="B8521" s="41" t="s">
        <v>21</v>
      </c>
    </row>
    <row r="8522" spans="1:2" x14ac:dyDescent="0.25">
      <c r="A8522" s="8">
        <v>86.220000000000098</v>
      </c>
      <c r="B8522" s="41" t="s">
        <v>21</v>
      </c>
    </row>
    <row r="8523" spans="1:2" x14ac:dyDescent="0.25">
      <c r="A8523" s="8">
        <v>86.230000000000103</v>
      </c>
      <c r="B8523" s="41" t="s">
        <v>21</v>
      </c>
    </row>
    <row r="8524" spans="1:2" x14ac:dyDescent="0.25">
      <c r="A8524" s="8">
        <v>86.240000000000094</v>
      </c>
      <c r="B8524" s="41" t="s">
        <v>21</v>
      </c>
    </row>
    <row r="8525" spans="1:2" x14ac:dyDescent="0.25">
      <c r="A8525" s="8">
        <v>86.250000000000099</v>
      </c>
      <c r="B8525" s="41" t="s">
        <v>21</v>
      </c>
    </row>
    <row r="8526" spans="1:2" x14ac:dyDescent="0.25">
      <c r="A8526" s="8">
        <v>86.260000000000105</v>
      </c>
      <c r="B8526" s="41" t="s">
        <v>21</v>
      </c>
    </row>
    <row r="8527" spans="1:2" x14ac:dyDescent="0.25">
      <c r="A8527" s="8">
        <v>86.270000000000095</v>
      </c>
      <c r="B8527" s="41" t="s">
        <v>21</v>
      </c>
    </row>
    <row r="8528" spans="1:2" x14ac:dyDescent="0.25">
      <c r="A8528" s="8">
        <v>86.280000000000101</v>
      </c>
      <c r="B8528" s="41" t="s">
        <v>21</v>
      </c>
    </row>
    <row r="8529" spans="1:2" x14ac:dyDescent="0.25">
      <c r="A8529" s="8">
        <v>86.290000000000106</v>
      </c>
      <c r="B8529" s="41" t="s">
        <v>21</v>
      </c>
    </row>
    <row r="8530" spans="1:2" x14ac:dyDescent="0.25">
      <c r="A8530" s="8">
        <v>86.300000000000097</v>
      </c>
      <c r="B8530" s="41" t="s">
        <v>21</v>
      </c>
    </row>
    <row r="8531" spans="1:2" x14ac:dyDescent="0.25">
      <c r="A8531" s="8">
        <v>86.310000000000102</v>
      </c>
      <c r="B8531" s="41" t="s">
        <v>21</v>
      </c>
    </row>
    <row r="8532" spans="1:2" x14ac:dyDescent="0.25">
      <c r="A8532" s="8">
        <v>86.320000000000107</v>
      </c>
      <c r="B8532" s="41" t="s">
        <v>21</v>
      </c>
    </row>
    <row r="8533" spans="1:2" x14ac:dyDescent="0.25">
      <c r="A8533" s="8">
        <v>86.330000000000098</v>
      </c>
      <c r="B8533" s="41" t="s">
        <v>21</v>
      </c>
    </row>
    <row r="8534" spans="1:2" x14ac:dyDescent="0.25">
      <c r="A8534" s="8">
        <v>86.340000000000103</v>
      </c>
      <c r="B8534" s="41" t="s">
        <v>21</v>
      </c>
    </row>
    <row r="8535" spans="1:2" x14ac:dyDescent="0.25">
      <c r="A8535" s="8">
        <v>86.350000000000094</v>
      </c>
      <c r="B8535" s="41" t="s">
        <v>21</v>
      </c>
    </row>
    <row r="8536" spans="1:2" x14ac:dyDescent="0.25">
      <c r="A8536" s="8">
        <v>86.360000000000099</v>
      </c>
      <c r="B8536" s="41" t="s">
        <v>21</v>
      </c>
    </row>
    <row r="8537" spans="1:2" x14ac:dyDescent="0.25">
      <c r="A8537" s="8">
        <v>86.370000000000104</v>
      </c>
      <c r="B8537" s="41" t="s">
        <v>21</v>
      </c>
    </row>
    <row r="8538" spans="1:2" x14ac:dyDescent="0.25">
      <c r="A8538" s="8">
        <v>86.380000000000095</v>
      </c>
      <c r="B8538" s="41" t="s">
        <v>21</v>
      </c>
    </row>
    <row r="8539" spans="1:2" x14ac:dyDescent="0.25">
      <c r="A8539" s="8">
        <v>86.3900000000001</v>
      </c>
      <c r="B8539" s="41" t="s">
        <v>21</v>
      </c>
    </row>
    <row r="8540" spans="1:2" x14ac:dyDescent="0.25">
      <c r="A8540" s="8">
        <v>86.400000000000105</v>
      </c>
      <c r="B8540" s="41" t="s">
        <v>21</v>
      </c>
    </row>
    <row r="8541" spans="1:2" x14ac:dyDescent="0.25">
      <c r="A8541" s="8">
        <v>86.410000000000096</v>
      </c>
      <c r="B8541" s="41" t="s">
        <v>21</v>
      </c>
    </row>
    <row r="8542" spans="1:2" x14ac:dyDescent="0.25">
      <c r="A8542" s="8">
        <v>86.420000000000101</v>
      </c>
      <c r="B8542" s="41" t="s">
        <v>21</v>
      </c>
    </row>
    <row r="8543" spans="1:2" x14ac:dyDescent="0.25">
      <c r="A8543" s="8">
        <v>86.430000000000106</v>
      </c>
      <c r="B8543" s="41" t="s">
        <v>21</v>
      </c>
    </row>
    <row r="8544" spans="1:2" x14ac:dyDescent="0.25">
      <c r="A8544" s="8">
        <v>86.440000000000097</v>
      </c>
      <c r="B8544" s="41" t="s">
        <v>21</v>
      </c>
    </row>
    <row r="8545" spans="1:2" x14ac:dyDescent="0.25">
      <c r="A8545" s="8">
        <v>86.450000000000102</v>
      </c>
      <c r="B8545" s="41" t="s">
        <v>21</v>
      </c>
    </row>
    <row r="8546" spans="1:2" x14ac:dyDescent="0.25">
      <c r="A8546" s="8">
        <v>86.460000000000093</v>
      </c>
      <c r="B8546" s="41" t="s">
        <v>21</v>
      </c>
    </row>
    <row r="8547" spans="1:2" x14ac:dyDescent="0.25">
      <c r="A8547" s="8">
        <v>86.470000000000098</v>
      </c>
      <c r="B8547" s="41" t="s">
        <v>21</v>
      </c>
    </row>
    <row r="8548" spans="1:2" x14ac:dyDescent="0.25">
      <c r="A8548" s="8">
        <v>86.480000000000103</v>
      </c>
      <c r="B8548" s="41" t="s">
        <v>21</v>
      </c>
    </row>
    <row r="8549" spans="1:2" x14ac:dyDescent="0.25">
      <c r="A8549" s="8">
        <v>86.490000000000094</v>
      </c>
      <c r="B8549" s="41" t="s">
        <v>21</v>
      </c>
    </row>
    <row r="8550" spans="1:2" x14ac:dyDescent="0.25">
      <c r="A8550" s="8">
        <v>86.500000000000099</v>
      </c>
      <c r="B8550" s="41" t="s">
        <v>21</v>
      </c>
    </row>
    <row r="8551" spans="1:2" x14ac:dyDescent="0.25">
      <c r="A8551" s="8">
        <v>86.510000000000105</v>
      </c>
      <c r="B8551" s="41" t="s">
        <v>21</v>
      </c>
    </row>
    <row r="8552" spans="1:2" x14ac:dyDescent="0.25">
      <c r="A8552" s="8">
        <v>86.520000000000095</v>
      </c>
      <c r="B8552" s="41" t="s">
        <v>21</v>
      </c>
    </row>
    <row r="8553" spans="1:2" x14ac:dyDescent="0.25">
      <c r="A8553" s="8">
        <v>86.530000000000101</v>
      </c>
      <c r="B8553" s="41" t="s">
        <v>21</v>
      </c>
    </row>
    <row r="8554" spans="1:2" x14ac:dyDescent="0.25">
      <c r="A8554" s="8">
        <v>86.540000000000106</v>
      </c>
      <c r="B8554" s="41" t="s">
        <v>21</v>
      </c>
    </row>
    <row r="8555" spans="1:2" x14ac:dyDescent="0.25">
      <c r="A8555" s="8">
        <v>86.550000000000097</v>
      </c>
      <c r="B8555" s="41" t="s">
        <v>21</v>
      </c>
    </row>
    <row r="8556" spans="1:2" x14ac:dyDescent="0.25">
      <c r="A8556" s="8">
        <v>86.560000000000102</v>
      </c>
      <c r="B8556" s="41" t="s">
        <v>21</v>
      </c>
    </row>
    <row r="8557" spans="1:2" x14ac:dyDescent="0.25">
      <c r="A8557" s="8">
        <v>86.570000000000107</v>
      </c>
      <c r="B8557" s="41" t="s">
        <v>21</v>
      </c>
    </row>
    <row r="8558" spans="1:2" x14ac:dyDescent="0.25">
      <c r="A8558" s="8">
        <v>86.580000000000098</v>
      </c>
      <c r="B8558" s="41" t="s">
        <v>21</v>
      </c>
    </row>
    <row r="8559" spans="1:2" x14ac:dyDescent="0.25">
      <c r="A8559" s="8">
        <v>86.590000000000103</v>
      </c>
      <c r="B8559" s="41" t="s">
        <v>21</v>
      </c>
    </row>
    <row r="8560" spans="1:2" x14ac:dyDescent="0.25">
      <c r="A8560" s="8">
        <v>86.600000000000094</v>
      </c>
      <c r="B8560" s="41" t="s">
        <v>21</v>
      </c>
    </row>
    <row r="8561" spans="1:2" x14ac:dyDescent="0.25">
      <c r="A8561" s="8">
        <v>86.610000000000099</v>
      </c>
      <c r="B8561" s="41" t="s">
        <v>21</v>
      </c>
    </row>
    <row r="8562" spans="1:2" x14ac:dyDescent="0.25">
      <c r="A8562" s="8">
        <v>86.620000000000104</v>
      </c>
      <c r="B8562" s="41" t="s">
        <v>21</v>
      </c>
    </row>
    <row r="8563" spans="1:2" x14ac:dyDescent="0.25">
      <c r="A8563" s="8">
        <v>86.630000000000095</v>
      </c>
      <c r="B8563" s="41" t="s">
        <v>21</v>
      </c>
    </row>
    <row r="8564" spans="1:2" x14ac:dyDescent="0.25">
      <c r="A8564" s="8">
        <v>86.6400000000001</v>
      </c>
      <c r="B8564" s="41" t="s">
        <v>21</v>
      </c>
    </row>
    <row r="8565" spans="1:2" x14ac:dyDescent="0.25">
      <c r="A8565" s="8">
        <v>86.650000000000105</v>
      </c>
      <c r="B8565" s="41" t="s">
        <v>21</v>
      </c>
    </row>
    <row r="8566" spans="1:2" x14ac:dyDescent="0.25">
      <c r="A8566" s="8">
        <v>86.660000000000096</v>
      </c>
      <c r="B8566" s="41" t="s">
        <v>21</v>
      </c>
    </row>
    <row r="8567" spans="1:2" x14ac:dyDescent="0.25">
      <c r="A8567" s="8">
        <v>86.670000000000101</v>
      </c>
      <c r="B8567" s="41" t="s">
        <v>21</v>
      </c>
    </row>
    <row r="8568" spans="1:2" x14ac:dyDescent="0.25">
      <c r="A8568" s="8">
        <v>86.680000000000106</v>
      </c>
      <c r="B8568" s="41" t="s">
        <v>21</v>
      </c>
    </row>
    <row r="8569" spans="1:2" x14ac:dyDescent="0.25">
      <c r="A8569" s="8">
        <v>86.690000000000097</v>
      </c>
      <c r="B8569" s="41" t="s">
        <v>21</v>
      </c>
    </row>
    <row r="8570" spans="1:2" x14ac:dyDescent="0.25">
      <c r="A8570" s="8">
        <v>86.700000000000102</v>
      </c>
      <c r="B8570" s="41" t="s">
        <v>21</v>
      </c>
    </row>
    <row r="8571" spans="1:2" x14ac:dyDescent="0.25">
      <c r="A8571" s="8">
        <v>86.710000000000093</v>
      </c>
      <c r="B8571" s="41" t="s">
        <v>21</v>
      </c>
    </row>
    <row r="8572" spans="1:2" x14ac:dyDescent="0.25">
      <c r="A8572" s="8">
        <v>86.720000000000098</v>
      </c>
      <c r="B8572" s="41" t="s">
        <v>21</v>
      </c>
    </row>
    <row r="8573" spans="1:2" x14ac:dyDescent="0.25">
      <c r="A8573" s="8">
        <v>86.730000000000103</v>
      </c>
      <c r="B8573" s="41" t="s">
        <v>21</v>
      </c>
    </row>
    <row r="8574" spans="1:2" x14ac:dyDescent="0.25">
      <c r="A8574" s="8">
        <v>86.740000000000094</v>
      </c>
      <c r="B8574" s="41" t="s">
        <v>21</v>
      </c>
    </row>
    <row r="8575" spans="1:2" x14ac:dyDescent="0.25">
      <c r="A8575" s="8">
        <v>86.750000000000099</v>
      </c>
      <c r="B8575" s="41" t="s">
        <v>21</v>
      </c>
    </row>
    <row r="8576" spans="1:2" x14ac:dyDescent="0.25">
      <c r="A8576" s="8">
        <v>86.760000000000105</v>
      </c>
      <c r="B8576" s="41" t="s">
        <v>21</v>
      </c>
    </row>
    <row r="8577" spans="1:2" x14ac:dyDescent="0.25">
      <c r="A8577" s="8">
        <v>86.770000000000095</v>
      </c>
      <c r="B8577" s="41" t="s">
        <v>21</v>
      </c>
    </row>
    <row r="8578" spans="1:2" x14ac:dyDescent="0.25">
      <c r="A8578" s="8">
        <v>86.780000000000101</v>
      </c>
      <c r="B8578" s="41" t="s">
        <v>21</v>
      </c>
    </row>
    <row r="8579" spans="1:2" x14ac:dyDescent="0.25">
      <c r="A8579" s="8">
        <v>86.790000000000106</v>
      </c>
      <c r="B8579" s="41" t="s">
        <v>21</v>
      </c>
    </row>
    <row r="8580" spans="1:2" x14ac:dyDescent="0.25">
      <c r="A8580" s="8">
        <v>86.800000000000097</v>
      </c>
      <c r="B8580" s="41" t="s">
        <v>21</v>
      </c>
    </row>
    <row r="8581" spans="1:2" x14ac:dyDescent="0.25">
      <c r="A8581" s="8">
        <v>86.810000000000102</v>
      </c>
      <c r="B8581" s="41" t="s">
        <v>21</v>
      </c>
    </row>
    <row r="8582" spans="1:2" x14ac:dyDescent="0.25">
      <c r="A8582" s="8">
        <v>86.820000000000107</v>
      </c>
      <c r="B8582" s="41" t="s">
        <v>21</v>
      </c>
    </row>
    <row r="8583" spans="1:2" x14ac:dyDescent="0.25">
      <c r="A8583" s="8">
        <v>86.830000000000098</v>
      </c>
      <c r="B8583" s="41" t="s">
        <v>21</v>
      </c>
    </row>
    <row r="8584" spans="1:2" x14ac:dyDescent="0.25">
      <c r="A8584" s="8">
        <v>86.840000000000103</v>
      </c>
      <c r="B8584" s="41" t="s">
        <v>21</v>
      </c>
    </row>
    <row r="8585" spans="1:2" x14ac:dyDescent="0.25">
      <c r="A8585" s="8">
        <v>86.850000000000094</v>
      </c>
      <c r="B8585" s="41" t="s">
        <v>21</v>
      </c>
    </row>
    <row r="8586" spans="1:2" x14ac:dyDescent="0.25">
      <c r="A8586" s="8">
        <v>86.860000000000099</v>
      </c>
      <c r="B8586" s="41" t="s">
        <v>21</v>
      </c>
    </row>
    <row r="8587" spans="1:2" x14ac:dyDescent="0.25">
      <c r="A8587" s="8">
        <v>86.870000000000104</v>
      </c>
      <c r="B8587" s="41" t="s">
        <v>21</v>
      </c>
    </row>
    <row r="8588" spans="1:2" x14ac:dyDescent="0.25">
      <c r="A8588" s="8">
        <v>86.880000000000095</v>
      </c>
      <c r="B8588" s="41" t="s">
        <v>21</v>
      </c>
    </row>
    <row r="8589" spans="1:2" x14ac:dyDescent="0.25">
      <c r="A8589" s="8">
        <v>86.8900000000001</v>
      </c>
      <c r="B8589" s="41" t="s">
        <v>21</v>
      </c>
    </row>
    <row r="8590" spans="1:2" x14ac:dyDescent="0.25">
      <c r="A8590" s="8">
        <v>86.900000000000105</v>
      </c>
      <c r="B8590" s="41" t="s">
        <v>21</v>
      </c>
    </row>
    <row r="8591" spans="1:2" x14ac:dyDescent="0.25">
      <c r="A8591" s="8">
        <v>86.910000000000096</v>
      </c>
      <c r="B8591" s="41" t="s">
        <v>21</v>
      </c>
    </row>
    <row r="8592" spans="1:2" x14ac:dyDescent="0.25">
      <c r="A8592" s="8">
        <v>86.920000000000101</v>
      </c>
      <c r="B8592" s="41" t="s">
        <v>21</v>
      </c>
    </row>
    <row r="8593" spans="1:2" x14ac:dyDescent="0.25">
      <c r="A8593" s="8">
        <v>86.930000000000106</v>
      </c>
      <c r="B8593" s="41" t="s">
        <v>21</v>
      </c>
    </row>
    <row r="8594" spans="1:2" x14ac:dyDescent="0.25">
      <c r="A8594" s="8">
        <v>86.940000000000097</v>
      </c>
      <c r="B8594" s="41" t="s">
        <v>21</v>
      </c>
    </row>
    <row r="8595" spans="1:2" x14ac:dyDescent="0.25">
      <c r="A8595" s="8">
        <v>86.950000000000102</v>
      </c>
      <c r="B8595" s="41" t="s">
        <v>21</v>
      </c>
    </row>
    <row r="8596" spans="1:2" x14ac:dyDescent="0.25">
      <c r="A8596" s="8">
        <v>86.960000000000093</v>
      </c>
      <c r="B8596" s="41" t="s">
        <v>21</v>
      </c>
    </row>
    <row r="8597" spans="1:2" x14ac:dyDescent="0.25">
      <c r="A8597" s="8">
        <v>86.970000000000098</v>
      </c>
      <c r="B8597" s="41" t="s">
        <v>21</v>
      </c>
    </row>
    <row r="8598" spans="1:2" x14ac:dyDescent="0.25">
      <c r="A8598" s="8">
        <v>86.980000000000103</v>
      </c>
      <c r="B8598" s="41" t="s">
        <v>21</v>
      </c>
    </row>
    <row r="8599" spans="1:2" x14ac:dyDescent="0.25">
      <c r="A8599" s="8">
        <v>86.990000000000094</v>
      </c>
      <c r="B8599" s="41" t="s">
        <v>21</v>
      </c>
    </row>
    <row r="8600" spans="1:2" x14ac:dyDescent="0.25">
      <c r="A8600" s="8">
        <v>87.000000000000099</v>
      </c>
      <c r="B8600" s="41" t="s">
        <v>21</v>
      </c>
    </row>
    <row r="8601" spans="1:2" x14ac:dyDescent="0.25">
      <c r="A8601" s="8">
        <v>87.010000000000105</v>
      </c>
      <c r="B8601" s="41" t="s">
        <v>21</v>
      </c>
    </row>
    <row r="8602" spans="1:2" x14ac:dyDescent="0.25">
      <c r="A8602" s="8">
        <v>87.020000000000095</v>
      </c>
      <c r="B8602" s="41" t="s">
        <v>21</v>
      </c>
    </row>
    <row r="8603" spans="1:2" x14ac:dyDescent="0.25">
      <c r="A8603" s="8">
        <v>87.030000000000101</v>
      </c>
      <c r="B8603" s="41" t="s">
        <v>21</v>
      </c>
    </row>
    <row r="8604" spans="1:2" x14ac:dyDescent="0.25">
      <c r="A8604" s="8">
        <v>87.040000000000106</v>
      </c>
      <c r="B8604" s="41" t="s">
        <v>21</v>
      </c>
    </row>
    <row r="8605" spans="1:2" x14ac:dyDescent="0.25">
      <c r="A8605" s="8">
        <v>87.050000000000097</v>
      </c>
      <c r="B8605" s="41" t="s">
        <v>21</v>
      </c>
    </row>
    <row r="8606" spans="1:2" x14ac:dyDescent="0.25">
      <c r="A8606" s="8">
        <v>87.060000000000102</v>
      </c>
      <c r="B8606" s="41" t="s">
        <v>21</v>
      </c>
    </row>
    <row r="8607" spans="1:2" x14ac:dyDescent="0.25">
      <c r="A8607" s="8">
        <v>87.070000000000107</v>
      </c>
      <c r="B8607" s="41" t="s">
        <v>21</v>
      </c>
    </row>
    <row r="8608" spans="1:2" x14ac:dyDescent="0.25">
      <c r="A8608" s="8">
        <v>87.080000000000098</v>
      </c>
      <c r="B8608" s="41" t="s">
        <v>21</v>
      </c>
    </row>
    <row r="8609" spans="1:2" x14ac:dyDescent="0.25">
      <c r="A8609" s="8">
        <v>87.090000000000103</v>
      </c>
      <c r="B8609" s="41" t="s">
        <v>21</v>
      </c>
    </row>
    <row r="8610" spans="1:2" x14ac:dyDescent="0.25">
      <c r="A8610" s="8">
        <v>87.100000000000094</v>
      </c>
      <c r="B8610" s="41" t="s">
        <v>21</v>
      </c>
    </row>
    <row r="8611" spans="1:2" x14ac:dyDescent="0.25">
      <c r="A8611" s="8">
        <v>87.110000000000099</v>
      </c>
      <c r="B8611" s="41" t="s">
        <v>21</v>
      </c>
    </row>
    <row r="8612" spans="1:2" x14ac:dyDescent="0.25">
      <c r="A8612" s="8">
        <v>87.120000000000104</v>
      </c>
      <c r="B8612" s="41" t="s">
        <v>21</v>
      </c>
    </row>
    <row r="8613" spans="1:2" x14ac:dyDescent="0.25">
      <c r="A8613" s="8">
        <v>87.130000000000095</v>
      </c>
      <c r="B8613" s="41" t="s">
        <v>21</v>
      </c>
    </row>
    <row r="8614" spans="1:2" x14ac:dyDescent="0.25">
      <c r="A8614" s="8">
        <v>87.1400000000001</v>
      </c>
      <c r="B8614" s="41" t="s">
        <v>21</v>
      </c>
    </row>
    <row r="8615" spans="1:2" x14ac:dyDescent="0.25">
      <c r="A8615" s="8">
        <v>87.150000000000105</v>
      </c>
      <c r="B8615" s="41" t="s">
        <v>21</v>
      </c>
    </row>
    <row r="8616" spans="1:2" x14ac:dyDescent="0.25">
      <c r="A8616" s="8">
        <v>87.160000000000096</v>
      </c>
      <c r="B8616" s="41" t="s">
        <v>21</v>
      </c>
    </row>
    <row r="8617" spans="1:2" x14ac:dyDescent="0.25">
      <c r="A8617" s="8">
        <v>87.170000000000101</v>
      </c>
      <c r="B8617" s="41" t="s">
        <v>21</v>
      </c>
    </row>
    <row r="8618" spans="1:2" x14ac:dyDescent="0.25">
      <c r="A8618" s="8">
        <v>87.180000000000106</v>
      </c>
      <c r="B8618" s="41" t="s">
        <v>21</v>
      </c>
    </row>
    <row r="8619" spans="1:2" x14ac:dyDescent="0.25">
      <c r="A8619" s="8">
        <v>87.190000000000097</v>
      </c>
      <c r="B8619" s="41" t="s">
        <v>21</v>
      </c>
    </row>
    <row r="8620" spans="1:2" x14ac:dyDescent="0.25">
      <c r="A8620" s="8">
        <v>87.200000000000102</v>
      </c>
      <c r="B8620" s="41" t="s">
        <v>21</v>
      </c>
    </row>
    <row r="8621" spans="1:2" x14ac:dyDescent="0.25">
      <c r="A8621" s="8">
        <v>87.210000000000093</v>
      </c>
      <c r="B8621" s="41" t="s">
        <v>21</v>
      </c>
    </row>
    <row r="8622" spans="1:2" x14ac:dyDescent="0.25">
      <c r="A8622" s="8">
        <v>87.220000000000098</v>
      </c>
      <c r="B8622" s="41" t="s">
        <v>21</v>
      </c>
    </row>
    <row r="8623" spans="1:2" x14ac:dyDescent="0.25">
      <c r="A8623" s="8">
        <v>87.230000000000103</v>
      </c>
      <c r="B8623" s="41" t="s">
        <v>21</v>
      </c>
    </row>
    <row r="8624" spans="1:2" x14ac:dyDescent="0.25">
      <c r="A8624" s="8">
        <v>87.240000000000094</v>
      </c>
      <c r="B8624" s="41" t="s">
        <v>21</v>
      </c>
    </row>
    <row r="8625" spans="1:2" x14ac:dyDescent="0.25">
      <c r="A8625" s="8">
        <v>87.250000000000099</v>
      </c>
      <c r="B8625" s="41" t="s">
        <v>21</v>
      </c>
    </row>
    <row r="8626" spans="1:2" x14ac:dyDescent="0.25">
      <c r="A8626" s="8">
        <v>87.260000000000105</v>
      </c>
      <c r="B8626" s="41" t="s">
        <v>21</v>
      </c>
    </row>
    <row r="8627" spans="1:2" x14ac:dyDescent="0.25">
      <c r="A8627" s="8">
        <v>87.270000000000095</v>
      </c>
      <c r="B8627" s="41" t="s">
        <v>21</v>
      </c>
    </row>
    <row r="8628" spans="1:2" x14ac:dyDescent="0.25">
      <c r="A8628" s="8">
        <v>87.280000000000101</v>
      </c>
      <c r="B8628" s="41" t="s">
        <v>21</v>
      </c>
    </row>
    <row r="8629" spans="1:2" x14ac:dyDescent="0.25">
      <c r="A8629" s="8">
        <v>87.290000000000106</v>
      </c>
      <c r="B8629" s="41" t="s">
        <v>21</v>
      </c>
    </row>
    <row r="8630" spans="1:2" x14ac:dyDescent="0.25">
      <c r="A8630" s="8">
        <v>87.300000000000097</v>
      </c>
      <c r="B8630" s="41" t="s">
        <v>21</v>
      </c>
    </row>
    <row r="8631" spans="1:2" x14ac:dyDescent="0.25">
      <c r="A8631" s="8">
        <v>87.310000000000102</v>
      </c>
      <c r="B8631" s="41" t="s">
        <v>21</v>
      </c>
    </row>
    <row r="8632" spans="1:2" x14ac:dyDescent="0.25">
      <c r="A8632" s="8">
        <v>87.320000000000107</v>
      </c>
      <c r="B8632" s="41" t="s">
        <v>21</v>
      </c>
    </row>
    <row r="8633" spans="1:2" x14ac:dyDescent="0.25">
      <c r="A8633" s="8">
        <v>87.330000000000098</v>
      </c>
      <c r="B8633" s="41" t="s">
        <v>21</v>
      </c>
    </row>
    <row r="8634" spans="1:2" x14ac:dyDescent="0.25">
      <c r="A8634" s="8">
        <v>87.340000000000103</v>
      </c>
      <c r="B8634" s="41" t="s">
        <v>21</v>
      </c>
    </row>
    <row r="8635" spans="1:2" x14ac:dyDescent="0.25">
      <c r="A8635" s="8">
        <v>87.350000000000094</v>
      </c>
      <c r="B8635" s="41" t="s">
        <v>21</v>
      </c>
    </row>
    <row r="8636" spans="1:2" x14ac:dyDescent="0.25">
      <c r="A8636" s="8">
        <v>87.360000000000099</v>
      </c>
      <c r="B8636" s="41" t="s">
        <v>21</v>
      </c>
    </row>
    <row r="8637" spans="1:2" x14ac:dyDescent="0.25">
      <c r="A8637" s="8">
        <v>87.370000000000104</v>
      </c>
      <c r="B8637" s="41" t="s">
        <v>21</v>
      </c>
    </row>
    <row r="8638" spans="1:2" x14ac:dyDescent="0.25">
      <c r="A8638" s="8">
        <v>87.380000000000095</v>
      </c>
      <c r="B8638" s="41" t="s">
        <v>21</v>
      </c>
    </row>
    <row r="8639" spans="1:2" x14ac:dyDescent="0.25">
      <c r="A8639" s="8">
        <v>87.3900000000001</v>
      </c>
      <c r="B8639" s="41" t="s">
        <v>21</v>
      </c>
    </row>
    <row r="8640" spans="1:2" x14ac:dyDescent="0.25">
      <c r="A8640" s="8">
        <v>87.400000000000105</v>
      </c>
      <c r="B8640" s="41" t="s">
        <v>21</v>
      </c>
    </row>
    <row r="8641" spans="1:2" x14ac:dyDescent="0.25">
      <c r="A8641" s="8">
        <v>87.410000000000096</v>
      </c>
      <c r="B8641" s="41" t="s">
        <v>21</v>
      </c>
    </row>
    <row r="8642" spans="1:2" x14ac:dyDescent="0.25">
      <c r="A8642" s="8">
        <v>87.420000000000101</v>
      </c>
      <c r="B8642" s="41" t="s">
        <v>21</v>
      </c>
    </row>
    <row r="8643" spans="1:2" x14ac:dyDescent="0.25">
      <c r="A8643" s="8">
        <v>87.430000000000106</v>
      </c>
      <c r="B8643" s="41" t="s">
        <v>21</v>
      </c>
    </row>
    <row r="8644" spans="1:2" x14ac:dyDescent="0.25">
      <c r="A8644" s="8">
        <v>87.440000000000097</v>
      </c>
      <c r="B8644" s="41" t="s">
        <v>21</v>
      </c>
    </row>
    <row r="8645" spans="1:2" x14ac:dyDescent="0.25">
      <c r="A8645" s="8">
        <v>87.450000000000102</v>
      </c>
      <c r="B8645" s="41" t="s">
        <v>21</v>
      </c>
    </row>
    <row r="8646" spans="1:2" x14ac:dyDescent="0.25">
      <c r="A8646" s="8">
        <v>87.460000000000093</v>
      </c>
      <c r="B8646" s="41" t="s">
        <v>21</v>
      </c>
    </row>
    <row r="8647" spans="1:2" x14ac:dyDescent="0.25">
      <c r="A8647" s="8">
        <v>87.470000000000098</v>
      </c>
      <c r="B8647" s="41" t="s">
        <v>21</v>
      </c>
    </row>
    <row r="8648" spans="1:2" x14ac:dyDescent="0.25">
      <c r="A8648" s="8">
        <v>87.480000000000103</v>
      </c>
      <c r="B8648" s="41" t="s">
        <v>21</v>
      </c>
    </row>
    <row r="8649" spans="1:2" x14ac:dyDescent="0.25">
      <c r="A8649" s="8">
        <v>87.490000000000094</v>
      </c>
      <c r="B8649" s="41" t="s">
        <v>21</v>
      </c>
    </row>
    <row r="8650" spans="1:2" x14ac:dyDescent="0.25">
      <c r="A8650" s="8">
        <v>87.500000000000099</v>
      </c>
      <c r="B8650" s="41" t="s">
        <v>21</v>
      </c>
    </row>
    <row r="8651" spans="1:2" x14ac:dyDescent="0.25">
      <c r="A8651" s="8">
        <v>87.510000000000105</v>
      </c>
      <c r="B8651" s="41" t="s">
        <v>21</v>
      </c>
    </row>
    <row r="8652" spans="1:2" x14ac:dyDescent="0.25">
      <c r="A8652" s="8">
        <v>87.520000000000095</v>
      </c>
      <c r="B8652" s="41" t="s">
        <v>21</v>
      </c>
    </row>
    <row r="8653" spans="1:2" x14ac:dyDescent="0.25">
      <c r="A8653" s="8">
        <v>87.530000000000101</v>
      </c>
      <c r="B8653" s="41" t="s">
        <v>21</v>
      </c>
    </row>
    <row r="8654" spans="1:2" x14ac:dyDescent="0.25">
      <c r="A8654" s="8">
        <v>87.540000000000106</v>
      </c>
      <c r="B8654" s="41" t="s">
        <v>21</v>
      </c>
    </row>
    <row r="8655" spans="1:2" x14ac:dyDescent="0.25">
      <c r="A8655" s="8">
        <v>87.550000000000097</v>
      </c>
      <c r="B8655" s="41" t="s">
        <v>21</v>
      </c>
    </row>
    <row r="8656" spans="1:2" x14ac:dyDescent="0.25">
      <c r="A8656" s="8">
        <v>87.560000000000102</v>
      </c>
      <c r="B8656" s="41" t="s">
        <v>21</v>
      </c>
    </row>
    <row r="8657" spans="1:2" x14ac:dyDescent="0.25">
      <c r="A8657" s="8">
        <v>87.570000000000107</v>
      </c>
      <c r="B8657" s="41" t="s">
        <v>21</v>
      </c>
    </row>
    <row r="8658" spans="1:2" x14ac:dyDescent="0.25">
      <c r="A8658" s="8">
        <v>87.580000000000098</v>
      </c>
      <c r="B8658" s="41" t="s">
        <v>21</v>
      </c>
    </row>
    <row r="8659" spans="1:2" x14ac:dyDescent="0.25">
      <c r="A8659" s="8">
        <v>87.590000000000103</v>
      </c>
      <c r="B8659" s="41" t="s">
        <v>21</v>
      </c>
    </row>
    <row r="8660" spans="1:2" x14ac:dyDescent="0.25">
      <c r="A8660" s="8">
        <v>87.600000000000094</v>
      </c>
      <c r="B8660" s="41" t="s">
        <v>21</v>
      </c>
    </row>
    <row r="8661" spans="1:2" x14ac:dyDescent="0.25">
      <c r="A8661" s="8">
        <v>87.610000000000099</v>
      </c>
      <c r="B8661" s="41" t="s">
        <v>21</v>
      </c>
    </row>
    <row r="8662" spans="1:2" x14ac:dyDescent="0.25">
      <c r="A8662" s="8">
        <v>87.620000000000104</v>
      </c>
      <c r="B8662" s="41" t="s">
        <v>21</v>
      </c>
    </row>
    <row r="8663" spans="1:2" x14ac:dyDescent="0.25">
      <c r="A8663" s="8">
        <v>87.630000000000095</v>
      </c>
      <c r="B8663" s="41" t="s">
        <v>21</v>
      </c>
    </row>
    <row r="8664" spans="1:2" x14ac:dyDescent="0.25">
      <c r="A8664" s="8">
        <v>87.6400000000001</v>
      </c>
      <c r="B8664" s="41" t="s">
        <v>21</v>
      </c>
    </row>
    <row r="8665" spans="1:2" x14ac:dyDescent="0.25">
      <c r="A8665" s="8">
        <v>87.650000000000105</v>
      </c>
      <c r="B8665" s="41" t="s">
        <v>21</v>
      </c>
    </row>
    <row r="8666" spans="1:2" x14ac:dyDescent="0.25">
      <c r="A8666" s="8">
        <v>87.660000000000096</v>
      </c>
      <c r="B8666" s="41" t="s">
        <v>21</v>
      </c>
    </row>
    <row r="8667" spans="1:2" x14ac:dyDescent="0.25">
      <c r="A8667" s="8">
        <v>87.670000000000101</v>
      </c>
      <c r="B8667" s="41" t="s">
        <v>21</v>
      </c>
    </row>
    <row r="8668" spans="1:2" x14ac:dyDescent="0.25">
      <c r="A8668" s="8">
        <v>87.680000000000106</v>
      </c>
      <c r="B8668" s="41" t="s">
        <v>21</v>
      </c>
    </row>
    <row r="8669" spans="1:2" x14ac:dyDescent="0.25">
      <c r="A8669" s="8">
        <v>87.690000000000097</v>
      </c>
      <c r="B8669" s="41" t="s">
        <v>21</v>
      </c>
    </row>
    <row r="8670" spans="1:2" x14ac:dyDescent="0.25">
      <c r="A8670" s="8">
        <v>87.700000000000102</v>
      </c>
      <c r="B8670" s="41" t="s">
        <v>21</v>
      </c>
    </row>
    <row r="8671" spans="1:2" x14ac:dyDescent="0.25">
      <c r="A8671" s="8">
        <v>87.710000000000093</v>
      </c>
      <c r="B8671" s="41" t="s">
        <v>21</v>
      </c>
    </row>
    <row r="8672" spans="1:2" x14ac:dyDescent="0.25">
      <c r="A8672" s="8">
        <v>87.720000000000098</v>
      </c>
      <c r="B8672" s="41" t="s">
        <v>21</v>
      </c>
    </row>
    <row r="8673" spans="1:2" x14ac:dyDescent="0.25">
      <c r="A8673" s="8">
        <v>87.730000000000103</v>
      </c>
      <c r="B8673" s="41" t="s">
        <v>21</v>
      </c>
    </row>
    <row r="8674" spans="1:2" x14ac:dyDescent="0.25">
      <c r="A8674" s="8">
        <v>87.740000000000094</v>
      </c>
      <c r="B8674" s="41" t="s">
        <v>21</v>
      </c>
    </row>
    <row r="8675" spans="1:2" x14ac:dyDescent="0.25">
      <c r="A8675" s="8">
        <v>87.750000000000099</v>
      </c>
      <c r="B8675" s="41" t="s">
        <v>21</v>
      </c>
    </row>
    <row r="8676" spans="1:2" x14ac:dyDescent="0.25">
      <c r="A8676" s="8">
        <v>87.760000000000105</v>
      </c>
      <c r="B8676" s="41" t="s">
        <v>21</v>
      </c>
    </row>
    <row r="8677" spans="1:2" x14ac:dyDescent="0.25">
      <c r="A8677" s="8">
        <v>87.770000000000095</v>
      </c>
      <c r="B8677" s="41" t="s">
        <v>21</v>
      </c>
    </row>
    <row r="8678" spans="1:2" x14ac:dyDescent="0.25">
      <c r="A8678" s="8">
        <v>87.780000000000101</v>
      </c>
      <c r="B8678" s="41" t="s">
        <v>21</v>
      </c>
    </row>
    <row r="8679" spans="1:2" x14ac:dyDescent="0.25">
      <c r="A8679" s="8">
        <v>87.790000000000106</v>
      </c>
      <c r="B8679" s="41" t="s">
        <v>21</v>
      </c>
    </row>
    <row r="8680" spans="1:2" x14ac:dyDescent="0.25">
      <c r="A8680" s="8">
        <v>87.800000000000097</v>
      </c>
      <c r="B8680" s="41" t="s">
        <v>21</v>
      </c>
    </row>
    <row r="8681" spans="1:2" x14ac:dyDescent="0.25">
      <c r="A8681" s="8">
        <v>87.810000000000102</v>
      </c>
      <c r="B8681" s="41" t="s">
        <v>21</v>
      </c>
    </row>
    <row r="8682" spans="1:2" x14ac:dyDescent="0.25">
      <c r="A8682" s="8">
        <v>87.820000000000107</v>
      </c>
      <c r="B8682" s="41" t="s">
        <v>21</v>
      </c>
    </row>
    <row r="8683" spans="1:2" x14ac:dyDescent="0.25">
      <c r="A8683" s="8">
        <v>87.830000000000098</v>
      </c>
      <c r="B8683" s="41" t="s">
        <v>21</v>
      </c>
    </row>
    <row r="8684" spans="1:2" x14ac:dyDescent="0.25">
      <c r="A8684" s="8">
        <v>87.840000000000103</v>
      </c>
      <c r="B8684" s="41" t="s">
        <v>21</v>
      </c>
    </row>
    <row r="8685" spans="1:2" x14ac:dyDescent="0.25">
      <c r="A8685" s="8">
        <v>87.850000000000094</v>
      </c>
      <c r="B8685" s="41" t="s">
        <v>21</v>
      </c>
    </row>
    <row r="8686" spans="1:2" x14ac:dyDescent="0.25">
      <c r="A8686" s="8">
        <v>87.860000000000099</v>
      </c>
      <c r="B8686" s="41" t="s">
        <v>21</v>
      </c>
    </row>
    <row r="8687" spans="1:2" x14ac:dyDescent="0.25">
      <c r="A8687" s="8">
        <v>87.870000000000104</v>
      </c>
      <c r="B8687" s="41" t="s">
        <v>21</v>
      </c>
    </row>
    <row r="8688" spans="1:2" x14ac:dyDescent="0.25">
      <c r="A8688" s="8">
        <v>87.880000000000095</v>
      </c>
      <c r="B8688" s="41" t="s">
        <v>21</v>
      </c>
    </row>
    <row r="8689" spans="1:2" x14ac:dyDescent="0.25">
      <c r="A8689" s="8">
        <v>87.8900000000001</v>
      </c>
      <c r="B8689" s="41" t="s">
        <v>21</v>
      </c>
    </row>
    <row r="8690" spans="1:2" x14ac:dyDescent="0.25">
      <c r="A8690" s="8">
        <v>87.900000000000105</v>
      </c>
      <c r="B8690" s="41" t="s">
        <v>21</v>
      </c>
    </row>
    <row r="8691" spans="1:2" x14ac:dyDescent="0.25">
      <c r="A8691" s="8">
        <v>87.910000000000096</v>
      </c>
      <c r="B8691" s="41" t="s">
        <v>21</v>
      </c>
    </row>
    <row r="8692" spans="1:2" x14ac:dyDescent="0.25">
      <c r="A8692" s="8">
        <v>87.920000000000101</v>
      </c>
      <c r="B8692" s="41" t="s">
        <v>21</v>
      </c>
    </row>
    <row r="8693" spans="1:2" x14ac:dyDescent="0.25">
      <c r="A8693" s="8">
        <v>87.930000000000106</v>
      </c>
      <c r="B8693" s="41" t="s">
        <v>21</v>
      </c>
    </row>
    <row r="8694" spans="1:2" x14ac:dyDescent="0.25">
      <c r="A8694" s="8">
        <v>87.940000000000097</v>
      </c>
      <c r="B8694" s="41" t="s">
        <v>21</v>
      </c>
    </row>
    <row r="8695" spans="1:2" x14ac:dyDescent="0.25">
      <c r="A8695" s="8">
        <v>87.950000000000102</v>
      </c>
      <c r="B8695" s="41" t="s">
        <v>21</v>
      </c>
    </row>
    <row r="8696" spans="1:2" x14ac:dyDescent="0.25">
      <c r="A8696" s="8">
        <v>87.960000000000093</v>
      </c>
      <c r="B8696" s="41" t="s">
        <v>21</v>
      </c>
    </row>
    <row r="8697" spans="1:2" x14ac:dyDescent="0.25">
      <c r="A8697" s="8">
        <v>87.970000000000098</v>
      </c>
      <c r="B8697" s="41" t="s">
        <v>21</v>
      </c>
    </row>
    <row r="8698" spans="1:2" x14ac:dyDescent="0.25">
      <c r="A8698" s="8">
        <v>87.980000000000103</v>
      </c>
      <c r="B8698" s="41" t="s">
        <v>21</v>
      </c>
    </row>
    <row r="8699" spans="1:2" x14ac:dyDescent="0.25">
      <c r="A8699" s="8">
        <v>87.990000000000094</v>
      </c>
      <c r="B8699" s="41" t="s">
        <v>21</v>
      </c>
    </row>
    <row r="8700" spans="1:2" x14ac:dyDescent="0.25">
      <c r="A8700" s="8">
        <v>88.000000000000099</v>
      </c>
      <c r="B8700" s="41" t="s">
        <v>21</v>
      </c>
    </row>
    <row r="8701" spans="1:2" x14ac:dyDescent="0.25">
      <c r="A8701" s="8">
        <v>88.010000000000105</v>
      </c>
      <c r="B8701" s="41" t="s">
        <v>21</v>
      </c>
    </row>
    <row r="8702" spans="1:2" x14ac:dyDescent="0.25">
      <c r="A8702" s="8">
        <v>88.020000000000095</v>
      </c>
      <c r="B8702" s="41" t="s">
        <v>21</v>
      </c>
    </row>
    <row r="8703" spans="1:2" x14ac:dyDescent="0.25">
      <c r="A8703" s="8">
        <v>88.030000000000101</v>
      </c>
      <c r="B8703" s="41" t="s">
        <v>21</v>
      </c>
    </row>
    <row r="8704" spans="1:2" x14ac:dyDescent="0.25">
      <c r="A8704" s="8">
        <v>88.040000000000106</v>
      </c>
      <c r="B8704" s="41" t="s">
        <v>21</v>
      </c>
    </row>
    <row r="8705" spans="1:2" x14ac:dyDescent="0.25">
      <c r="A8705" s="8">
        <v>88.050000000000097</v>
      </c>
      <c r="B8705" s="41" t="s">
        <v>21</v>
      </c>
    </row>
    <row r="8706" spans="1:2" x14ac:dyDescent="0.25">
      <c r="A8706" s="8">
        <v>88.060000000000102</v>
      </c>
      <c r="B8706" s="41" t="s">
        <v>21</v>
      </c>
    </row>
    <row r="8707" spans="1:2" x14ac:dyDescent="0.25">
      <c r="A8707" s="8">
        <v>88.070000000000107</v>
      </c>
      <c r="B8707" s="41" t="s">
        <v>21</v>
      </c>
    </row>
    <row r="8708" spans="1:2" x14ac:dyDescent="0.25">
      <c r="A8708" s="8">
        <v>88.080000000000098</v>
      </c>
      <c r="B8708" s="41" t="s">
        <v>21</v>
      </c>
    </row>
    <row r="8709" spans="1:2" x14ac:dyDescent="0.25">
      <c r="A8709" s="8">
        <v>88.090000000000103</v>
      </c>
      <c r="B8709" s="41" t="s">
        <v>21</v>
      </c>
    </row>
    <row r="8710" spans="1:2" x14ac:dyDescent="0.25">
      <c r="A8710" s="8">
        <v>88.100000000000094</v>
      </c>
      <c r="B8710" s="41" t="s">
        <v>21</v>
      </c>
    </row>
    <row r="8711" spans="1:2" x14ac:dyDescent="0.25">
      <c r="A8711" s="8">
        <v>88.110000000000099</v>
      </c>
      <c r="B8711" s="41" t="s">
        <v>21</v>
      </c>
    </row>
    <row r="8712" spans="1:2" x14ac:dyDescent="0.25">
      <c r="A8712" s="8">
        <v>88.120000000000104</v>
      </c>
      <c r="B8712" s="41" t="s">
        <v>21</v>
      </c>
    </row>
    <row r="8713" spans="1:2" x14ac:dyDescent="0.25">
      <c r="A8713" s="8">
        <v>88.130000000000095</v>
      </c>
      <c r="B8713" s="41" t="s">
        <v>21</v>
      </c>
    </row>
    <row r="8714" spans="1:2" x14ac:dyDescent="0.25">
      <c r="A8714" s="8">
        <v>88.1400000000001</v>
      </c>
      <c r="B8714" s="41" t="s">
        <v>21</v>
      </c>
    </row>
    <row r="8715" spans="1:2" x14ac:dyDescent="0.25">
      <c r="A8715" s="8">
        <v>88.150000000000105</v>
      </c>
      <c r="B8715" s="41" t="s">
        <v>21</v>
      </c>
    </row>
    <row r="8716" spans="1:2" x14ac:dyDescent="0.25">
      <c r="A8716" s="8">
        <v>88.160000000000096</v>
      </c>
      <c r="B8716" s="41" t="s">
        <v>21</v>
      </c>
    </row>
    <row r="8717" spans="1:2" x14ac:dyDescent="0.25">
      <c r="A8717" s="8">
        <v>88.170000000000101</v>
      </c>
      <c r="B8717" s="41" t="s">
        <v>21</v>
      </c>
    </row>
    <row r="8718" spans="1:2" x14ac:dyDescent="0.25">
      <c r="A8718" s="8">
        <v>88.180000000000106</v>
      </c>
      <c r="B8718" s="41" t="s">
        <v>21</v>
      </c>
    </row>
    <row r="8719" spans="1:2" x14ac:dyDescent="0.25">
      <c r="A8719" s="8">
        <v>88.190000000000097</v>
      </c>
      <c r="B8719" s="41" t="s">
        <v>21</v>
      </c>
    </row>
    <row r="8720" spans="1:2" x14ac:dyDescent="0.25">
      <c r="A8720" s="8">
        <v>88.200000000000102</v>
      </c>
      <c r="B8720" s="41" t="s">
        <v>21</v>
      </c>
    </row>
    <row r="8721" spans="1:2" x14ac:dyDescent="0.25">
      <c r="A8721" s="8">
        <v>88.210000000000093</v>
      </c>
      <c r="B8721" s="41" t="s">
        <v>21</v>
      </c>
    </row>
    <row r="8722" spans="1:2" x14ac:dyDescent="0.25">
      <c r="A8722" s="8">
        <v>88.220000000000098</v>
      </c>
      <c r="B8722" s="41" t="s">
        <v>21</v>
      </c>
    </row>
    <row r="8723" spans="1:2" x14ac:dyDescent="0.25">
      <c r="A8723" s="8">
        <v>88.230000000000103</v>
      </c>
      <c r="B8723" s="41" t="s">
        <v>21</v>
      </c>
    </row>
    <row r="8724" spans="1:2" x14ac:dyDescent="0.25">
      <c r="A8724" s="8">
        <v>88.240000000000094</v>
      </c>
      <c r="B8724" s="41" t="s">
        <v>21</v>
      </c>
    </row>
    <row r="8725" spans="1:2" x14ac:dyDescent="0.25">
      <c r="A8725" s="8">
        <v>88.250000000000099</v>
      </c>
      <c r="B8725" s="41" t="s">
        <v>21</v>
      </c>
    </row>
    <row r="8726" spans="1:2" x14ac:dyDescent="0.25">
      <c r="A8726" s="8">
        <v>88.260000000000105</v>
      </c>
      <c r="B8726" s="41" t="s">
        <v>21</v>
      </c>
    </row>
    <row r="8727" spans="1:2" x14ac:dyDescent="0.25">
      <c r="A8727" s="8">
        <v>88.270000000000095</v>
      </c>
      <c r="B8727" s="41" t="s">
        <v>21</v>
      </c>
    </row>
    <row r="8728" spans="1:2" x14ac:dyDescent="0.25">
      <c r="A8728" s="8">
        <v>88.280000000000101</v>
      </c>
      <c r="B8728" s="41" t="s">
        <v>21</v>
      </c>
    </row>
    <row r="8729" spans="1:2" x14ac:dyDescent="0.25">
      <c r="A8729" s="8">
        <v>88.290000000000106</v>
      </c>
      <c r="B8729" s="41" t="s">
        <v>21</v>
      </c>
    </row>
    <row r="8730" spans="1:2" x14ac:dyDescent="0.25">
      <c r="A8730" s="8">
        <v>88.300000000000097</v>
      </c>
      <c r="B8730" s="41" t="s">
        <v>21</v>
      </c>
    </row>
    <row r="8731" spans="1:2" x14ac:dyDescent="0.25">
      <c r="A8731" s="8">
        <v>88.310000000000102</v>
      </c>
      <c r="B8731" s="41" t="s">
        <v>21</v>
      </c>
    </row>
    <row r="8732" spans="1:2" x14ac:dyDescent="0.25">
      <c r="A8732" s="8">
        <v>88.320000000000107</v>
      </c>
      <c r="B8732" s="41" t="s">
        <v>21</v>
      </c>
    </row>
    <row r="8733" spans="1:2" x14ac:dyDescent="0.25">
      <c r="A8733" s="8">
        <v>88.330000000000098</v>
      </c>
      <c r="B8733" s="41" t="s">
        <v>21</v>
      </c>
    </row>
    <row r="8734" spans="1:2" x14ac:dyDescent="0.25">
      <c r="A8734" s="8">
        <v>88.340000000000103</v>
      </c>
      <c r="B8734" s="41" t="s">
        <v>21</v>
      </c>
    </row>
    <row r="8735" spans="1:2" x14ac:dyDescent="0.25">
      <c r="A8735" s="8">
        <v>88.350000000000094</v>
      </c>
      <c r="B8735" s="41" t="s">
        <v>21</v>
      </c>
    </row>
    <row r="8736" spans="1:2" x14ac:dyDescent="0.25">
      <c r="A8736" s="8">
        <v>88.360000000000099</v>
      </c>
      <c r="B8736" s="41" t="s">
        <v>21</v>
      </c>
    </row>
    <row r="8737" spans="1:2" x14ac:dyDescent="0.25">
      <c r="A8737" s="8">
        <v>88.370000000000104</v>
      </c>
      <c r="B8737" s="41" t="s">
        <v>21</v>
      </c>
    </row>
    <row r="8738" spans="1:2" x14ac:dyDescent="0.25">
      <c r="A8738" s="8">
        <v>88.380000000000095</v>
      </c>
      <c r="B8738" s="41" t="s">
        <v>21</v>
      </c>
    </row>
    <row r="8739" spans="1:2" x14ac:dyDescent="0.25">
      <c r="A8739" s="8">
        <v>88.3900000000001</v>
      </c>
      <c r="B8739" s="41" t="s">
        <v>21</v>
      </c>
    </row>
    <row r="8740" spans="1:2" x14ac:dyDescent="0.25">
      <c r="A8740" s="8">
        <v>88.400000000000105</v>
      </c>
      <c r="B8740" s="41" t="s">
        <v>21</v>
      </c>
    </row>
    <row r="8741" spans="1:2" x14ac:dyDescent="0.25">
      <c r="A8741" s="8">
        <v>88.410000000000096</v>
      </c>
      <c r="B8741" s="41" t="s">
        <v>21</v>
      </c>
    </row>
    <row r="8742" spans="1:2" x14ac:dyDescent="0.25">
      <c r="A8742" s="8">
        <v>88.420000000000101</v>
      </c>
      <c r="B8742" s="41" t="s">
        <v>21</v>
      </c>
    </row>
    <row r="8743" spans="1:2" x14ac:dyDescent="0.25">
      <c r="A8743" s="8">
        <v>88.430000000000106</v>
      </c>
      <c r="B8743" s="41" t="s">
        <v>21</v>
      </c>
    </row>
    <row r="8744" spans="1:2" x14ac:dyDescent="0.25">
      <c r="A8744" s="8">
        <v>88.440000000000097</v>
      </c>
      <c r="B8744" s="41" t="s">
        <v>21</v>
      </c>
    </row>
    <row r="8745" spans="1:2" x14ac:dyDescent="0.25">
      <c r="A8745" s="8">
        <v>88.450000000000102</v>
      </c>
      <c r="B8745" s="41" t="s">
        <v>21</v>
      </c>
    </row>
    <row r="8746" spans="1:2" x14ac:dyDescent="0.25">
      <c r="A8746" s="8">
        <v>88.460000000000093</v>
      </c>
      <c r="B8746" s="41" t="s">
        <v>21</v>
      </c>
    </row>
    <row r="8747" spans="1:2" x14ac:dyDescent="0.25">
      <c r="A8747" s="8">
        <v>88.470000000000098</v>
      </c>
      <c r="B8747" s="41" t="s">
        <v>21</v>
      </c>
    </row>
    <row r="8748" spans="1:2" x14ac:dyDescent="0.25">
      <c r="A8748" s="8">
        <v>88.480000000000103</v>
      </c>
      <c r="B8748" s="41" t="s">
        <v>21</v>
      </c>
    </row>
    <row r="8749" spans="1:2" x14ac:dyDescent="0.25">
      <c r="A8749" s="8">
        <v>88.490000000000094</v>
      </c>
      <c r="B8749" s="41" t="s">
        <v>21</v>
      </c>
    </row>
    <row r="8750" spans="1:2" x14ac:dyDescent="0.25">
      <c r="A8750" s="8">
        <v>88.500000000000099</v>
      </c>
      <c r="B8750" s="41" t="s">
        <v>21</v>
      </c>
    </row>
    <row r="8751" spans="1:2" x14ac:dyDescent="0.25">
      <c r="A8751" s="8">
        <v>88.510000000000105</v>
      </c>
      <c r="B8751" s="41" t="s">
        <v>21</v>
      </c>
    </row>
    <row r="8752" spans="1:2" x14ac:dyDescent="0.25">
      <c r="A8752" s="8">
        <v>88.520000000000095</v>
      </c>
      <c r="B8752" s="41" t="s">
        <v>21</v>
      </c>
    </row>
    <row r="8753" spans="1:2" x14ac:dyDescent="0.25">
      <c r="A8753" s="8">
        <v>88.530000000000101</v>
      </c>
      <c r="B8753" s="41" t="s">
        <v>21</v>
      </c>
    </row>
    <row r="8754" spans="1:2" x14ac:dyDescent="0.25">
      <c r="A8754" s="8">
        <v>88.540000000000106</v>
      </c>
      <c r="B8754" s="41" t="s">
        <v>21</v>
      </c>
    </row>
    <row r="8755" spans="1:2" x14ac:dyDescent="0.25">
      <c r="A8755" s="8">
        <v>88.550000000000097</v>
      </c>
      <c r="B8755" s="41" t="s">
        <v>21</v>
      </c>
    </row>
    <row r="8756" spans="1:2" x14ac:dyDescent="0.25">
      <c r="A8756" s="8">
        <v>88.560000000000102</v>
      </c>
      <c r="B8756" s="41" t="s">
        <v>21</v>
      </c>
    </row>
    <row r="8757" spans="1:2" x14ac:dyDescent="0.25">
      <c r="A8757" s="8">
        <v>88.570000000000107</v>
      </c>
      <c r="B8757" s="41" t="s">
        <v>21</v>
      </c>
    </row>
    <row r="8758" spans="1:2" x14ac:dyDescent="0.25">
      <c r="A8758" s="8">
        <v>88.580000000000098</v>
      </c>
      <c r="B8758" s="41" t="s">
        <v>21</v>
      </c>
    </row>
    <row r="8759" spans="1:2" x14ac:dyDescent="0.25">
      <c r="A8759" s="8">
        <v>88.590000000000103</v>
      </c>
      <c r="B8759" s="41" t="s">
        <v>21</v>
      </c>
    </row>
    <row r="8760" spans="1:2" x14ac:dyDescent="0.25">
      <c r="A8760" s="8">
        <v>88.600000000000094</v>
      </c>
      <c r="B8760" s="41" t="s">
        <v>21</v>
      </c>
    </row>
    <row r="8761" spans="1:2" x14ac:dyDescent="0.25">
      <c r="A8761" s="8">
        <v>88.610000000000099</v>
      </c>
      <c r="B8761" s="41" t="s">
        <v>21</v>
      </c>
    </row>
    <row r="8762" spans="1:2" x14ac:dyDescent="0.25">
      <c r="A8762" s="8">
        <v>88.620000000000104</v>
      </c>
      <c r="B8762" s="41" t="s">
        <v>21</v>
      </c>
    </row>
    <row r="8763" spans="1:2" x14ac:dyDescent="0.25">
      <c r="A8763" s="8">
        <v>88.630000000000095</v>
      </c>
      <c r="B8763" s="41" t="s">
        <v>21</v>
      </c>
    </row>
    <row r="8764" spans="1:2" x14ac:dyDescent="0.25">
      <c r="A8764" s="8">
        <v>88.6400000000001</v>
      </c>
      <c r="B8764" s="41" t="s">
        <v>21</v>
      </c>
    </row>
    <row r="8765" spans="1:2" x14ac:dyDescent="0.25">
      <c r="A8765" s="8">
        <v>88.650000000000105</v>
      </c>
      <c r="B8765" s="41" t="s">
        <v>21</v>
      </c>
    </row>
    <row r="8766" spans="1:2" x14ac:dyDescent="0.25">
      <c r="A8766" s="8">
        <v>88.660000000000096</v>
      </c>
      <c r="B8766" s="41" t="s">
        <v>21</v>
      </c>
    </row>
    <row r="8767" spans="1:2" x14ac:dyDescent="0.25">
      <c r="A8767" s="8">
        <v>88.670000000000101</v>
      </c>
      <c r="B8767" s="41" t="s">
        <v>21</v>
      </c>
    </row>
    <row r="8768" spans="1:2" x14ac:dyDescent="0.25">
      <c r="A8768" s="8">
        <v>88.680000000000106</v>
      </c>
      <c r="B8768" s="41" t="s">
        <v>21</v>
      </c>
    </row>
    <row r="8769" spans="1:2" x14ac:dyDescent="0.25">
      <c r="A8769" s="8">
        <v>88.690000000000097</v>
      </c>
      <c r="B8769" s="41" t="s">
        <v>21</v>
      </c>
    </row>
    <row r="8770" spans="1:2" x14ac:dyDescent="0.25">
      <c r="A8770" s="8">
        <v>88.700000000000102</v>
      </c>
      <c r="B8770" s="41" t="s">
        <v>21</v>
      </c>
    </row>
    <row r="8771" spans="1:2" x14ac:dyDescent="0.25">
      <c r="A8771" s="8">
        <v>88.710000000000093</v>
      </c>
      <c r="B8771" s="41" t="s">
        <v>21</v>
      </c>
    </row>
    <row r="8772" spans="1:2" x14ac:dyDescent="0.25">
      <c r="A8772" s="8">
        <v>88.720000000000098</v>
      </c>
      <c r="B8772" s="41" t="s">
        <v>21</v>
      </c>
    </row>
    <row r="8773" spans="1:2" x14ac:dyDescent="0.25">
      <c r="A8773" s="8">
        <v>88.730000000000103</v>
      </c>
      <c r="B8773" s="41" t="s">
        <v>21</v>
      </c>
    </row>
    <row r="8774" spans="1:2" x14ac:dyDescent="0.25">
      <c r="A8774" s="8">
        <v>88.740000000000094</v>
      </c>
      <c r="B8774" s="41" t="s">
        <v>21</v>
      </c>
    </row>
    <row r="8775" spans="1:2" x14ac:dyDescent="0.25">
      <c r="A8775" s="8">
        <v>88.750000000000099</v>
      </c>
      <c r="B8775" s="41" t="s">
        <v>21</v>
      </c>
    </row>
    <row r="8776" spans="1:2" x14ac:dyDescent="0.25">
      <c r="A8776" s="8">
        <v>88.760000000000105</v>
      </c>
      <c r="B8776" s="41" t="s">
        <v>21</v>
      </c>
    </row>
    <row r="8777" spans="1:2" x14ac:dyDescent="0.25">
      <c r="A8777" s="8">
        <v>88.770000000000095</v>
      </c>
      <c r="B8777" s="41" t="s">
        <v>21</v>
      </c>
    </row>
    <row r="8778" spans="1:2" x14ac:dyDescent="0.25">
      <c r="A8778" s="8">
        <v>88.780000000000101</v>
      </c>
      <c r="B8778" s="41" t="s">
        <v>21</v>
      </c>
    </row>
    <row r="8779" spans="1:2" x14ac:dyDescent="0.25">
      <c r="A8779" s="8">
        <v>88.790000000000106</v>
      </c>
      <c r="B8779" s="41" t="s">
        <v>21</v>
      </c>
    </row>
    <row r="8780" spans="1:2" x14ac:dyDescent="0.25">
      <c r="A8780" s="8">
        <v>88.800000000000097</v>
      </c>
      <c r="B8780" s="41" t="s">
        <v>21</v>
      </c>
    </row>
    <row r="8781" spans="1:2" x14ac:dyDescent="0.25">
      <c r="A8781" s="8">
        <v>88.810000000000102</v>
      </c>
      <c r="B8781" s="41" t="s">
        <v>21</v>
      </c>
    </row>
    <row r="8782" spans="1:2" x14ac:dyDescent="0.25">
      <c r="A8782" s="8">
        <v>88.820000000000107</v>
      </c>
      <c r="B8782" s="41" t="s">
        <v>21</v>
      </c>
    </row>
    <row r="8783" spans="1:2" x14ac:dyDescent="0.25">
      <c r="A8783" s="8">
        <v>88.830000000000098</v>
      </c>
      <c r="B8783" s="41" t="s">
        <v>21</v>
      </c>
    </row>
    <row r="8784" spans="1:2" x14ac:dyDescent="0.25">
      <c r="A8784" s="8">
        <v>88.840000000000103</v>
      </c>
      <c r="B8784" s="41" t="s">
        <v>21</v>
      </c>
    </row>
    <row r="8785" spans="1:2" x14ac:dyDescent="0.25">
      <c r="A8785" s="8">
        <v>88.850000000000094</v>
      </c>
      <c r="B8785" s="41" t="s">
        <v>21</v>
      </c>
    </row>
    <row r="8786" spans="1:2" x14ac:dyDescent="0.25">
      <c r="A8786" s="8">
        <v>88.860000000000099</v>
      </c>
      <c r="B8786" s="41" t="s">
        <v>21</v>
      </c>
    </row>
    <row r="8787" spans="1:2" x14ac:dyDescent="0.25">
      <c r="A8787" s="8">
        <v>88.870000000000104</v>
      </c>
      <c r="B8787" s="41" t="s">
        <v>21</v>
      </c>
    </row>
    <row r="8788" spans="1:2" x14ac:dyDescent="0.25">
      <c r="A8788" s="8">
        <v>88.880000000000095</v>
      </c>
      <c r="B8788" s="41" t="s">
        <v>21</v>
      </c>
    </row>
    <row r="8789" spans="1:2" x14ac:dyDescent="0.25">
      <c r="A8789" s="8">
        <v>88.8900000000001</v>
      </c>
      <c r="B8789" s="41" t="s">
        <v>21</v>
      </c>
    </row>
    <row r="8790" spans="1:2" x14ac:dyDescent="0.25">
      <c r="A8790" s="8">
        <v>88.900000000000105</v>
      </c>
      <c r="B8790" s="41" t="s">
        <v>21</v>
      </c>
    </row>
    <row r="8791" spans="1:2" x14ac:dyDescent="0.25">
      <c r="A8791" s="8">
        <v>88.910000000000096</v>
      </c>
      <c r="B8791" s="41" t="s">
        <v>21</v>
      </c>
    </row>
    <row r="8792" spans="1:2" x14ac:dyDescent="0.25">
      <c r="A8792" s="8">
        <v>88.920000000000101</v>
      </c>
      <c r="B8792" s="41" t="s">
        <v>21</v>
      </c>
    </row>
    <row r="8793" spans="1:2" x14ac:dyDescent="0.25">
      <c r="A8793" s="8">
        <v>88.930000000000106</v>
      </c>
      <c r="B8793" s="41" t="s">
        <v>21</v>
      </c>
    </row>
    <row r="8794" spans="1:2" x14ac:dyDescent="0.25">
      <c r="A8794" s="8">
        <v>88.940000000000097</v>
      </c>
      <c r="B8794" s="41" t="s">
        <v>21</v>
      </c>
    </row>
    <row r="8795" spans="1:2" x14ac:dyDescent="0.25">
      <c r="A8795" s="8">
        <v>88.950000000000102</v>
      </c>
      <c r="B8795" s="41" t="s">
        <v>21</v>
      </c>
    </row>
    <row r="8796" spans="1:2" x14ac:dyDescent="0.25">
      <c r="A8796" s="8">
        <v>88.960000000000093</v>
      </c>
      <c r="B8796" s="41" t="s">
        <v>21</v>
      </c>
    </row>
    <row r="8797" spans="1:2" x14ac:dyDescent="0.25">
      <c r="A8797" s="8">
        <v>88.970000000000098</v>
      </c>
      <c r="B8797" s="41" t="s">
        <v>21</v>
      </c>
    </row>
    <row r="8798" spans="1:2" x14ac:dyDescent="0.25">
      <c r="A8798" s="8">
        <v>88.980000000000103</v>
      </c>
      <c r="B8798" s="41" t="s">
        <v>21</v>
      </c>
    </row>
    <row r="8799" spans="1:2" x14ac:dyDescent="0.25">
      <c r="A8799" s="8">
        <v>88.990000000000094</v>
      </c>
      <c r="B8799" s="41" t="s">
        <v>21</v>
      </c>
    </row>
    <row r="8800" spans="1:2" x14ac:dyDescent="0.25">
      <c r="A8800" s="8">
        <v>89.000000000000099</v>
      </c>
      <c r="B8800" s="41" t="s">
        <v>21</v>
      </c>
    </row>
    <row r="8801" spans="1:2" x14ac:dyDescent="0.25">
      <c r="A8801" s="8">
        <v>89.010000000000105</v>
      </c>
      <c r="B8801" s="41" t="s">
        <v>21</v>
      </c>
    </row>
    <row r="8802" spans="1:2" x14ac:dyDescent="0.25">
      <c r="A8802" s="8">
        <v>89.020000000000095</v>
      </c>
      <c r="B8802" s="41" t="s">
        <v>21</v>
      </c>
    </row>
    <row r="8803" spans="1:2" x14ac:dyDescent="0.25">
      <c r="A8803" s="8">
        <v>89.030000000000101</v>
      </c>
      <c r="B8803" s="41" t="s">
        <v>21</v>
      </c>
    </row>
    <row r="8804" spans="1:2" x14ac:dyDescent="0.25">
      <c r="A8804" s="8">
        <v>89.040000000000106</v>
      </c>
      <c r="B8804" s="41" t="s">
        <v>21</v>
      </c>
    </row>
    <row r="8805" spans="1:2" x14ac:dyDescent="0.25">
      <c r="A8805" s="8">
        <v>89.050000000000097</v>
      </c>
      <c r="B8805" s="41" t="s">
        <v>21</v>
      </c>
    </row>
    <row r="8806" spans="1:2" x14ac:dyDescent="0.25">
      <c r="A8806" s="8">
        <v>89.060000000000102</v>
      </c>
      <c r="B8806" s="41" t="s">
        <v>21</v>
      </c>
    </row>
    <row r="8807" spans="1:2" x14ac:dyDescent="0.25">
      <c r="A8807" s="8">
        <v>89.070000000000107</v>
      </c>
      <c r="B8807" s="41" t="s">
        <v>21</v>
      </c>
    </row>
    <row r="8808" spans="1:2" x14ac:dyDescent="0.25">
      <c r="A8808" s="8">
        <v>89.080000000000098</v>
      </c>
      <c r="B8808" s="41" t="s">
        <v>21</v>
      </c>
    </row>
    <row r="8809" spans="1:2" x14ac:dyDescent="0.25">
      <c r="A8809" s="8">
        <v>89.090000000000103</v>
      </c>
      <c r="B8809" s="41" t="s">
        <v>21</v>
      </c>
    </row>
    <row r="8810" spans="1:2" x14ac:dyDescent="0.25">
      <c r="A8810" s="8">
        <v>89.100000000000094</v>
      </c>
      <c r="B8810" s="41" t="s">
        <v>21</v>
      </c>
    </row>
    <row r="8811" spans="1:2" x14ac:dyDescent="0.25">
      <c r="A8811" s="8">
        <v>89.110000000000099</v>
      </c>
      <c r="B8811" s="41" t="s">
        <v>21</v>
      </c>
    </row>
    <row r="8812" spans="1:2" x14ac:dyDescent="0.25">
      <c r="A8812" s="8">
        <v>89.120000000000104</v>
      </c>
      <c r="B8812" s="41" t="s">
        <v>21</v>
      </c>
    </row>
    <row r="8813" spans="1:2" x14ac:dyDescent="0.25">
      <c r="A8813" s="8">
        <v>89.130000000000095</v>
      </c>
      <c r="B8813" s="41" t="s">
        <v>21</v>
      </c>
    </row>
    <row r="8814" spans="1:2" x14ac:dyDescent="0.25">
      <c r="A8814" s="8">
        <v>89.1400000000001</v>
      </c>
      <c r="B8814" s="41" t="s">
        <v>21</v>
      </c>
    </row>
    <row r="8815" spans="1:2" x14ac:dyDescent="0.25">
      <c r="A8815" s="8">
        <v>89.150000000000105</v>
      </c>
      <c r="B8815" s="41" t="s">
        <v>21</v>
      </c>
    </row>
    <row r="8816" spans="1:2" x14ac:dyDescent="0.25">
      <c r="A8816" s="8">
        <v>89.160000000000096</v>
      </c>
      <c r="B8816" s="41" t="s">
        <v>21</v>
      </c>
    </row>
    <row r="8817" spans="1:2" x14ac:dyDescent="0.25">
      <c r="A8817" s="8">
        <v>89.170000000000101</v>
      </c>
      <c r="B8817" s="41" t="s">
        <v>21</v>
      </c>
    </row>
    <row r="8818" spans="1:2" x14ac:dyDescent="0.25">
      <c r="A8818" s="8">
        <v>89.180000000000106</v>
      </c>
      <c r="B8818" s="41" t="s">
        <v>21</v>
      </c>
    </row>
    <row r="8819" spans="1:2" x14ac:dyDescent="0.25">
      <c r="A8819" s="8">
        <v>89.190000000000097</v>
      </c>
      <c r="B8819" s="41" t="s">
        <v>21</v>
      </c>
    </row>
    <row r="8820" spans="1:2" x14ac:dyDescent="0.25">
      <c r="A8820" s="8">
        <v>89.200000000000102</v>
      </c>
      <c r="B8820" s="41" t="s">
        <v>21</v>
      </c>
    </row>
    <row r="8821" spans="1:2" x14ac:dyDescent="0.25">
      <c r="A8821" s="8">
        <v>89.210000000000093</v>
      </c>
      <c r="B8821" s="41" t="s">
        <v>21</v>
      </c>
    </row>
    <row r="8822" spans="1:2" x14ac:dyDescent="0.25">
      <c r="A8822" s="8">
        <v>89.220000000000098</v>
      </c>
      <c r="B8822" s="41" t="s">
        <v>21</v>
      </c>
    </row>
    <row r="8823" spans="1:2" x14ac:dyDescent="0.25">
      <c r="A8823" s="8">
        <v>89.230000000000103</v>
      </c>
      <c r="B8823" s="41" t="s">
        <v>21</v>
      </c>
    </row>
    <row r="8824" spans="1:2" x14ac:dyDescent="0.25">
      <c r="A8824" s="8">
        <v>89.240000000000094</v>
      </c>
      <c r="B8824" s="41" t="s">
        <v>21</v>
      </c>
    </row>
    <row r="8825" spans="1:2" x14ac:dyDescent="0.25">
      <c r="A8825" s="8">
        <v>89.250000000000099</v>
      </c>
      <c r="B8825" s="41" t="s">
        <v>21</v>
      </c>
    </row>
    <row r="8826" spans="1:2" x14ac:dyDescent="0.25">
      <c r="A8826" s="8">
        <v>89.260000000000105</v>
      </c>
      <c r="B8826" s="41" t="s">
        <v>21</v>
      </c>
    </row>
    <row r="8827" spans="1:2" x14ac:dyDescent="0.25">
      <c r="A8827" s="8">
        <v>89.270000000000095</v>
      </c>
      <c r="B8827" s="41" t="s">
        <v>21</v>
      </c>
    </row>
    <row r="8828" spans="1:2" x14ac:dyDescent="0.25">
      <c r="A8828" s="8">
        <v>89.280000000000101</v>
      </c>
      <c r="B8828" s="41" t="s">
        <v>21</v>
      </c>
    </row>
    <row r="8829" spans="1:2" x14ac:dyDescent="0.25">
      <c r="A8829" s="8">
        <v>89.290000000000106</v>
      </c>
      <c r="B8829" s="41" t="s">
        <v>21</v>
      </c>
    </row>
    <row r="8830" spans="1:2" x14ac:dyDescent="0.25">
      <c r="A8830" s="8">
        <v>89.300000000000097</v>
      </c>
      <c r="B8830" s="41" t="s">
        <v>21</v>
      </c>
    </row>
    <row r="8831" spans="1:2" x14ac:dyDescent="0.25">
      <c r="A8831" s="8">
        <v>89.310000000000102</v>
      </c>
      <c r="B8831" s="41" t="s">
        <v>21</v>
      </c>
    </row>
    <row r="8832" spans="1:2" x14ac:dyDescent="0.25">
      <c r="A8832" s="8">
        <v>89.320000000000107</v>
      </c>
      <c r="B8832" s="41" t="s">
        <v>21</v>
      </c>
    </row>
    <row r="8833" spans="1:2" x14ac:dyDescent="0.25">
      <c r="A8833" s="8">
        <v>89.330000000000098</v>
      </c>
      <c r="B8833" s="41" t="s">
        <v>21</v>
      </c>
    </row>
    <row r="8834" spans="1:2" x14ac:dyDescent="0.25">
      <c r="A8834" s="8">
        <v>89.340000000000103</v>
      </c>
      <c r="B8834" s="41" t="s">
        <v>21</v>
      </c>
    </row>
    <row r="8835" spans="1:2" x14ac:dyDescent="0.25">
      <c r="A8835" s="8">
        <v>89.350000000000094</v>
      </c>
      <c r="B8835" s="41" t="s">
        <v>21</v>
      </c>
    </row>
    <row r="8836" spans="1:2" x14ac:dyDescent="0.25">
      <c r="A8836" s="8">
        <v>89.360000000000099</v>
      </c>
      <c r="B8836" s="41" t="s">
        <v>21</v>
      </c>
    </row>
    <row r="8837" spans="1:2" x14ac:dyDescent="0.25">
      <c r="A8837" s="8">
        <v>89.370000000000104</v>
      </c>
      <c r="B8837" s="41" t="s">
        <v>21</v>
      </c>
    </row>
    <row r="8838" spans="1:2" x14ac:dyDescent="0.25">
      <c r="A8838" s="8">
        <v>89.380000000000095</v>
      </c>
      <c r="B8838" s="41" t="s">
        <v>21</v>
      </c>
    </row>
    <row r="8839" spans="1:2" x14ac:dyDescent="0.25">
      <c r="A8839" s="8">
        <v>89.3900000000001</v>
      </c>
      <c r="B8839" s="41" t="s">
        <v>21</v>
      </c>
    </row>
    <row r="8840" spans="1:2" x14ac:dyDescent="0.25">
      <c r="A8840" s="8">
        <v>89.400000000000105</v>
      </c>
      <c r="B8840" s="41" t="s">
        <v>21</v>
      </c>
    </row>
    <row r="8841" spans="1:2" x14ac:dyDescent="0.25">
      <c r="A8841" s="8">
        <v>89.410000000000096</v>
      </c>
      <c r="B8841" s="41" t="s">
        <v>21</v>
      </c>
    </row>
    <row r="8842" spans="1:2" x14ac:dyDescent="0.25">
      <c r="A8842" s="8">
        <v>89.420000000000101</v>
      </c>
      <c r="B8842" s="41" t="s">
        <v>21</v>
      </c>
    </row>
    <row r="8843" spans="1:2" x14ac:dyDescent="0.25">
      <c r="A8843" s="8">
        <v>89.430000000000106</v>
      </c>
      <c r="B8843" s="41" t="s">
        <v>21</v>
      </c>
    </row>
    <row r="8844" spans="1:2" x14ac:dyDescent="0.25">
      <c r="A8844" s="8">
        <v>89.440000000000097</v>
      </c>
      <c r="B8844" s="41" t="s">
        <v>21</v>
      </c>
    </row>
    <row r="8845" spans="1:2" x14ac:dyDescent="0.25">
      <c r="A8845" s="8">
        <v>89.450000000000102</v>
      </c>
      <c r="B8845" s="41" t="s">
        <v>21</v>
      </c>
    </row>
    <row r="8846" spans="1:2" x14ac:dyDescent="0.25">
      <c r="A8846" s="8">
        <v>89.460000000000093</v>
      </c>
      <c r="B8846" s="41" t="s">
        <v>21</v>
      </c>
    </row>
    <row r="8847" spans="1:2" x14ac:dyDescent="0.25">
      <c r="A8847" s="8">
        <v>89.470000000000098</v>
      </c>
      <c r="B8847" s="41" t="s">
        <v>21</v>
      </c>
    </row>
    <row r="8848" spans="1:2" x14ac:dyDescent="0.25">
      <c r="A8848" s="8">
        <v>89.480000000000103</v>
      </c>
      <c r="B8848" s="41" t="s">
        <v>21</v>
      </c>
    </row>
    <row r="8849" spans="1:2" x14ac:dyDescent="0.25">
      <c r="A8849" s="8">
        <v>89.490000000000094</v>
      </c>
      <c r="B8849" s="41" t="s">
        <v>21</v>
      </c>
    </row>
    <row r="8850" spans="1:2" x14ac:dyDescent="0.25">
      <c r="A8850" s="8">
        <v>89.500000000000099</v>
      </c>
      <c r="B8850" s="41" t="s">
        <v>21</v>
      </c>
    </row>
    <row r="8851" spans="1:2" x14ac:dyDescent="0.25">
      <c r="A8851" s="8">
        <v>89.510000000000105</v>
      </c>
      <c r="B8851" s="41" t="s">
        <v>21</v>
      </c>
    </row>
    <row r="8852" spans="1:2" x14ac:dyDescent="0.25">
      <c r="A8852" s="8">
        <v>89.520000000000095</v>
      </c>
      <c r="B8852" s="41" t="s">
        <v>21</v>
      </c>
    </row>
    <row r="8853" spans="1:2" x14ac:dyDescent="0.25">
      <c r="A8853" s="8">
        <v>89.530000000000101</v>
      </c>
      <c r="B8853" s="41" t="s">
        <v>21</v>
      </c>
    </row>
    <row r="8854" spans="1:2" x14ac:dyDescent="0.25">
      <c r="A8854" s="8">
        <v>89.540000000000106</v>
      </c>
      <c r="B8854" s="41" t="s">
        <v>21</v>
      </c>
    </row>
    <row r="8855" spans="1:2" x14ac:dyDescent="0.25">
      <c r="A8855" s="8">
        <v>89.550000000000097</v>
      </c>
      <c r="B8855" s="41" t="s">
        <v>21</v>
      </c>
    </row>
    <row r="8856" spans="1:2" x14ac:dyDescent="0.25">
      <c r="A8856" s="8">
        <v>89.560000000000102</v>
      </c>
      <c r="B8856" s="41" t="s">
        <v>21</v>
      </c>
    </row>
    <row r="8857" spans="1:2" x14ac:dyDescent="0.25">
      <c r="A8857" s="8">
        <v>89.570000000000107</v>
      </c>
      <c r="B8857" s="41" t="s">
        <v>21</v>
      </c>
    </row>
    <row r="8858" spans="1:2" x14ac:dyDescent="0.25">
      <c r="A8858" s="8">
        <v>89.580000000000098</v>
      </c>
      <c r="B8858" s="41" t="s">
        <v>21</v>
      </c>
    </row>
    <row r="8859" spans="1:2" x14ac:dyDescent="0.25">
      <c r="A8859" s="8">
        <v>89.590000000000103</v>
      </c>
      <c r="B8859" s="41" t="s">
        <v>21</v>
      </c>
    </row>
    <row r="8860" spans="1:2" x14ac:dyDescent="0.25">
      <c r="A8860" s="8">
        <v>89.600000000000094</v>
      </c>
      <c r="B8860" s="41" t="s">
        <v>21</v>
      </c>
    </row>
    <row r="8861" spans="1:2" x14ac:dyDescent="0.25">
      <c r="A8861" s="8">
        <v>89.610000000000099</v>
      </c>
      <c r="B8861" s="41" t="s">
        <v>21</v>
      </c>
    </row>
    <row r="8862" spans="1:2" x14ac:dyDescent="0.25">
      <c r="A8862" s="8">
        <v>89.620000000000104</v>
      </c>
      <c r="B8862" s="41" t="s">
        <v>21</v>
      </c>
    </row>
    <row r="8863" spans="1:2" x14ac:dyDescent="0.25">
      <c r="A8863" s="8">
        <v>89.630000000000095</v>
      </c>
      <c r="B8863" s="41" t="s">
        <v>21</v>
      </c>
    </row>
    <row r="8864" spans="1:2" x14ac:dyDescent="0.25">
      <c r="A8864" s="8">
        <v>89.6400000000001</v>
      </c>
      <c r="B8864" s="41" t="s">
        <v>21</v>
      </c>
    </row>
    <row r="8865" spans="1:2" x14ac:dyDescent="0.25">
      <c r="A8865" s="8">
        <v>89.650000000000105</v>
      </c>
      <c r="B8865" s="41" t="s">
        <v>21</v>
      </c>
    </row>
    <row r="8866" spans="1:2" x14ac:dyDescent="0.25">
      <c r="A8866" s="8">
        <v>89.660000000000096</v>
      </c>
      <c r="B8866" s="41" t="s">
        <v>21</v>
      </c>
    </row>
    <row r="8867" spans="1:2" x14ac:dyDescent="0.25">
      <c r="A8867" s="8">
        <v>89.670000000000101</v>
      </c>
      <c r="B8867" s="41" t="s">
        <v>21</v>
      </c>
    </row>
    <row r="8868" spans="1:2" x14ac:dyDescent="0.25">
      <c r="A8868" s="8">
        <v>89.680000000000106</v>
      </c>
      <c r="B8868" s="41" t="s">
        <v>21</v>
      </c>
    </row>
    <row r="8869" spans="1:2" x14ac:dyDescent="0.25">
      <c r="A8869" s="8">
        <v>89.690000000000097</v>
      </c>
      <c r="B8869" s="41" t="s">
        <v>21</v>
      </c>
    </row>
    <row r="8870" spans="1:2" x14ac:dyDescent="0.25">
      <c r="A8870" s="8">
        <v>89.700000000000102</v>
      </c>
      <c r="B8870" s="41" t="s">
        <v>21</v>
      </c>
    </row>
    <row r="8871" spans="1:2" x14ac:dyDescent="0.25">
      <c r="A8871" s="8">
        <v>89.710000000000093</v>
      </c>
      <c r="B8871" s="41" t="s">
        <v>21</v>
      </c>
    </row>
    <row r="8872" spans="1:2" x14ac:dyDescent="0.25">
      <c r="A8872" s="8">
        <v>89.720000000000098</v>
      </c>
      <c r="B8872" s="41" t="s">
        <v>21</v>
      </c>
    </row>
    <row r="8873" spans="1:2" x14ac:dyDescent="0.25">
      <c r="A8873" s="8">
        <v>89.730000000000103</v>
      </c>
      <c r="B8873" s="41" t="s">
        <v>21</v>
      </c>
    </row>
    <row r="8874" spans="1:2" x14ac:dyDescent="0.25">
      <c r="A8874" s="8">
        <v>89.740000000000094</v>
      </c>
      <c r="B8874" s="41" t="s">
        <v>21</v>
      </c>
    </row>
    <row r="8875" spans="1:2" x14ac:dyDescent="0.25">
      <c r="A8875" s="8">
        <v>89.750000000000099</v>
      </c>
      <c r="B8875" s="41" t="s">
        <v>21</v>
      </c>
    </row>
    <row r="8876" spans="1:2" x14ac:dyDescent="0.25">
      <c r="A8876" s="8">
        <v>89.760000000000105</v>
      </c>
      <c r="B8876" s="41" t="s">
        <v>21</v>
      </c>
    </row>
    <row r="8877" spans="1:2" x14ac:dyDescent="0.25">
      <c r="A8877" s="8">
        <v>89.770000000000095</v>
      </c>
      <c r="B8877" s="41" t="s">
        <v>21</v>
      </c>
    </row>
    <row r="8878" spans="1:2" x14ac:dyDescent="0.25">
      <c r="A8878" s="8">
        <v>89.780000000000101</v>
      </c>
      <c r="B8878" s="41" t="s">
        <v>21</v>
      </c>
    </row>
    <row r="8879" spans="1:2" x14ac:dyDescent="0.25">
      <c r="A8879" s="8">
        <v>89.790000000000106</v>
      </c>
      <c r="B8879" s="41" t="s">
        <v>21</v>
      </c>
    </row>
    <row r="8880" spans="1:2" x14ac:dyDescent="0.25">
      <c r="A8880" s="8">
        <v>89.800000000000097</v>
      </c>
      <c r="B8880" s="41" t="s">
        <v>21</v>
      </c>
    </row>
    <row r="8881" spans="1:2" x14ac:dyDescent="0.25">
      <c r="A8881" s="8">
        <v>89.810000000000102</v>
      </c>
      <c r="B8881" s="41" t="s">
        <v>21</v>
      </c>
    </row>
    <row r="8882" spans="1:2" x14ac:dyDescent="0.25">
      <c r="A8882" s="8">
        <v>89.820000000000107</v>
      </c>
      <c r="B8882" s="41" t="s">
        <v>21</v>
      </c>
    </row>
    <row r="8883" spans="1:2" x14ac:dyDescent="0.25">
      <c r="A8883" s="8">
        <v>89.830000000000098</v>
      </c>
      <c r="B8883" s="41" t="s">
        <v>21</v>
      </c>
    </row>
    <row r="8884" spans="1:2" x14ac:dyDescent="0.25">
      <c r="A8884" s="8">
        <v>89.840000000000103</v>
      </c>
      <c r="B8884" s="41" t="s">
        <v>21</v>
      </c>
    </row>
    <row r="8885" spans="1:2" x14ac:dyDescent="0.25">
      <c r="A8885" s="8">
        <v>89.850000000000094</v>
      </c>
      <c r="B8885" s="41" t="s">
        <v>21</v>
      </c>
    </row>
    <row r="8886" spans="1:2" x14ac:dyDescent="0.25">
      <c r="A8886" s="8">
        <v>89.860000000000099</v>
      </c>
      <c r="B8886" s="41" t="s">
        <v>21</v>
      </c>
    </row>
    <row r="8887" spans="1:2" x14ac:dyDescent="0.25">
      <c r="A8887" s="8">
        <v>89.870000000000104</v>
      </c>
      <c r="B8887" s="41" t="s">
        <v>21</v>
      </c>
    </row>
    <row r="8888" spans="1:2" x14ac:dyDescent="0.25">
      <c r="A8888" s="8">
        <v>89.880000000000095</v>
      </c>
      <c r="B8888" s="41" t="s">
        <v>21</v>
      </c>
    </row>
    <row r="8889" spans="1:2" x14ac:dyDescent="0.25">
      <c r="A8889" s="8">
        <v>89.8900000000001</v>
      </c>
      <c r="B8889" s="41" t="s">
        <v>21</v>
      </c>
    </row>
    <row r="8890" spans="1:2" x14ac:dyDescent="0.25">
      <c r="A8890" s="8">
        <v>89.900000000000105</v>
      </c>
      <c r="B8890" s="41" t="s">
        <v>21</v>
      </c>
    </row>
    <row r="8891" spans="1:2" x14ac:dyDescent="0.25">
      <c r="A8891" s="8">
        <v>89.910000000000096</v>
      </c>
      <c r="B8891" s="41" t="s">
        <v>21</v>
      </c>
    </row>
    <row r="8892" spans="1:2" x14ac:dyDescent="0.25">
      <c r="A8892" s="8">
        <v>89.920000000000101</v>
      </c>
      <c r="B8892" s="41" t="s">
        <v>21</v>
      </c>
    </row>
    <row r="8893" spans="1:2" x14ac:dyDescent="0.25">
      <c r="A8893" s="8">
        <v>89.930000000000106</v>
      </c>
      <c r="B8893" s="41" t="s">
        <v>21</v>
      </c>
    </row>
    <row r="8894" spans="1:2" x14ac:dyDescent="0.25">
      <c r="A8894" s="8">
        <v>89.940000000000097</v>
      </c>
      <c r="B8894" s="41" t="s">
        <v>21</v>
      </c>
    </row>
    <row r="8895" spans="1:2" x14ac:dyDescent="0.25">
      <c r="A8895" s="8">
        <v>89.950000000000102</v>
      </c>
      <c r="B8895" s="41" t="s">
        <v>21</v>
      </c>
    </row>
    <row r="8896" spans="1:2" x14ac:dyDescent="0.25">
      <c r="A8896" s="8">
        <v>89.960000000000093</v>
      </c>
      <c r="B8896" s="41" t="s">
        <v>21</v>
      </c>
    </row>
    <row r="8897" spans="1:2" x14ac:dyDescent="0.25">
      <c r="A8897" s="8">
        <v>89.970000000000098</v>
      </c>
      <c r="B8897" s="41" t="s">
        <v>21</v>
      </c>
    </row>
    <row r="8898" spans="1:2" x14ac:dyDescent="0.25">
      <c r="A8898" s="8">
        <v>89.980000000000103</v>
      </c>
      <c r="B8898" s="41" t="s">
        <v>21</v>
      </c>
    </row>
    <row r="8899" spans="1:2" x14ac:dyDescent="0.25">
      <c r="A8899" s="8">
        <v>89.990000000000094</v>
      </c>
      <c r="B8899" s="41" t="s">
        <v>21</v>
      </c>
    </row>
    <row r="8900" spans="1:2" x14ac:dyDescent="0.25">
      <c r="A8900" s="8">
        <v>90.000000000000099</v>
      </c>
      <c r="B8900" s="41" t="s">
        <v>21</v>
      </c>
    </row>
    <row r="8901" spans="1:2" x14ac:dyDescent="0.25">
      <c r="A8901" s="8">
        <v>90.010000000000105</v>
      </c>
      <c r="B8901" s="41" t="s">
        <v>21</v>
      </c>
    </row>
    <row r="8902" spans="1:2" x14ac:dyDescent="0.25">
      <c r="A8902" s="8">
        <v>90.020000000000095</v>
      </c>
      <c r="B8902" s="41" t="s">
        <v>21</v>
      </c>
    </row>
    <row r="8903" spans="1:2" x14ac:dyDescent="0.25">
      <c r="A8903" s="8">
        <v>90.030000000000101</v>
      </c>
      <c r="B8903" s="41" t="s">
        <v>21</v>
      </c>
    </row>
    <row r="8904" spans="1:2" x14ac:dyDescent="0.25">
      <c r="A8904" s="8">
        <v>90.040000000000106</v>
      </c>
      <c r="B8904" s="41" t="s">
        <v>21</v>
      </c>
    </row>
    <row r="8905" spans="1:2" x14ac:dyDescent="0.25">
      <c r="A8905" s="8">
        <v>90.050000000000097</v>
      </c>
      <c r="B8905" s="41" t="s">
        <v>21</v>
      </c>
    </row>
    <row r="8906" spans="1:2" x14ac:dyDescent="0.25">
      <c r="A8906" s="8">
        <v>90.060000000000102</v>
      </c>
      <c r="B8906" s="41" t="s">
        <v>21</v>
      </c>
    </row>
    <row r="8907" spans="1:2" x14ac:dyDescent="0.25">
      <c r="A8907" s="8">
        <v>90.070000000000107</v>
      </c>
      <c r="B8907" s="41" t="s">
        <v>21</v>
      </c>
    </row>
    <row r="8908" spans="1:2" x14ac:dyDescent="0.25">
      <c r="A8908" s="8">
        <v>90.080000000000098</v>
      </c>
      <c r="B8908" s="41" t="s">
        <v>21</v>
      </c>
    </row>
    <row r="8909" spans="1:2" x14ac:dyDescent="0.25">
      <c r="A8909" s="8">
        <v>90.090000000000103</v>
      </c>
      <c r="B8909" s="41" t="s">
        <v>21</v>
      </c>
    </row>
    <row r="8910" spans="1:2" x14ac:dyDescent="0.25">
      <c r="A8910" s="8">
        <v>90.100000000000094</v>
      </c>
      <c r="B8910" s="41" t="s">
        <v>21</v>
      </c>
    </row>
    <row r="8911" spans="1:2" x14ac:dyDescent="0.25">
      <c r="A8911" s="8">
        <v>90.110000000000099</v>
      </c>
      <c r="B8911" s="41" t="s">
        <v>21</v>
      </c>
    </row>
    <row r="8912" spans="1:2" x14ac:dyDescent="0.25">
      <c r="A8912" s="8">
        <v>90.120000000000104</v>
      </c>
      <c r="B8912" s="41" t="s">
        <v>21</v>
      </c>
    </row>
    <row r="8913" spans="1:2" x14ac:dyDescent="0.25">
      <c r="A8913" s="8">
        <v>90.130000000000095</v>
      </c>
      <c r="B8913" s="41" t="s">
        <v>21</v>
      </c>
    </row>
    <row r="8914" spans="1:2" x14ac:dyDescent="0.25">
      <c r="A8914" s="8">
        <v>90.1400000000001</v>
      </c>
      <c r="B8914" s="41" t="s">
        <v>21</v>
      </c>
    </row>
    <row r="8915" spans="1:2" x14ac:dyDescent="0.25">
      <c r="A8915" s="8">
        <v>90.150000000000105</v>
      </c>
      <c r="B8915" s="41" t="s">
        <v>21</v>
      </c>
    </row>
    <row r="8916" spans="1:2" x14ac:dyDescent="0.25">
      <c r="A8916" s="8">
        <v>90.160000000000096</v>
      </c>
      <c r="B8916" s="41" t="s">
        <v>21</v>
      </c>
    </row>
    <row r="8917" spans="1:2" x14ac:dyDescent="0.25">
      <c r="A8917" s="8">
        <v>90.170000000000101</v>
      </c>
      <c r="B8917" s="41" t="s">
        <v>21</v>
      </c>
    </row>
    <row r="8918" spans="1:2" x14ac:dyDescent="0.25">
      <c r="A8918" s="8">
        <v>90.180000000000106</v>
      </c>
      <c r="B8918" s="41" t="s">
        <v>21</v>
      </c>
    </row>
    <row r="8919" spans="1:2" x14ac:dyDescent="0.25">
      <c r="A8919" s="8">
        <v>90.190000000000097</v>
      </c>
      <c r="B8919" s="41" t="s">
        <v>21</v>
      </c>
    </row>
    <row r="8920" spans="1:2" x14ac:dyDescent="0.25">
      <c r="A8920" s="8">
        <v>90.200000000000102</v>
      </c>
      <c r="B8920" s="41" t="s">
        <v>21</v>
      </c>
    </row>
    <row r="8921" spans="1:2" x14ac:dyDescent="0.25">
      <c r="A8921" s="8">
        <v>90.210000000000093</v>
      </c>
      <c r="B8921" s="41" t="s">
        <v>21</v>
      </c>
    </row>
    <row r="8922" spans="1:2" x14ac:dyDescent="0.25">
      <c r="A8922" s="8">
        <v>90.220000000000098</v>
      </c>
      <c r="B8922" s="41" t="s">
        <v>21</v>
      </c>
    </row>
    <row r="8923" spans="1:2" x14ac:dyDescent="0.25">
      <c r="A8923" s="8">
        <v>90.230000000000103</v>
      </c>
      <c r="B8923" s="41" t="s">
        <v>21</v>
      </c>
    </row>
    <row r="8924" spans="1:2" x14ac:dyDescent="0.25">
      <c r="A8924" s="8">
        <v>90.240000000000094</v>
      </c>
      <c r="B8924" s="41" t="s">
        <v>21</v>
      </c>
    </row>
    <row r="8925" spans="1:2" x14ac:dyDescent="0.25">
      <c r="A8925" s="8">
        <v>90.250000000000099</v>
      </c>
      <c r="B8925" s="41" t="s">
        <v>21</v>
      </c>
    </row>
    <row r="8926" spans="1:2" x14ac:dyDescent="0.25">
      <c r="A8926" s="8">
        <v>90.260000000000105</v>
      </c>
      <c r="B8926" s="41" t="s">
        <v>21</v>
      </c>
    </row>
    <row r="8927" spans="1:2" x14ac:dyDescent="0.25">
      <c r="A8927" s="8">
        <v>90.270000000000095</v>
      </c>
      <c r="B8927" s="41" t="s">
        <v>21</v>
      </c>
    </row>
    <row r="8928" spans="1:2" x14ac:dyDescent="0.25">
      <c r="A8928" s="8">
        <v>90.280000000000101</v>
      </c>
      <c r="B8928" s="41" t="s">
        <v>21</v>
      </c>
    </row>
    <row r="8929" spans="1:2" x14ac:dyDescent="0.25">
      <c r="A8929" s="8">
        <v>90.290000000000106</v>
      </c>
      <c r="B8929" s="41" t="s">
        <v>21</v>
      </c>
    </row>
    <row r="8930" spans="1:2" x14ac:dyDescent="0.25">
      <c r="A8930" s="8">
        <v>90.300000000000097</v>
      </c>
      <c r="B8930" s="41" t="s">
        <v>21</v>
      </c>
    </row>
    <row r="8931" spans="1:2" x14ac:dyDescent="0.25">
      <c r="A8931" s="8">
        <v>90.310000000000102</v>
      </c>
      <c r="B8931" s="41" t="s">
        <v>21</v>
      </c>
    </row>
    <row r="8932" spans="1:2" x14ac:dyDescent="0.25">
      <c r="A8932" s="8">
        <v>90.320000000000107</v>
      </c>
      <c r="B8932" s="41" t="s">
        <v>21</v>
      </c>
    </row>
    <row r="8933" spans="1:2" x14ac:dyDescent="0.25">
      <c r="A8933" s="8">
        <v>90.330000000000098</v>
      </c>
      <c r="B8933" s="41" t="s">
        <v>21</v>
      </c>
    </row>
    <row r="8934" spans="1:2" x14ac:dyDescent="0.25">
      <c r="A8934" s="8">
        <v>90.340000000000103</v>
      </c>
      <c r="B8934" s="41" t="s">
        <v>21</v>
      </c>
    </row>
    <row r="8935" spans="1:2" x14ac:dyDescent="0.25">
      <c r="A8935" s="8">
        <v>90.350000000000094</v>
      </c>
      <c r="B8935" s="41" t="s">
        <v>21</v>
      </c>
    </row>
    <row r="8936" spans="1:2" x14ac:dyDescent="0.25">
      <c r="A8936" s="8">
        <v>90.360000000000099</v>
      </c>
      <c r="B8936" s="41" t="s">
        <v>21</v>
      </c>
    </row>
    <row r="8937" spans="1:2" x14ac:dyDescent="0.25">
      <c r="A8937" s="8">
        <v>90.370000000000104</v>
      </c>
      <c r="B8937" s="41" t="s">
        <v>21</v>
      </c>
    </row>
    <row r="8938" spans="1:2" x14ac:dyDescent="0.25">
      <c r="A8938" s="8">
        <v>90.380000000000095</v>
      </c>
      <c r="B8938" s="41" t="s">
        <v>21</v>
      </c>
    </row>
    <row r="8939" spans="1:2" x14ac:dyDescent="0.25">
      <c r="A8939" s="8">
        <v>90.3900000000001</v>
      </c>
      <c r="B8939" s="41" t="s">
        <v>21</v>
      </c>
    </row>
    <row r="8940" spans="1:2" x14ac:dyDescent="0.25">
      <c r="A8940" s="8">
        <v>90.400000000000105</v>
      </c>
      <c r="B8940" s="41" t="s">
        <v>21</v>
      </c>
    </row>
    <row r="8941" spans="1:2" x14ac:dyDescent="0.25">
      <c r="A8941" s="8">
        <v>90.410000000000096</v>
      </c>
      <c r="B8941" s="41" t="s">
        <v>21</v>
      </c>
    </row>
    <row r="8942" spans="1:2" x14ac:dyDescent="0.25">
      <c r="A8942" s="8">
        <v>90.420000000000101</v>
      </c>
      <c r="B8942" s="41" t="s">
        <v>21</v>
      </c>
    </row>
    <row r="8943" spans="1:2" x14ac:dyDescent="0.25">
      <c r="A8943" s="8">
        <v>90.430000000000106</v>
      </c>
      <c r="B8943" s="41" t="s">
        <v>21</v>
      </c>
    </row>
    <row r="8944" spans="1:2" x14ac:dyDescent="0.25">
      <c r="A8944" s="8">
        <v>90.440000000000097</v>
      </c>
      <c r="B8944" s="41" t="s">
        <v>21</v>
      </c>
    </row>
    <row r="8945" spans="1:2" x14ac:dyDescent="0.25">
      <c r="A8945" s="8">
        <v>90.450000000000102</v>
      </c>
      <c r="B8945" s="41" t="s">
        <v>21</v>
      </c>
    </row>
    <row r="8946" spans="1:2" x14ac:dyDescent="0.25">
      <c r="A8946" s="8">
        <v>90.460000000000093</v>
      </c>
      <c r="B8946" s="41" t="s">
        <v>21</v>
      </c>
    </row>
    <row r="8947" spans="1:2" x14ac:dyDescent="0.25">
      <c r="A8947" s="8">
        <v>90.470000000000098</v>
      </c>
      <c r="B8947" s="41" t="s">
        <v>21</v>
      </c>
    </row>
    <row r="8948" spans="1:2" x14ac:dyDescent="0.25">
      <c r="A8948" s="8">
        <v>90.480000000000103</v>
      </c>
      <c r="B8948" s="41" t="s">
        <v>21</v>
      </c>
    </row>
    <row r="8949" spans="1:2" x14ac:dyDescent="0.25">
      <c r="A8949" s="8">
        <v>90.490000000000094</v>
      </c>
      <c r="B8949" s="41" t="s">
        <v>21</v>
      </c>
    </row>
    <row r="8950" spans="1:2" x14ac:dyDescent="0.25">
      <c r="A8950" s="8">
        <v>90.500000000000099</v>
      </c>
      <c r="B8950" s="41" t="s">
        <v>21</v>
      </c>
    </row>
    <row r="8951" spans="1:2" x14ac:dyDescent="0.25">
      <c r="A8951" s="8">
        <v>90.510000000000105</v>
      </c>
      <c r="B8951" s="41" t="s">
        <v>21</v>
      </c>
    </row>
    <row r="8952" spans="1:2" x14ac:dyDescent="0.25">
      <c r="A8952" s="8">
        <v>90.520000000000095</v>
      </c>
      <c r="B8952" s="41" t="s">
        <v>21</v>
      </c>
    </row>
    <row r="8953" spans="1:2" x14ac:dyDescent="0.25">
      <c r="A8953" s="8">
        <v>90.530000000000101</v>
      </c>
      <c r="B8953" s="41" t="s">
        <v>21</v>
      </c>
    </row>
    <row r="8954" spans="1:2" x14ac:dyDescent="0.25">
      <c r="A8954" s="8">
        <v>90.540000000000106</v>
      </c>
      <c r="B8954" s="41" t="s">
        <v>21</v>
      </c>
    </row>
    <row r="8955" spans="1:2" x14ac:dyDescent="0.25">
      <c r="A8955" s="8">
        <v>90.550000000000097</v>
      </c>
      <c r="B8955" s="41" t="s">
        <v>21</v>
      </c>
    </row>
    <row r="8956" spans="1:2" x14ac:dyDescent="0.25">
      <c r="A8956" s="8">
        <v>90.560000000000102</v>
      </c>
      <c r="B8956" s="41" t="s">
        <v>21</v>
      </c>
    </row>
    <row r="8957" spans="1:2" x14ac:dyDescent="0.25">
      <c r="A8957" s="8">
        <v>90.570000000000107</v>
      </c>
      <c r="B8957" s="41" t="s">
        <v>21</v>
      </c>
    </row>
    <row r="8958" spans="1:2" x14ac:dyDescent="0.25">
      <c r="A8958" s="8">
        <v>90.580000000000098</v>
      </c>
      <c r="B8958" s="41" t="s">
        <v>21</v>
      </c>
    </row>
    <row r="8959" spans="1:2" x14ac:dyDescent="0.25">
      <c r="A8959" s="8">
        <v>90.590000000000103</v>
      </c>
      <c r="B8959" s="41" t="s">
        <v>21</v>
      </c>
    </row>
    <row r="8960" spans="1:2" x14ac:dyDescent="0.25">
      <c r="A8960" s="8">
        <v>90.600000000000094</v>
      </c>
      <c r="B8960" s="41" t="s">
        <v>21</v>
      </c>
    </row>
    <row r="8961" spans="1:2" x14ac:dyDescent="0.25">
      <c r="A8961" s="8">
        <v>90.610000000000099</v>
      </c>
      <c r="B8961" s="41" t="s">
        <v>21</v>
      </c>
    </row>
    <row r="8962" spans="1:2" x14ac:dyDescent="0.25">
      <c r="A8962" s="8">
        <v>90.620000000000104</v>
      </c>
      <c r="B8962" s="41" t="s">
        <v>21</v>
      </c>
    </row>
    <row r="8963" spans="1:2" x14ac:dyDescent="0.25">
      <c r="A8963" s="8">
        <v>90.630000000000095</v>
      </c>
      <c r="B8963" s="41" t="s">
        <v>21</v>
      </c>
    </row>
    <row r="8964" spans="1:2" x14ac:dyDescent="0.25">
      <c r="A8964" s="8">
        <v>90.6400000000001</v>
      </c>
      <c r="B8964" s="41" t="s">
        <v>21</v>
      </c>
    </row>
    <row r="8965" spans="1:2" x14ac:dyDescent="0.25">
      <c r="A8965" s="8">
        <v>90.650000000000105</v>
      </c>
      <c r="B8965" s="41" t="s">
        <v>21</v>
      </c>
    </row>
    <row r="8966" spans="1:2" x14ac:dyDescent="0.25">
      <c r="A8966" s="8">
        <v>90.660000000000096</v>
      </c>
      <c r="B8966" s="41" t="s">
        <v>21</v>
      </c>
    </row>
    <row r="8967" spans="1:2" x14ac:dyDescent="0.25">
      <c r="A8967" s="8">
        <v>90.670000000000101</v>
      </c>
      <c r="B8967" s="41" t="s">
        <v>21</v>
      </c>
    </row>
    <row r="8968" spans="1:2" x14ac:dyDescent="0.25">
      <c r="A8968" s="8">
        <v>90.680000000000106</v>
      </c>
      <c r="B8968" s="41" t="s">
        <v>21</v>
      </c>
    </row>
    <row r="8969" spans="1:2" x14ac:dyDescent="0.25">
      <c r="A8969" s="8">
        <v>90.690000000000097</v>
      </c>
      <c r="B8969" s="41" t="s">
        <v>21</v>
      </c>
    </row>
    <row r="8970" spans="1:2" x14ac:dyDescent="0.25">
      <c r="A8970" s="8">
        <v>90.700000000000102</v>
      </c>
      <c r="B8970" s="41" t="s">
        <v>21</v>
      </c>
    </row>
    <row r="8971" spans="1:2" x14ac:dyDescent="0.25">
      <c r="A8971" s="8">
        <v>90.710000000000093</v>
      </c>
      <c r="B8971" s="41" t="s">
        <v>21</v>
      </c>
    </row>
    <row r="8972" spans="1:2" x14ac:dyDescent="0.25">
      <c r="A8972" s="8">
        <v>90.720000000000098</v>
      </c>
      <c r="B8972" s="41" t="s">
        <v>21</v>
      </c>
    </row>
    <row r="8973" spans="1:2" x14ac:dyDescent="0.25">
      <c r="A8973" s="8">
        <v>90.730000000000103</v>
      </c>
      <c r="B8973" s="41" t="s">
        <v>21</v>
      </c>
    </row>
    <row r="8974" spans="1:2" x14ac:dyDescent="0.25">
      <c r="A8974" s="8">
        <v>90.740000000000094</v>
      </c>
      <c r="B8974" s="41" t="s">
        <v>21</v>
      </c>
    </row>
    <row r="8975" spans="1:2" x14ac:dyDescent="0.25">
      <c r="A8975" s="8">
        <v>90.750000000000099</v>
      </c>
      <c r="B8975" s="41" t="s">
        <v>21</v>
      </c>
    </row>
    <row r="8976" spans="1:2" x14ac:dyDescent="0.25">
      <c r="A8976" s="8">
        <v>90.760000000000105</v>
      </c>
      <c r="B8976" s="41" t="s">
        <v>21</v>
      </c>
    </row>
    <row r="8977" spans="1:2" x14ac:dyDescent="0.25">
      <c r="A8977" s="8">
        <v>90.770000000000095</v>
      </c>
      <c r="B8977" s="41" t="s">
        <v>21</v>
      </c>
    </row>
    <row r="8978" spans="1:2" x14ac:dyDescent="0.25">
      <c r="A8978" s="8">
        <v>90.780000000000101</v>
      </c>
      <c r="B8978" s="41" t="s">
        <v>21</v>
      </c>
    </row>
    <row r="8979" spans="1:2" x14ac:dyDescent="0.25">
      <c r="A8979" s="8">
        <v>90.790000000000106</v>
      </c>
      <c r="B8979" s="41" t="s">
        <v>21</v>
      </c>
    </row>
    <row r="8980" spans="1:2" x14ac:dyDescent="0.25">
      <c r="A8980" s="8">
        <v>90.800000000000097</v>
      </c>
      <c r="B8980" s="41" t="s">
        <v>21</v>
      </c>
    </row>
    <row r="8981" spans="1:2" x14ac:dyDescent="0.25">
      <c r="A8981" s="8">
        <v>90.810000000000102</v>
      </c>
      <c r="B8981" s="41" t="s">
        <v>21</v>
      </c>
    </row>
    <row r="8982" spans="1:2" x14ac:dyDescent="0.25">
      <c r="A8982" s="8">
        <v>90.820000000000107</v>
      </c>
      <c r="B8982" s="41" t="s">
        <v>21</v>
      </c>
    </row>
    <row r="8983" spans="1:2" x14ac:dyDescent="0.25">
      <c r="A8983" s="8">
        <v>90.830000000000098</v>
      </c>
      <c r="B8983" s="41" t="s">
        <v>21</v>
      </c>
    </row>
    <row r="8984" spans="1:2" x14ac:dyDescent="0.25">
      <c r="A8984" s="8">
        <v>90.840000000000103</v>
      </c>
      <c r="B8984" s="41" t="s">
        <v>21</v>
      </c>
    </row>
    <row r="8985" spans="1:2" x14ac:dyDescent="0.25">
      <c r="A8985" s="8">
        <v>90.850000000000094</v>
      </c>
      <c r="B8985" s="41" t="s">
        <v>21</v>
      </c>
    </row>
    <row r="8986" spans="1:2" x14ac:dyDescent="0.25">
      <c r="A8986" s="8">
        <v>90.860000000000099</v>
      </c>
      <c r="B8986" s="41" t="s">
        <v>21</v>
      </c>
    </row>
    <row r="8987" spans="1:2" x14ac:dyDescent="0.25">
      <c r="A8987" s="8">
        <v>90.870000000000104</v>
      </c>
      <c r="B8987" s="41" t="s">
        <v>21</v>
      </c>
    </row>
    <row r="8988" spans="1:2" x14ac:dyDescent="0.25">
      <c r="A8988" s="8">
        <v>90.880000000000095</v>
      </c>
      <c r="B8988" s="41" t="s">
        <v>21</v>
      </c>
    </row>
    <row r="8989" spans="1:2" x14ac:dyDescent="0.25">
      <c r="A8989" s="8">
        <v>90.8900000000001</v>
      </c>
      <c r="B8989" s="41" t="s">
        <v>21</v>
      </c>
    </row>
    <row r="8990" spans="1:2" x14ac:dyDescent="0.25">
      <c r="A8990" s="8">
        <v>90.900000000000105</v>
      </c>
      <c r="B8990" s="41" t="s">
        <v>21</v>
      </c>
    </row>
    <row r="8991" spans="1:2" x14ac:dyDescent="0.25">
      <c r="A8991" s="8">
        <v>90.910000000000096</v>
      </c>
      <c r="B8991" s="41" t="s">
        <v>21</v>
      </c>
    </row>
    <row r="8992" spans="1:2" x14ac:dyDescent="0.25">
      <c r="A8992" s="8">
        <v>90.920000000000101</v>
      </c>
      <c r="B8992" s="41" t="s">
        <v>21</v>
      </c>
    </row>
    <row r="8993" spans="1:2" x14ac:dyDescent="0.25">
      <c r="A8993" s="8">
        <v>90.930000000000106</v>
      </c>
      <c r="B8993" s="41" t="s">
        <v>21</v>
      </c>
    </row>
    <row r="8994" spans="1:2" x14ac:dyDescent="0.25">
      <c r="A8994" s="8">
        <v>90.940000000000097</v>
      </c>
      <c r="B8994" s="41" t="s">
        <v>21</v>
      </c>
    </row>
    <row r="8995" spans="1:2" x14ac:dyDescent="0.25">
      <c r="A8995" s="8">
        <v>90.950000000000102</v>
      </c>
      <c r="B8995" s="41" t="s">
        <v>21</v>
      </c>
    </row>
    <row r="8996" spans="1:2" x14ac:dyDescent="0.25">
      <c r="A8996" s="8">
        <v>90.960000000000093</v>
      </c>
      <c r="B8996" s="41" t="s">
        <v>21</v>
      </c>
    </row>
    <row r="8997" spans="1:2" x14ac:dyDescent="0.25">
      <c r="A8997" s="8">
        <v>90.970000000000098</v>
      </c>
      <c r="B8997" s="41" t="s">
        <v>21</v>
      </c>
    </row>
    <row r="8998" spans="1:2" x14ac:dyDescent="0.25">
      <c r="A8998" s="8">
        <v>90.980000000000103</v>
      </c>
      <c r="B8998" s="41" t="s">
        <v>21</v>
      </c>
    </row>
    <row r="8999" spans="1:2" x14ac:dyDescent="0.25">
      <c r="A8999" s="8">
        <v>90.990000000000094</v>
      </c>
      <c r="B8999" s="41" t="s">
        <v>21</v>
      </c>
    </row>
    <row r="9000" spans="1:2" x14ac:dyDescent="0.25">
      <c r="A9000" s="8">
        <v>91.000000000000099</v>
      </c>
      <c r="B9000" s="41" t="s">
        <v>22</v>
      </c>
    </row>
    <row r="9001" spans="1:2" x14ac:dyDescent="0.25">
      <c r="A9001" s="8">
        <v>91.010000000000105</v>
      </c>
      <c r="B9001" s="41" t="s">
        <v>22</v>
      </c>
    </row>
    <row r="9002" spans="1:2" x14ac:dyDescent="0.25">
      <c r="A9002" s="8">
        <v>91.020000000000095</v>
      </c>
      <c r="B9002" s="41" t="s">
        <v>22</v>
      </c>
    </row>
    <row r="9003" spans="1:2" x14ac:dyDescent="0.25">
      <c r="A9003" s="8">
        <v>91.030000000000101</v>
      </c>
      <c r="B9003" s="41" t="s">
        <v>22</v>
      </c>
    </row>
    <row r="9004" spans="1:2" x14ac:dyDescent="0.25">
      <c r="A9004" s="8">
        <v>91.040000000000106</v>
      </c>
      <c r="B9004" s="41" t="s">
        <v>22</v>
      </c>
    </row>
    <row r="9005" spans="1:2" x14ac:dyDescent="0.25">
      <c r="A9005" s="8">
        <v>91.050000000000097</v>
      </c>
      <c r="B9005" s="41" t="s">
        <v>22</v>
      </c>
    </row>
    <row r="9006" spans="1:2" x14ac:dyDescent="0.25">
      <c r="A9006" s="8">
        <v>91.060000000000102</v>
      </c>
      <c r="B9006" s="41" t="s">
        <v>22</v>
      </c>
    </row>
    <row r="9007" spans="1:2" x14ac:dyDescent="0.25">
      <c r="A9007" s="8">
        <v>91.070000000000107</v>
      </c>
      <c r="B9007" s="41" t="s">
        <v>22</v>
      </c>
    </row>
    <row r="9008" spans="1:2" x14ac:dyDescent="0.25">
      <c r="A9008" s="8">
        <v>91.080000000000098</v>
      </c>
      <c r="B9008" s="41" t="s">
        <v>22</v>
      </c>
    </row>
    <row r="9009" spans="1:2" x14ac:dyDescent="0.25">
      <c r="A9009" s="8">
        <v>91.090000000000103</v>
      </c>
      <c r="B9009" s="41" t="s">
        <v>22</v>
      </c>
    </row>
    <row r="9010" spans="1:2" x14ac:dyDescent="0.25">
      <c r="A9010" s="8">
        <v>91.100000000000094</v>
      </c>
      <c r="B9010" s="41" t="s">
        <v>22</v>
      </c>
    </row>
    <row r="9011" spans="1:2" x14ac:dyDescent="0.25">
      <c r="A9011" s="8">
        <v>91.110000000000099</v>
      </c>
      <c r="B9011" s="41" t="s">
        <v>22</v>
      </c>
    </row>
    <row r="9012" spans="1:2" x14ac:dyDescent="0.25">
      <c r="A9012" s="8">
        <v>91.120000000000104</v>
      </c>
      <c r="B9012" s="41" t="s">
        <v>22</v>
      </c>
    </row>
    <row r="9013" spans="1:2" x14ac:dyDescent="0.25">
      <c r="A9013" s="8">
        <v>91.130000000000095</v>
      </c>
      <c r="B9013" s="41" t="s">
        <v>22</v>
      </c>
    </row>
    <row r="9014" spans="1:2" x14ac:dyDescent="0.25">
      <c r="A9014" s="8">
        <v>91.1400000000001</v>
      </c>
      <c r="B9014" s="41" t="s">
        <v>22</v>
      </c>
    </row>
    <row r="9015" spans="1:2" x14ac:dyDescent="0.25">
      <c r="A9015" s="8">
        <v>91.150000000000105</v>
      </c>
      <c r="B9015" s="41" t="s">
        <v>22</v>
      </c>
    </row>
    <row r="9016" spans="1:2" x14ac:dyDescent="0.25">
      <c r="A9016" s="8">
        <v>91.160000000000096</v>
      </c>
      <c r="B9016" s="41" t="s">
        <v>22</v>
      </c>
    </row>
    <row r="9017" spans="1:2" x14ac:dyDescent="0.25">
      <c r="A9017" s="8">
        <v>91.170000000000101</v>
      </c>
      <c r="B9017" s="41" t="s">
        <v>22</v>
      </c>
    </row>
    <row r="9018" spans="1:2" x14ac:dyDescent="0.25">
      <c r="A9018" s="8">
        <v>91.180000000000106</v>
      </c>
      <c r="B9018" s="41" t="s">
        <v>22</v>
      </c>
    </row>
    <row r="9019" spans="1:2" x14ac:dyDescent="0.25">
      <c r="A9019" s="8">
        <v>91.190000000000097</v>
      </c>
      <c r="B9019" s="41" t="s">
        <v>22</v>
      </c>
    </row>
    <row r="9020" spans="1:2" x14ac:dyDescent="0.25">
      <c r="A9020" s="8">
        <v>91.200000000000102</v>
      </c>
      <c r="B9020" s="41" t="s">
        <v>22</v>
      </c>
    </row>
    <row r="9021" spans="1:2" x14ac:dyDescent="0.25">
      <c r="A9021" s="8">
        <v>91.210000000000093</v>
      </c>
      <c r="B9021" s="41" t="s">
        <v>22</v>
      </c>
    </row>
    <row r="9022" spans="1:2" x14ac:dyDescent="0.25">
      <c r="A9022" s="8">
        <v>91.220000000000098</v>
      </c>
      <c r="B9022" s="41" t="s">
        <v>22</v>
      </c>
    </row>
    <row r="9023" spans="1:2" x14ac:dyDescent="0.25">
      <c r="A9023" s="8">
        <v>91.230000000000103</v>
      </c>
      <c r="B9023" s="41" t="s">
        <v>22</v>
      </c>
    </row>
    <row r="9024" spans="1:2" x14ac:dyDescent="0.25">
      <c r="A9024" s="8">
        <v>91.240000000000094</v>
      </c>
      <c r="B9024" s="41" t="s">
        <v>22</v>
      </c>
    </row>
    <row r="9025" spans="1:2" x14ac:dyDescent="0.25">
      <c r="A9025" s="8">
        <v>91.250000000000099</v>
      </c>
      <c r="B9025" s="41" t="s">
        <v>22</v>
      </c>
    </row>
    <row r="9026" spans="1:2" x14ac:dyDescent="0.25">
      <c r="A9026" s="8">
        <v>91.260000000000105</v>
      </c>
      <c r="B9026" s="41" t="s">
        <v>22</v>
      </c>
    </row>
    <row r="9027" spans="1:2" x14ac:dyDescent="0.25">
      <c r="A9027" s="8">
        <v>91.270000000000095</v>
      </c>
      <c r="B9027" s="41" t="s">
        <v>22</v>
      </c>
    </row>
    <row r="9028" spans="1:2" x14ac:dyDescent="0.25">
      <c r="A9028" s="8">
        <v>91.280000000000101</v>
      </c>
      <c r="B9028" s="41" t="s">
        <v>22</v>
      </c>
    </row>
    <row r="9029" spans="1:2" x14ac:dyDescent="0.25">
      <c r="A9029" s="8">
        <v>91.290000000000106</v>
      </c>
      <c r="B9029" s="41" t="s">
        <v>22</v>
      </c>
    </row>
    <row r="9030" spans="1:2" x14ac:dyDescent="0.25">
      <c r="A9030" s="8">
        <v>91.300000000000097</v>
      </c>
      <c r="B9030" s="41" t="s">
        <v>22</v>
      </c>
    </row>
    <row r="9031" spans="1:2" x14ac:dyDescent="0.25">
      <c r="A9031" s="8">
        <v>91.310000000000102</v>
      </c>
      <c r="B9031" s="41" t="s">
        <v>22</v>
      </c>
    </row>
    <row r="9032" spans="1:2" x14ac:dyDescent="0.25">
      <c r="A9032" s="8">
        <v>91.320000000000107</v>
      </c>
      <c r="B9032" s="41" t="s">
        <v>22</v>
      </c>
    </row>
    <row r="9033" spans="1:2" x14ac:dyDescent="0.25">
      <c r="A9033" s="8">
        <v>91.330000000000098</v>
      </c>
      <c r="B9033" s="41" t="s">
        <v>22</v>
      </c>
    </row>
    <row r="9034" spans="1:2" x14ac:dyDescent="0.25">
      <c r="A9034" s="8">
        <v>91.340000000000103</v>
      </c>
      <c r="B9034" s="41" t="s">
        <v>22</v>
      </c>
    </row>
    <row r="9035" spans="1:2" x14ac:dyDescent="0.25">
      <c r="A9035" s="8">
        <v>91.350000000000094</v>
      </c>
      <c r="B9035" s="41" t="s">
        <v>22</v>
      </c>
    </row>
    <row r="9036" spans="1:2" x14ac:dyDescent="0.25">
      <c r="A9036" s="8">
        <v>91.360000000000099</v>
      </c>
      <c r="B9036" s="41" t="s">
        <v>22</v>
      </c>
    </row>
    <row r="9037" spans="1:2" x14ac:dyDescent="0.25">
      <c r="A9037" s="8">
        <v>91.370000000000104</v>
      </c>
      <c r="B9037" s="41" t="s">
        <v>22</v>
      </c>
    </row>
    <row r="9038" spans="1:2" x14ac:dyDescent="0.25">
      <c r="A9038" s="8">
        <v>91.380000000000095</v>
      </c>
      <c r="B9038" s="41" t="s">
        <v>22</v>
      </c>
    </row>
    <row r="9039" spans="1:2" x14ac:dyDescent="0.25">
      <c r="A9039" s="8">
        <v>91.3900000000001</v>
      </c>
      <c r="B9039" s="41" t="s">
        <v>22</v>
      </c>
    </row>
    <row r="9040" spans="1:2" x14ac:dyDescent="0.25">
      <c r="A9040" s="8">
        <v>91.400000000000105</v>
      </c>
      <c r="B9040" s="41" t="s">
        <v>22</v>
      </c>
    </row>
    <row r="9041" spans="1:2" x14ac:dyDescent="0.25">
      <c r="A9041" s="8">
        <v>91.410000000000096</v>
      </c>
      <c r="B9041" s="41" t="s">
        <v>22</v>
      </c>
    </row>
    <row r="9042" spans="1:2" x14ac:dyDescent="0.25">
      <c r="A9042" s="8">
        <v>91.420000000000101</v>
      </c>
      <c r="B9042" s="41" t="s">
        <v>22</v>
      </c>
    </row>
    <row r="9043" spans="1:2" x14ac:dyDescent="0.25">
      <c r="A9043" s="8">
        <v>91.430000000000106</v>
      </c>
      <c r="B9043" s="41" t="s">
        <v>22</v>
      </c>
    </row>
    <row r="9044" spans="1:2" x14ac:dyDescent="0.25">
      <c r="A9044" s="8">
        <v>91.440000000000097</v>
      </c>
      <c r="B9044" s="41" t="s">
        <v>22</v>
      </c>
    </row>
    <row r="9045" spans="1:2" x14ac:dyDescent="0.25">
      <c r="A9045" s="8">
        <v>91.450000000000102</v>
      </c>
      <c r="B9045" s="41" t="s">
        <v>22</v>
      </c>
    </row>
    <row r="9046" spans="1:2" x14ac:dyDescent="0.25">
      <c r="A9046" s="8">
        <v>91.460000000000093</v>
      </c>
      <c r="B9046" s="41" t="s">
        <v>22</v>
      </c>
    </row>
    <row r="9047" spans="1:2" x14ac:dyDescent="0.25">
      <c r="A9047" s="8">
        <v>91.470000000000098</v>
      </c>
      <c r="B9047" s="41" t="s">
        <v>22</v>
      </c>
    </row>
    <row r="9048" spans="1:2" x14ac:dyDescent="0.25">
      <c r="A9048" s="8">
        <v>91.480000000000103</v>
      </c>
      <c r="B9048" s="41" t="s">
        <v>22</v>
      </c>
    </row>
    <row r="9049" spans="1:2" x14ac:dyDescent="0.25">
      <c r="A9049" s="8">
        <v>91.490000000000094</v>
      </c>
      <c r="B9049" s="41" t="s">
        <v>22</v>
      </c>
    </row>
    <row r="9050" spans="1:2" x14ac:dyDescent="0.25">
      <c r="A9050" s="8">
        <v>91.500000000000099</v>
      </c>
      <c r="B9050" s="41" t="s">
        <v>22</v>
      </c>
    </row>
    <row r="9051" spans="1:2" x14ac:dyDescent="0.25">
      <c r="A9051" s="8">
        <v>91.510000000000105</v>
      </c>
      <c r="B9051" s="41" t="s">
        <v>22</v>
      </c>
    </row>
    <row r="9052" spans="1:2" x14ac:dyDescent="0.25">
      <c r="A9052" s="8">
        <v>91.520000000000095</v>
      </c>
      <c r="B9052" s="41" t="s">
        <v>22</v>
      </c>
    </row>
    <row r="9053" spans="1:2" x14ac:dyDescent="0.25">
      <c r="A9053" s="8">
        <v>91.530000000000101</v>
      </c>
      <c r="B9053" s="41" t="s">
        <v>22</v>
      </c>
    </row>
    <row r="9054" spans="1:2" x14ac:dyDescent="0.25">
      <c r="A9054" s="8">
        <v>91.540000000000106</v>
      </c>
      <c r="B9054" s="41" t="s">
        <v>22</v>
      </c>
    </row>
    <row r="9055" spans="1:2" x14ac:dyDescent="0.25">
      <c r="A9055" s="8">
        <v>91.550000000000097</v>
      </c>
      <c r="B9055" s="41" t="s">
        <v>22</v>
      </c>
    </row>
    <row r="9056" spans="1:2" x14ac:dyDescent="0.25">
      <c r="A9056" s="8">
        <v>91.560000000000102</v>
      </c>
      <c r="B9056" s="41" t="s">
        <v>22</v>
      </c>
    </row>
    <row r="9057" spans="1:2" x14ac:dyDescent="0.25">
      <c r="A9057" s="8">
        <v>91.570000000000107</v>
      </c>
      <c r="B9057" s="41" t="s">
        <v>22</v>
      </c>
    </row>
    <row r="9058" spans="1:2" x14ac:dyDescent="0.25">
      <c r="A9058" s="8">
        <v>91.580000000000098</v>
      </c>
      <c r="B9058" s="41" t="s">
        <v>22</v>
      </c>
    </row>
    <row r="9059" spans="1:2" x14ac:dyDescent="0.25">
      <c r="A9059" s="8">
        <v>91.590000000000103</v>
      </c>
      <c r="B9059" s="41" t="s">
        <v>22</v>
      </c>
    </row>
    <row r="9060" spans="1:2" x14ac:dyDescent="0.25">
      <c r="A9060" s="8">
        <v>91.600000000000094</v>
      </c>
      <c r="B9060" s="41" t="s">
        <v>22</v>
      </c>
    </row>
    <row r="9061" spans="1:2" x14ac:dyDescent="0.25">
      <c r="A9061" s="8">
        <v>91.610000000000099</v>
      </c>
      <c r="B9061" s="41" t="s">
        <v>22</v>
      </c>
    </row>
    <row r="9062" spans="1:2" x14ac:dyDescent="0.25">
      <c r="A9062" s="8">
        <v>91.620000000000104</v>
      </c>
      <c r="B9062" s="41" t="s">
        <v>22</v>
      </c>
    </row>
    <row r="9063" spans="1:2" x14ac:dyDescent="0.25">
      <c r="A9063" s="8">
        <v>91.630000000000095</v>
      </c>
      <c r="B9063" s="41" t="s">
        <v>22</v>
      </c>
    </row>
    <row r="9064" spans="1:2" x14ac:dyDescent="0.25">
      <c r="A9064" s="8">
        <v>91.6400000000001</v>
      </c>
      <c r="B9064" s="41" t="s">
        <v>22</v>
      </c>
    </row>
    <row r="9065" spans="1:2" x14ac:dyDescent="0.25">
      <c r="A9065" s="8">
        <v>91.650000000000105</v>
      </c>
      <c r="B9065" s="41" t="s">
        <v>22</v>
      </c>
    </row>
    <row r="9066" spans="1:2" x14ac:dyDescent="0.25">
      <c r="A9066" s="8">
        <v>91.660000000000096</v>
      </c>
      <c r="B9066" s="41" t="s">
        <v>22</v>
      </c>
    </row>
    <row r="9067" spans="1:2" x14ac:dyDescent="0.25">
      <c r="A9067" s="8">
        <v>91.670000000000101</v>
      </c>
      <c r="B9067" s="41" t="s">
        <v>22</v>
      </c>
    </row>
    <row r="9068" spans="1:2" x14ac:dyDescent="0.25">
      <c r="A9068" s="8">
        <v>91.680000000000106</v>
      </c>
      <c r="B9068" s="41" t="s">
        <v>22</v>
      </c>
    </row>
    <row r="9069" spans="1:2" x14ac:dyDescent="0.25">
      <c r="A9069" s="8">
        <v>91.690000000000097</v>
      </c>
      <c r="B9069" s="41" t="s">
        <v>22</v>
      </c>
    </row>
    <row r="9070" spans="1:2" x14ac:dyDescent="0.25">
      <c r="A9070" s="8">
        <v>91.700000000000102</v>
      </c>
      <c r="B9070" s="41" t="s">
        <v>22</v>
      </c>
    </row>
    <row r="9071" spans="1:2" x14ac:dyDescent="0.25">
      <c r="A9071" s="8">
        <v>91.710000000000093</v>
      </c>
      <c r="B9071" s="41" t="s">
        <v>22</v>
      </c>
    </row>
    <row r="9072" spans="1:2" x14ac:dyDescent="0.25">
      <c r="A9072" s="8">
        <v>91.720000000000098</v>
      </c>
      <c r="B9072" s="41" t="s">
        <v>22</v>
      </c>
    </row>
    <row r="9073" spans="1:2" x14ac:dyDescent="0.25">
      <c r="A9073" s="8">
        <v>91.730000000000103</v>
      </c>
      <c r="B9073" s="41" t="s">
        <v>22</v>
      </c>
    </row>
    <row r="9074" spans="1:2" x14ac:dyDescent="0.25">
      <c r="A9074" s="8">
        <v>91.740000000000094</v>
      </c>
      <c r="B9074" s="41" t="s">
        <v>22</v>
      </c>
    </row>
    <row r="9075" spans="1:2" x14ac:dyDescent="0.25">
      <c r="A9075" s="8">
        <v>91.750000000000099</v>
      </c>
      <c r="B9075" s="41" t="s">
        <v>22</v>
      </c>
    </row>
    <row r="9076" spans="1:2" x14ac:dyDescent="0.25">
      <c r="A9076" s="8">
        <v>91.760000000000105</v>
      </c>
      <c r="B9076" s="41" t="s">
        <v>22</v>
      </c>
    </row>
    <row r="9077" spans="1:2" x14ac:dyDescent="0.25">
      <c r="A9077" s="8">
        <v>91.770000000000095</v>
      </c>
      <c r="B9077" s="41" t="s">
        <v>22</v>
      </c>
    </row>
    <row r="9078" spans="1:2" x14ac:dyDescent="0.25">
      <c r="A9078" s="8">
        <v>91.780000000000101</v>
      </c>
      <c r="B9078" s="41" t="s">
        <v>22</v>
      </c>
    </row>
    <row r="9079" spans="1:2" x14ac:dyDescent="0.25">
      <c r="A9079" s="8">
        <v>91.790000000000106</v>
      </c>
      <c r="B9079" s="41" t="s">
        <v>22</v>
      </c>
    </row>
    <row r="9080" spans="1:2" x14ac:dyDescent="0.25">
      <c r="A9080" s="8">
        <v>91.800000000000097</v>
      </c>
      <c r="B9080" s="41" t="s">
        <v>22</v>
      </c>
    </row>
    <row r="9081" spans="1:2" x14ac:dyDescent="0.25">
      <c r="A9081" s="8">
        <v>91.810000000000102</v>
      </c>
      <c r="B9081" s="41" t="s">
        <v>22</v>
      </c>
    </row>
    <row r="9082" spans="1:2" x14ac:dyDescent="0.25">
      <c r="A9082" s="8">
        <v>91.820000000000107</v>
      </c>
      <c r="B9082" s="41" t="s">
        <v>22</v>
      </c>
    </row>
    <row r="9083" spans="1:2" x14ac:dyDescent="0.25">
      <c r="A9083" s="8">
        <v>91.830000000000098</v>
      </c>
      <c r="B9083" s="41" t="s">
        <v>22</v>
      </c>
    </row>
    <row r="9084" spans="1:2" x14ac:dyDescent="0.25">
      <c r="A9084" s="8">
        <v>91.840000000000103</v>
      </c>
      <c r="B9084" s="41" t="s">
        <v>22</v>
      </c>
    </row>
    <row r="9085" spans="1:2" x14ac:dyDescent="0.25">
      <c r="A9085" s="8">
        <v>91.850000000000094</v>
      </c>
      <c r="B9085" s="41" t="s">
        <v>22</v>
      </c>
    </row>
    <row r="9086" spans="1:2" x14ac:dyDescent="0.25">
      <c r="A9086" s="8">
        <v>91.860000000000099</v>
      </c>
      <c r="B9086" s="41" t="s">
        <v>22</v>
      </c>
    </row>
    <row r="9087" spans="1:2" x14ac:dyDescent="0.25">
      <c r="A9087" s="8">
        <v>91.870000000000104</v>
      </c>
      <c r="B9087" s="41" t="s">
        <v>22</v>
      </c>
    </row>
    <row r="9088" spans="1:2" x14ac:dyDescent="0.25">
      <c r="A9088" s="8">
        <v>91.880000000000095</v>
      </c>
      <c r="B9088" s="41" t="s">
        <v>22</v>
      </c>
    </row>
    <row r="9089" spans="1:2" x14ac:dyDescent="0.25">
      <c r="A9089" s="8">
        <v>91.8900000000001</v>
      </c>
      <c r="B9089" s="41" t="s">
        <v>22</v>
      </c>
    </row>
    <row r="9090" spans="1:2" x14ac:dyDescent="0.25">
      <c r="A9090" s="8">
        <v>91.900000000000105</v>
      </c>
      <c r="B9090" s="41" t="s">
        <v>22</v>
      </c>
    </row>
    <row r="9091" spans="1:2" x14ac:dyDescent="0.25">
      <c r="A9091" s="8">
        <v>91.910000000000096</v>
      </c>
      <c r="B9091" s="41" t="s">
        <v>22</v>
      </c>
    </row>
    <row r="9092" spans="1:2" x14ac:dyDescent="0.25">
      <c r="A9092" s="8">
        <v>91.920000000000101</v>
      </c>
      <c r="B9092" s="41" t="s">
        <v>22</v>
      </c>
    </row>
    <row r="9093" spans="1:2" x14ac:dyDescent="0.25">
      <c r="A9093" s="8">
        <v>91.930000000000106</v>
      </c>
      <c r="B9093" s="41" t="s">
        <v>22</v>
      </c>
    </row>
    <row r="9094" spans="1:2" x14ac:dyDescent="0.25">
      <c r="A9094" s="8">
        <v>91.940000000000097</v>
      </c>
      <c r="B9094" s="41" t="s">
        <v>22</v>
      </c>
    </row>
    <row r="9095" spans="1:2" x14ac:dyDescent="0.25">
      <c r="A9095" s="8">
        <v>91.950000000000102</v>
      </c>
      <c r="B9095" s="41" t="s">
        <v>22</v>
      </c>
    </row>
    <row r="9096" spans="1:2" x14ac:dyDescent="0.25">
      <c r="A9096" s="8">
        <v>91.960000000000093</v>
      </c>
      <c r="B9096" s="41" t="s">
        <v>22</v>
      </c>
    </row>
    <row r="9097" spans="1:2" x14ac:dyDescent="0.25">
      <c r="A9097" s="8">
        <v>91.970000000000098</v>
      </c>
      <c r="B9097" s="41" t="s">
        <v>22</v>
      </c>
    </row>
    <row r="9098" spans="1:2" x14ac:dyDescent="0.25">
      <c r="A9098" s="8">
        <v>91.980000000000103</v>
      </c>
      <c r="B9098" s="41" t="s">
        <v>22</v>
      </c>
    </row>
    <row r="9099" spans="1:2" x14ac:dyDescent="0.25">
      <c r="A9099" s="8">
        <v>91.990000000000094</v>
      </c>
      <c r="B9099" s="41" t="s">
        <v>22</v>
      </c>
    </row>
    <row r="9100" spans="1:2" x14ac:dyDescent="0.25">
      <c r="A9100" s="8">
        <v>92.000000000000099</v>
      </c>
      <c r="B9100" s="41" t="s">
        <v>22</v>
      </c>
    </row>
    <row r="9101" spans="1:2" x14ac:dyDescent="0.25">
      <c r="A9101" s="8">
        <v>92.010000000000105</v>
      </c>
      <c r="B9101" s="41" t="s">
        <v>22</v>
      </c>
    </row>
    <row r="9102" spans="1:2" x14ac:dyDescent="0.25">
      <c r="A9102" s="8">
        <v>92.020000000000095</v>
      </c>
      <c r="B9102" s="41" t="s">
        <v>22</v>
      </c>
    </row>
    <row r="9103" spans="1:2" x14ac:dyDescent="0.25">
      <c r="A9103" s="8">
        <v>92.030000000000101</v>
      </c>
      <c r="B9103" s="41" t="s">
        <v>22</v>
      </c>
    </row>
    <row r="9104" spans="1:2" x14ac:dyDescent="0.25">
      <c r="A9104" s="8">
        <v>92.040000000000106</v>
      </c>
      <c r="B9104" s="41" t="s">
        <v>22</v>
      </c>
    </row>
    <row r="9105" spans="1:2" x14ac:dyDescent="0.25">
      <c r="A9105" s="8">
        <v>92.050000000000097</v>
      </c>
      <c r="B9105" s="41" t="s">
        <v>22</v>
      </c>
    </row>
    <row r="9106" spans="1:2" x14ac:dyDescent="0.25">
      <c r="A9106" s="8">
        <v>92.060000000000102</v>
      </c>
      <c r="B9106" s="41" t="s">
        <v>22</v>
      </c>
    </row>
    <row r="9107" spans="1:2" x14ac:dyDescent="0.25">
      <c r="A9107" s="8">
        <v>92.070000000000107</v>
      </c>
      <c r="B9107" s="41" t="s">
        <v>22</v>
      </c>
    </row>
    <row r="9108" spans="1:2" x14ac:dyDescent="0.25">
      <c r="A9108" s="8">
        <v>92.080000000000098</v>
      </c>
      <c r="B9108" s="41" t="s">
        <v>22</v>
      </c>
    </row>
    <row r="9109" spans="1:2" x14ac:dyDescent="0.25">
      <c r="A9109" s="8">
        <v>92.090000000000103</v>
      </c>
      <c r="B9109" s="41" t="s">
        <v>22</v>
      </c>
    </row>
    <row r="9110" spans="1:2" x14ac:dyDescent="0.25">
      <c r="A9110" s="8">
        <v>92.100000000000094</v>
      </c>
      <c r="B9110" s="41" t="s">
        <v>22</v>
      </c>
    </row>
    <row r="9111" spans="1:2" x14ac:dyDescent="0.25">
      <c r="A9111" s="8">
        <v>92.110000000000099</v>
      </c>
      <c r="B9111" s="41" t="s">
        <v>22</v>
      </c>
    </row>
    <row r="9112" spans="1:2" x14ac:dyDescent="0.25">
      <c r="A9112" s="8">
        <v>92.120000000000104</v>
      </c>
      <c r="B9112" s="41" t="s">
        <v>22</v>
      </c>
    </row>
    <row r="9113" spans="1:2" x14ac:dyDescent="0.25">
      <c r="A9113" s="8">
        <v>92.130000000000095</v>
      </c>
      <c r="B9113" s="41" t="s">
        <v>22</v>
      </c>
    </row>
    <row r="9114" spans="1:2" x14ac:dyDescent="0.25">
      <c r="A9114" s="8">
        <v>92.1400000000001</v>
      </c>
      <c r="B9114" s="41" t="s">
        <v>22</v>
      </c>
    </row>
    <row r="9115" spans="1:2" x14ac:dyDescent="0.25">
      <c r="A9115" s="8">
        <v>92.150000000000105</v>
      </c>
      <c r="B9115" s="41" t="s">
        <v>22</v>
      </c>
    </row>
    <row r="9116" spans="1:2" x14ac:dyDescent="0.25">
      <c r="A9116" s="8">
        <v>92.160000000000096</v>
      </c>
      <c r="B9116" s="41" t="s">
        <v>22</v>
      </c>
    </row>
    <row r="9117" spans="1:2" x14ac:dyDescent="0.25">
      <c r="A9117" s="8">
        <v>92.170000000000101</v>
      </c>
      <c r="B9117" s="41" t="s">
        <v>22</v>
      </c>
    </row>
    <row r="9118" spans="1:2" x14ac:dyDescent="0.25">
      <c r="A9118" s="8">
        <v>92.180000000000106</v>
      </c>
      <c r="B9118" s="41" t="s">
        <v>22</v>
      </c>
    </row>
    <row r="9119" spans="1:2" x14ac:dyDescent="0.25">
      <c r="A9119" s="8">
        <v>92.190000000000097</v>
      </c>
      <c r="B9119" s="41" t="s">
        <v>22</v>
      </c>
    </row>
    <row r="9120" spans="1:2" x14ac:dyDescent="0.25">
      <c r="A9120" s="8">
        <v>92.200000000000102</v>
      </c>
      <c r="B9120" s="41" t="s">
        <v>22</v>
      </c>
    </row>
    <row r="9121" spans="1:2" x14ac:dyDescent="0.25">
      <c r="A9121" s="8">
        <v>92.210000000000093</v>
      </c>
      <c r="B9121" s="41" t="s">
        <v>22</v>
      </c>
    </row>
    <row r="9122" spans="1:2" x14ac:dyDescent="0.25">
      <c r="A9122" s="8">
        <v>92.220000000000098</v>
      </c>
      <c r="B9122" s="41" t="s">
        <v>22</v>
      </c>
    </row>
    <row r="9123" spans="1:2" x14ac:dyDescent="0.25">
      <c r="A9123" s="8">
        <v>92.230000000000103</v>
      </c>
      <c r="B9123" s="41" t="s">
        <v>22</v>
      </c>
    </row>
    <row r="9124" spans="1:2" x14ac:dyDescent="0.25">
      <c r="A9124" s="8">
        <v>92.240000000000094</v>
      </c>
      <c r="B9124" s="41" t="s">
        <v>22</v>
      </c>
    </row>
    <row r="9125" spans="1:2" x14ac:dyDescent="0.25">
      <c r="A9125" s="8">
        <v>92.250000000000099</v>
      </c>
      <c r="B9125" s="41" t="s">
        <v>22</v>
      </c>
    </row>
    <row r="9126" spans="1:2" x14ac:dyDescent="0.25">
      <c r="A9126" s="8">
        <v>92.260000000000105</v>
      </c>
      <c r="B9126" s="41" t="s">
        <v>22</v>
      </c>
    </row>
    <row r="9127" spans="1:2" x14ac:dyDescent="0.25">
      <c r="A9127" s="8">
        <v>92.270000000000095</v>
      </c>
      <c r="B9127" s="41" t="s">
        <v>22</v>
      </c>
    </row>
    <row r="9128" spans="1:2" x14ac:dyDescent="0.25">
      <c r="A9128" s="8">
        <v>92.280000000000101</v>
      </c>
      <c r="B9128" s="41" t="s">
        <v>22</v>
      </c>
    </row>
    <row r="9129" spans="1:2" x14ac:dyDescent="0.25">
      <c r="A9129" s="8">
        <v>92.290000000000106</v>
      </c>
      <c r="B9129" s="41" t="s">
        <v>22</v>
      </c>
    </row>
    <row r="9130" spans="1:2" x14ac:dyDescent="0.25">
      <c r="A9130" s="8">
        <v>92.300000000000097</v>
      </c>
      <c r="B9130" s="41" t="s">
        <v>22</v>
      </c>
    </row>
    <row r="9131" spans="1:2" x14ac:dyDescent="0.25">
      <c r="A9131" s="8">
        <v>92.310000000000102</v>
      </c>
      <c r="B9131" s="41" t="s">
        <v>22</v>
      </c>
    </row>
    <row r="9132" spans="1:2" x14ac:dyDescent="0.25">
      <c r="A9132" s="8">
        <v>92.320000000000107</v>
      </c>
      <c r="B9132" s="41" t="s">
        <v>22</v>
      </c>
    </row>
    <row r="9133" spans="1:2" x14ac:dyDescent="0.25">
      <c r="A9133" s="8">
        <v>92.330000000000098</v>
      </c>
      <c r="B9133" s="41" t="s">
        <v>22</v>
      </c>
    </row>
    <row r="9134" spans="1:2" x14ac:dyDescent="0.25">
      <c r="A9134" s="8">
        <v>92.340000000000103</v>
      </c>
      <c r="B9134" s="41" t="s">
        <v>22</v>
      </c>
    </row>
    <row r="9135" spans="1:2" x14ac:dyDescent="0.25">
      <c r="A9135" s="8">
        <v>92.350000000000094</v>
      </c>
      <c r="B9135" s="41" t="s">
        <v>22</v>
      </c>
    </row>
    <row r="9136" spans="1:2" x14ac:dyDescent="0.25">
      <c r="A9136" s="8">
        <v>92.360000000000099</v>
      </c>
      <c r="B9136" s="41" t="s">
        <v>22</v>
      </c>
    </row>
    <row r="9137" spans="1:2" x14ac:dyDescent="0.25">
      <c r="A9137" s="8">
        <v>92.370000000000104</v>
      </c>
      <c r="B9137" s="41" t="s">
        <v>22</v>
      </c>
    </row>
    <row r="9138" spans="1:2" x14ac:dyDescent="0.25">
      <c r="A9138" s="8">
        <v>92.380000000000095</v>
      </c>
      <c r="B9138" s="41" t="s">
        <v>22</v>
      </c>
    </row>
    <row r="9139" spans="1:2" x14ac:dyDescent="0.25">
      <c r="A9139" s="8">
        <v>92.3900000000001</v>
      </c>
      <c r="B9139" s="41" t="s">
        <v>22</v>
      </c>
    </row>
    <row r="9140" spans="1:2" x14ac:dyDescent="0.25">
      <c r="A9140" s="8">
        <v>92.400000000000105</v>
      </c>
      <c r="B9140" s="41" t="s">
        <v>22</v>
      </c>
    </row>
    <row r="9141" spans="1:2" x14ac:dyDescent="0.25">
      <c r="A9141" s="8">
        <v>92.410000000000096</v>
      </c>
      <c r="B9141" s="41" t="s">
        <v>22</v>
      </c>
    </row>
    <row r="9142" spans="1:2" x14ac:dyDescent="0.25">
      <c r="A9142" s="8">
        <v>92.420000000000101</v>
      </c>
      <c r="B9142" s="41" t="s">
        <v>22</v>
      </c>
    </row>
    <row r="9143" spans="1:2" x14ac:dyDescent="0.25">
      <c r="A9143" s="8">
        <v>92.430000000000106</v>
      </c>
      <c r="B9143" s="41" t="s">
        <v>22</v>
      </c>
    </row>
    <row r="9144" spans="1:2" x14ac:dyDescent="0.25">
      <c r="A9144" s="8">
        <v>92.440000000000097</v>
      </c>
      <c r="B9144" s="41" t="s">
        <v>22</v>
      </c>
    </row>
    <row r="9145" spans="1:2" x14ac:dyDescent="0.25">
      <c r="A9145" s="8">
        <v>92.450000000000102</v>
      </c>
      <c r="B9145" s="41" t="s">
        <v>22</v>
      </c>
    </row>
    <row r="9146" spans="1:2" x14ac:dyDescent="0.25">
      <c r="A9146" s="8">
        <v>92.460000000000093</v>
      </c>
      <c r="B9146" s="41" t="s">
        <v>22</v>
      </c>
    </row>
    <row r="9147" spans="1:2" x14ac:dyDescent="0.25">
      <c r="A9147" s="8">
        <v>92.470000000000098</v>
      </c>
      <c r="B9147" s="41" t="s">
        <v>22</v>
      </c>
    </row>
    <row r="9148" spans="1:2" x14ac:dyDescent="0.25">
      <c r="A9148" s="8">
        <v>92.480000000000103</v>
      </c>
      <c r="B9148" s="41" t="s">
        <v>22</v>
      </c>
    </row>
    <row r="9149" spans="1:2" x14ac:dyDescent="0.25">
      <c r="A9149" s="8">
        <v>92.490000000000094</v>
      </c>
      <c r="B9149" s="41" t="s">
        <v>22</v>
      </c>
    </row>
    <row r="9150" spans="1:2" x14ac:dyDescent="0.25">
      <c r="A9150" s="8">
        <v>92.500000000000099</v>
      </c>
      <c r="B9150" s="41" t="s">
        <v>22</v>
      </c>
    </row>
    <row r="9151" spans="1:2" x14ac:dyDescent="0.25">
      <c r="A9151" s="8">
        <v>92.510000000000105</v>
      </c>
      <c r="B9151" s="41" t="s">
        <v>22</v>
      </c>
    </row>
    <row r="9152" spans="1:2" x14ac:dyDescent="0.25">
      <c r="A9152" s="8">
        <v>92.520000000000095</v>
      </c>
      <c r="B9152" s="41" t="s">
        <v>22</v>
      </c>
    </row>
    <row r="9153" spans="1:2" x14ac:dyDescent="0.25">
      <c r="A9153" s="8">
        <v>92.530000000000101</v>
      </c>
      <c r="B9153" s="41" t="s">
        <v>22</v>
      </c>
    </row>
    <row r="9154" spans="1:2" x14ac:dyDescent="0.25">
      <c r="A9154" s="8">
        <v>92.540000000000106</v>
      </c>
      <c r="B9154" s="41" t="s">
        <v>22</v>
      </c>
    </row>
    <row r="9155" spans="1:2" x14ac:dyDescent="0.25">
      <c r="A9155" s="8">
        <v>92.550000000000097</v>
      </c>
      <c r="B9155" s="41" t="s">
        <v>22</v>
      </c>
    </row>
    <row r="9156" spans="1:2" x14ac:dyDescent="0.25">
      <c r="A9156" s="8">
        <v>92.560000000000102</v>
      </c>
      <c r="B9156" s="41" t="s">
        <v>22</v>
      </c>
    </row>
    <row r="9157" spans="1:2" x14ac:dyDescent="0.25">
      <c r="A9157" s="8">
        <v>92.570000000000107</v>
      </c>
      <c r="B9157" s="41" t="s">
        <v>22</v>
      </c>
    </row>
    <row r="9158" spans="1:2" x14ac:dyDescent="0.25">
      <c r="A9158" s="8">
        <v>92.580000000000098</v>
      </c>
      <c r="B9158" s="41" t="s">
        <v>22</v>
      </c>
    </row>
    <row r="9159" spans="1:2" x14ac:dyDescent="0.25">
      <c r="A9159" s="8">
        <v>92.590000000000103</v>
      </c>
      <c r="B9159" s="41" t="s">
        <v>22</v>
      </c>
    </row>
    <row r="9160" spans="1:2" x14ac:dyDescent="0.25">
      <c r="A9160" s="8">
        <v>92.600000000000094</v>
      </c>
      <c r="B9160" s="41" t="s">
        <v>22</v>
      </c>
    </row>
    <row r="9161" spans="1:2" x14ac:dyDescent="0.25">
      <c r="A9161" s="8">
        <v>92.610000000000099</v>
      </c>
      <c r="B9161" s="41" t="s">
        <v>22</v>
      </c>
    </row>
    <row r="9162" spans="1:2" x14ac:dyDescent="0.25">
      <c r="A9162" s="8">
        <v>92.620000000000104</v>
      </c>
      <c r="B9162" s="41" t="s">
        <v>22</v>
      </c>
    </row>
    <row r="9163" spans="1:2" x14ac:dyDescent="0.25">
      <c r="A9163" s="8">
        <v>92.630000000000095</v>
      </c>
      <c r="B9163" s="41" t="s">
        <v>22</v>
      </c>
    </row>
    <row r="9164" spans="1:2" x14ac:dyDescent="0.25">
      <c r="A9164" s="8">
        <v>92.6400000000001</v>
      </c>
      <c r="B9164" s="41" t="s">
        <v>22</v>
      </c>
    </row>
    <row r="9165" spans="1:2" x14ac:dyDescent="0.25">
      <c r="A9165" s="8">
        <v>92.650000000000105</v>
      </c>
      <c r="B9165" s="41" t="s">
        <v>22</v>
      </c>
    </row>
    <row r="9166" spans="1:2" x14ac:dyDescent="0.25">
      <c r="A9166" s="8">
        <v>92.660000000000096</v>
      </c>
      <c r="B9166" s="41" t="s">
        <v>22</v>
      </c>
    </row>
    <row r="9167" spans="1:2" x14ac:dyDescent="0.25">
      <c r="A9167" s="8">
        <v>92.670000000000101</v>
      </c>
      <c r="B9167" s="41" t="s">
        <v>22</v>
      </c>
    </row>
    <row r="9168" spans="1:2" x14ac:dyDescent="0.25">
      <c r="A9168" s="8">
        <v>92.680000000000106</v>
      </c>
      <c r="B9168" s="41" t="s">
        <v>22</v>
      </c>
    </row>
    <row r="9169" spans="1:2" x14ac:dyDescent="0.25">
      <c r="A9169" s="8">
        <v>92.690000000000097</v>
      </c>
      <c r="B9169" s="41" t="s">
        <v>22</v>
      </c>
    </row>
    <row r="9170" spans="1:2" x14ac:dyDescent="0.25">
      <c r="A9170" s="8">
        <v>92.700000000000102</v>
      </c>
      <c r="B9170" s="41" t="s">
        <v>22</v>
      </c>
    </row>
    <row r="9171" spans="1:2" x14ac:dyDescent="0.25">
      <c r="A9171" s="8">
        <v>92.710000000000093</v>
      </c>
      <c r="B9171" s="41" t="s">
        <v>22</v>
      </c>
    </row>
    <row r="9172" spans="1:2" x14ac:dyDescent="0.25">
      <c r="A9172" s="8">
        <v>92.720000000000098</v>
      </c>
      <c r="B9172" s="41" t="s">
        <v>22</v>
      </c>
    </row>
    <row r="9173" spans="1:2" x14ac:dyDescent="0.25">
      <c r="A9173" s="8">
        <v>92.730000000000103</v>
      </c>
      <c r="B9173" s="41" t="s">
        <v>22</v>
      </c>
    </row>
    <row r="9174" spans="1:2" x14ac:dyDescent="0.25">
      <c r="A9174" s="8">
        <v>92.740000000000094</v>
      </c>
      <c r="B9174" s="41" t="s">
        <v>22</v>
      </c>
    </row>
    <row r="9175" spans="1:2" x14ac:dyDescent="0.25">
      <c r="A9175" s="8">
        <v>92.750000000000099</v>
      </c>
      <c r="B9175" s="41" t="s">
        <v>22</v>
      </c>
    </row>
    <row r="9176" spans="1:2" x14ac:dyDescent="0.25">
      <c r="A9176" s="8">
        <v>92.760000000000105</v>
      </c>
      <c r="B9176" s="41" t="s">
        <v>22</v>
      </c>
    </row>
    <row r="9177" spans="1:2" x14ac:dyDescent="0.25">
      <c r="A9177" s="8">
        <v>92.770000000000095</v>
      </c>
      <c r="B9177" s="41" t="s">
        <v>22</v>
      </c>
    </row>
    <row r="9178" spans="1:2" x14ac:dyDescent="0.25">
      <c r="A9178" s="8">
        <v>92.780000000000101</v>
      </c>
      <c r="B9178" s="41" t="s">
        <v>22</v>
      </c>
    </row>
    <row r="9179" spans="1:2" x14ac:dyDescent="0.25">
      <c r="A9179" s="8">
        <v>92.790000000000106</v>
      </c>
      <c r="B9179" s="41" t="s">
        <v>22</v>
      </c>
    </row>
    <row r="9180" spans="1:2" x14ac:dyDescent="0.25">
      <c r="A9180" s="8">
        <v>92.800000000000097</v>
      </c>
      <c r="B9180" s="41" t="s">
        <v>22</v>
      </c>
    </row>
    <row r="9181" spans="1:2" x14ac:dyDescent="0.25">
      <c r="A9181" s="8">
        <v>92.810000000000102</v>
      </c>
      <c r="B9181" s="41" t="s">
        <v>22</v>
      </c>
    </row>
    <row r="9182" spans="1:2" x14ac:dyDescent="0.25">
      <c r="A9182" s="8">
        <v>92.820000000000107</v>
      </c>
      <c r="B9182" s="41" t="s">
        <v>22</v>
      </c>
    </row>
    <row r="9183" spans="1:2" x14ac:dyDescent="0.25">
      <c r="A9183" s="8">
        <v>92.830000000000098</v>
      </c>
      <c r="B9183" s="41" t="s">
        <v>22</v>
      </c>
    </row>
    <row r="9184" spans="1:2" x14ac:dyDescent="0.25">
      <c r="A9184" s="8">
        <v>92.840000000000103</v>
      </c>
      <c r="B9184" s="41" t="s">
        <v>22</v>
      </c>
    </row>
    <row r="9185" spans="1:2" x14ac:dyDescent="0.25">
      <c r="A9185" s="8">
        <v>92.850000000000094</v>
      </c>
      <c r="B9185" s="41" t="s">
        <v>22</v>
      </c>
    </row>
    <row r="9186" spans="1:2" x14ac:dyDescent="0.25">
      <c r="A9186" s="8">
        <v>92.860000000000099</v>
      </c>
      <c r="B9186" s="41" t="s">
        <v>22</v>
      </c>
    </row>
    <row r="9187" spans="1:2" x14ac:dyDescent="0.25">
      <c r="A9187" s="8">
        <v>92.870000000000104</v>
      </c>
      <c r="B9187" s="41" t="s">
        <v>22</v>
      </c>
    </row>
    <row r="9188" spans="1:2" x14ac:dyDescent="0.25">
      <c r="A9188" s="8">
        <v>92.880000000000095</v>
      </c>
      <c r="B9188" s="41" t="s">
        <v>22</v>
      </c>
    </row>
    <row r="9189" spans="1:2" x14ac:dyDescent="0.25">
      <c r="A9189" s="8">
        <v>92.8900000000001</v>
      </c>
      <c r="B9189" s="41" t="s">
        <v>22</v>
      </c>
    </row>
    <row r="9190" spans="1:2" x14ac:dyDescent="0.25">
      <c r="A9190" s="8">
        <v>92.900000000000105</v>
      </c>
      <c r="B9190" s="41" t="s">
        <v>22</v>
      </c>
    </row>
    <row r="9191" spans="1:2" x14ac:dyDescent="0.25">
      <c r="A9191" s="8">
        <v>92.910000000000096</v>
      </c>
      <c r="B9191" s="41" t="s">
        <v>22</v>
      </c>
    </row>
    <row r="9192" spans="1:2" x14ac:dyDescent="0.25">
      <c r="A9192" s="8">
        <v>92.920000000000101</v>
      </c>
      <c r="B9192" s="41" t="s">
        <v>22</v>
      </c>
    </row>
    <row r="9193" spans="1:2" x14ac:dyDescent="0.25">
      <c r="A9193" s="8">
        <v>92.930000000000106</v>
      </c>
      <c r="B9193" s="41" t="s">
        <v>22</v>
      </c>
    </row>
    <row r="9194" spans="1:2" x14ac:dyDescent="0.25">
      <c r="A9194" s="8">
        <v>92.940000000000097</v>
      </c>
      <c r="B9194" s="41" t="s">
        <v>22</v>
      </c>
    </row>
    <row r="9195" spans="1:2" x14ac:dyDescent="0.25">
      <c r="A9195" s="8">
        <v>92.950000000000102</v>
      </c>
      <c r="B9195" s="41" t="s">
        <v>22</v>
      </c>
    </row>
    <row r="9196" spans="1:2" x14ac:dyDescent="0.25">
      <c r="A9196" s="8">
        <v>92.960000000000093</v>
      </c>
      <c r="B9196" s="41" t="s">
        <v>22</v>
      </c>
    </row>
    <row r="9197" spans="1:2" x14ac:dyDescent="0.25">
      <c r="A9197" s="8">
        <v>92.970000000000098</v>
      </c>
      <c r="B9197" s="41" t="s">
        <v>22</v>
      </c>
    </row>
    <row r="9198" spans="1:2" x14ac:dyDescent="0.25">
      <c r="A9198" s="8">
        <v>92.980000000000103</v>
      </c>
      <c r="B9198" s="41" t="s">
        <v>22</v>
      </c>
    </row>
    <row r="9199" spans="1:2" x14ac:dyDescent="0.25">
      <c r="A9199" s="8">
        <v>92.990000000000094</v>
      </c>
      <c r="B9199" s="41" t="s">
        <v>22</v>
      </c>
    </row>
    <row r="9200" spans="1:2" x14ac:dyDescent="0.25">
      <c r="A9200" s="8">
        <v>93.000000000000099</v>
      </c>
      <c r="B9200" s="41" t="s">
        <v>22</v>
      </c>
    </row>
    <row r="9201" spans="1:2" x14ac:dyDescent="0.25">
      <c r="A9201" s="8">
        <v>93.010000000000105</v>
      </c>
      <c r="B9201" s="41" t="s">
        <v>22</v>
      </c>
    </row>
    <row r="9202" spans="1:2" x14ac:dyDescent="0.25">
      <c r="A9202" s="8">
        <v>93.020000000000095</v>
      </c>
      <c r="B9202" s="41" t="s">
        <v>22</v>
      </c>
    </row>
    <row r="9203" spans="1:2" x14ac:dyDescent="0.25">
      <c r="A9203" s="8">
        <v>93.030000000000101</v>
      </c>
      <c r="B9203" s="41" t="s">
        <v>22</v>
      </c>
    </row>
    <row r="9204" spans="1:2" x14ac:dyDescent="0.25">
      <c r="A9204" s="8">
        <v>93.040000000000106</v>
      </c>
      <c r="B9204" s="41" t="s">
        <v>22</v>
      </c>
    </row>
    <row r="9205" spans="1:2" x14ac:dyDescent="0.25">
      <c r="A9205" s="8">
        <v>93.050000000000097</v>
      </c>
      <c r="B9205" s="41" t="s">
        <v>22</v>
      </c>
    </row>
    <row r="9206" spans="1:2" x14ac:dyDescent="0.25">
      <c r="A9206" s="8">
        <v>93.060000000000102</v>
      </c>
      <c r="B9206" s="41" t="s">
        <v>22</v>
      </c>
    </row>
    <row r="9207" spans="1:2" x14ac:dyDescent="0.25">
      <c r="A9207" s="8">
        <v>93.070000000000107</v>
      </c>
      <c r="B9207" s="41" t="s">
        <v>22</v>
      </c>
    </row>
    <row r="9208" spans="1:2" x14ac:dyDescent="0.25">
      <c r="A9208" s="8">
        <v>93.080000000000098</v>
      </c>
      <c r="B9208" s="41" t="s">
        <v>22</v>
      </c>
    </row>
    <row r="9209" spans="1:2" x14ac:dyDescent="0.25">
      <c r="A9209" s="8">
        <v>93.090000000000103</v>
      </c>
      <c r="B9209" s="41" t="s">
        <v>22</v>
      </c>
    </row>
    <row r="9210" spans="1:2" x14ac:dyDescent="0.25">
      <c r="A9210" s="8">
        <v>93.100000000000094</v>
      </c>
      <c r="B9210" s="41" t="s">
        <v>22</v>
      </c>
    </row>
    <row r="9211" spans="1:2" x14ac:dyDescent="0.25">
      <c r="A9211" s="8">
        <v>93.110000000000099</v>
      </c>
      <c r="B9211" s="41" t="s">
        <v>22</v>
      </c>
    </row>
    <row r="9212" spans="1:2" x14ac:dyDescent="0.25">
      <c r="A9212" s="8">
        <v>93.120000000000104</v>
      </c>
      <c r="B9212" s="41" t="s">
        <v>22</v>
      </c>
    </row>
    <row r="9213" spans="1:2" x14ac:dyDescent="0.25">
      <c r="A9213" s="8">
        <v>93.130000000000095</v>
      </c>
      <c r="B9213" s="41" t="s">
        <v>22</v>
      </c>
    </row>
    <row r="9214" spans="1:2" x14ac:dyDescent="0.25">
      <c r="A9214" s="8">
        <v>93.1400000000001</v>
      </c>
      <c r="B9214" s="41" t="s">
        <v>22</v>
      </c>
    </row>
    <row r="9215" spans="1:2" x14ac:dyDescent="0.25">
      <c r="A9215" s="8">
        <v>93.150000000000105</v>
      </c>
      <c r="B9215" s="41" t="s">
        <v>22</v>
      </c>
    </row>
    <row r="9216" spans="1:2" x14ac:dyDescent="0.25">
      <c r="A9216" s="8">
        <v>93.160000000000096</v>
      </c>
      <c r="B9216" s="41" t="s">
        <v>22</v>
      </c>
    </row>
    <row r="9217" spans="1:2" x14ac:dyDescent="0.25">
      <c r="A9217" s="8">
        <v>93.170000000000101</v>
      </c>
      <c r="B9217" s="41" t="s">
        <v>22</v>
      </c>
    </row>
    <row r="9218" spans="1:2" x14ac:dyDescent="0.25">
      <c r="A9218" s="8">
        <v>93.180000000000106</v>
      </c>
      <c r="B9218" s="41" t="s">
        <v>22</v>
      </c>
    </row>
    <row r="9219" spans="1:2" x14ac:dyDescent="0.25">
      <c r="A9219" s="8">
        <v>93.190000000000097</v>
      </c>
      <c r="B9219" s="41" t="s">
        <v>22</v>
      </c>
    </row>
    <row r="9220" spans="1:2" x14ac:dyDescent="0.25">
      <c r="A9220" s="8">
        <v>93.200000000000102</v>
      </c>
      <c r="B9220" s="41" t="s">
        <v>22</v>
      </c>
    </row>
    <row r="9221" spans="1:2" x14ac:dyDescent="0.25">
      <c r="A9221" s="8">
        <v>93.210000000000093</v>
      </c>
      <c r="B9221" s="41" t="s">
        <v>22</v>
      </c>
    </row>
    <row r="9222" spans="1:2" x14ac:dyDescent="0.25">
      <c r="A9222" s="8">
        <v>93.220000000000098</v>
      </c>
      <c r="B9222" s="41" t="s">
        <v>22</v>
      </c>
    </row>
    <row r="9223" spans="1:2" x14ac:dyDescent="0.25">
      <c r="A9223" s="8">
        <v>93.230000000000103</v>
      </c>
      <c r="B9223" s="41" t="s">
        <v>22</v>
      </c>
    </row>
    <row r="9224" spans="1:2" x14ac:dyDescent="0.25">
      <c r="A9224" s="8">
        <v>93.240000000000094</v>
      </c>
      <c r="B9224" s="41" t="s">
        <v>22</v>
      </c>
    </row>
    <row r="9225" spans="1:2" x14ac:dyDescent="0.25">
      <c r="A9225" s="8">
        <v>93.250000000000099</v>
      </c>
      <c r="B9225" s="41" t="s">
        <v>22</v>
      </c>
    </row>
    <row r="9226" spans="1:2" x14ac:dyDescent="0.25">
      <c r="A9226" s="8">
        <v>93.260000000000105</v>
      </c>
      <c r="B9226" s="41" t="s">
        <v>22</v>
      </c>
    </row>
    <row r="9227" spans="1:2" x14ac:dyDescent="0.25">
      <c r="A9227" s="8">
        <v>93.270000000000095</v>
      </c>
      <c r="B9227" s="41" t="s">
        <v>22</v>
      </c>
    </row>
    <row r="9228" spans="1:2" x14ac:dyDescent="0.25">
      <c r="A9228" s="8">
        <v>93.280000000000101</v>
      </c>
      <c r="B9228" s="41" t="s">
        <v>22</v>
      </c>
    </row>
    <row r="9229" spans="1:2" x14ac:dyDescent="0.25">
      <c r="A9229" s="8">
        <v>93.290000000000106</v>
      </c>
      <c r="B9229" s="41" t="s">
        <v>22</v>
      </c>
    </row>
    <row r="9230" spans="1:2" x14ac:dyDescent="0.25">
      <c r="A9230" s="8">
        <v>93.300000000000097</v>
      </c>
      <c r="B9230" s="41" t="s">
        <v>22</v>
      </c>
    </row>
    <row r="9231" spans="1:2" x14ac:dyDescent="0.25">
      <c r="A9231" s="8">
        <v>93.310000000000102</v>
      </c>
      <c r="B9231" s="41" t="s">
        <v>22</v>
      </c>
    </row>
    <row r="9232" spans="1:2" x14ac:dyDescent="0.25">
      <c r="A9232" s="8">
        <v>93.320000000000107</v>
      </c>
      <c r="B9232" s="41" t="s">
        <v>22</v>
      </c>
    </row>
    <row r="9233" spans="1:2" x14ac:dyDescent="0.25">
      <c r="A9233" s="8">
        <v>93.330000000000098</v>
      </c>
      <c r="B9233" s="41" t="s">
        <v>22</v>
      </c>
    </row>
    <row r="9234" spans="1:2" x14ac:dyDescent="0.25">
      <c r="A9234" s="8">
        <v>93.340000000000103</v>
      </c>
      <c r="B9234" s="41" t="s">
        <v>22</v>
      </c>
    </row>
    <row r="9235" spans="1:2" x14ac:dyDescent="0.25">
      <c r="A9235" s="8">
        <v>93.350000000000094</v>
      </c>
      <c r="B9235" s="41" t="s">
        <v>22</v>
      </c>
    </row>
    <row r="9236" spans="1:2" x14ac:dyDescent="0.25">
      <c r="A9236" s="8">
        <v>93.360000000000099</v>
      </c>
      <c r="B9236" s="41" t="s">
        <v>22</v>
      </c>
    </row>
    <row r="9237" spans="1:2" x14ac:dyDescent="0.25">
      <c r="A9237" s="8">
        <v>93.370000000000104</v>
      </c>
      <c r="B9237" s="41" t="s">
        <v>22</v>
      </c>
    </row>
    <row r="9238" spans="1:2" x14ac:dyDescent="0.25">
      <c r="A9238" s="8">
        <v>93.380000000000095</v>
      </c>
      <c r="B9238" s="41" t="s">
        <v>22</v>
      </c>
    </row>
    <row r="9239" spans="1:2" x14ac:dyDescent="0.25">
      <c r="A9239" s="8">
        <v>93.3900000000001</v>
      </c>
      <c r="B9239" s="41" t="s">
        <v>22</v>
      </c>
    </row>
    <row r="9240" spans="1:2" x14ac:dyDescent="0.25">
      <c r="A9240" s="8">
        <v>93.400000000000105</v>
      </c>
      <c r="B9240" s="41" t="s">
        <v>22</v>
      </c>
    </row>
    <row r="9241" spans="1:2" x14ac:dyDescent="0.25">
      <c r="A9241" s="8">
        <v>93.410000000000096</v>
      </c>
      <c r="B9241" s="41" t="s">
        <v>22</v>
      </c>
    </row>
    <row r="9242" spans="1:2" x14ac:dyDescent="0.25">
      <c r="A9242" s="8">
        <v>93.420000000000101</v>
      </c>
      <c r="B9242" s="41" t="s">
        <v>22</v>
      </c>
    </row>
    <row r="9243" spans="1:2" x14ac:dyDescent="0.25">
      <c r="A9243" s="8">
        <v>93.430000000000106</v>
      </c>
      <c r="B9243" s="41" t="s">
        <v>22</v>
      </c>
    </row>
    <row r="9244" spans="1:2" x14ac:dyDescent="0.25">
      <c r="A9244" s="8">
        <v>93.440000000000097</v>
      </c>
      <c r="B9244" s="41" t="s">
        <v>22</v>
      </c>
    </row>
    <row r="9245" spans="1:2" x14ac:dyDescent="0.25">
      <c r="A9245" s="8">
        <v>93.450000000000102</v>
      </c>
      <c r="B9245" s="41" t="s">
        <v>22</v>
      </c>
    </row>
    <row r="9246" spans="1:2" x14ac:dyDescent="0.25">
      <c r="A9246" s="8">
        <v>93.460000000000093</v>
      </c>
      <c r="B9246" s="41" t="s">
        <v>22</v>
      </c>
    </row>
    <row r="9247" spans="1:2" x14ac:dyDescent="0.25">
      <c r="A9247" s="8">
        <v>93.470000000000098</v>
      </c>
      <c r="B9247" s="41" t="s">
        <v>22</v>
      </c>
    </row>
    <row r="9248" spans="1:2" x14ac:dyDescent="0.25">
      <c r="A9248" s="8">
        <v>93.480000000000103</v>
      </c>
      <c r="B9248" s="41" t="s">
        <v>22</v>
      </c>
    </row>
    <row r="9249" spans="1:2" x14ac:dyDescent="0.25">
      <c r="A9249" s="8">
        <v>93.490000000000094</v>
      </c>
      <c r="B9249" s="41" t="s">
        <v>22</v>
      </c>
    </row>
    <row r="9250" spans="1:2" x14ac:dyDescent="0.25">
      <c r="A9250" s="8">
        <v>93.500000000000099</v>
      </c>
      <c r="B9250" s="41" t="s">
        <v>22</v>
      </c>
    </row>
    <row r="9251" spans="1:2" x14ac:dyDescent="0.25">
      <c r="A9251" s="8">
        <v>93.510000000000105</v>
      </c>
      <c r="B9251" s="41" t="s">
        <v>22</v>
      </c>
    </row>
    <row r="9252" spans="1:2" x14ac:dyDescent="0.25">
      <c r="A9252" s="8">
        <v>93.520000000000095</v>
      </c>
      <c r="B9252" s="41" t="s">
        <v>22</v>
      </c>
    </row>
    <row r="9253" spans="1:2" x14ac:dyDescent="0.25">
      <c r="A9253" s="8">
        <v>93.530000000000101</v>
      </c>
      <c r="B9253" s="41" t="s">
        <v>22</v>
      </c>
    </row>
    <row r="9254" spans="1:2" x14ac:dyDescent="0.25">
      <c r="A9254" s="8">
        <v>93.540000000000106</v>
      </c>
      <c r="B9254" s="41" t="s">
        <v>22</v>
      </c>
    </row>
    <row r="9255" spans="1:2" x14ac:dyDescent="0.25">
      <c r="A9255" s="8">
        <v>93.550000000000097</v>
      </c>
      <c r="B9255" s="41" t="s">
        <v>22</v>
      </c>
    </row>
    <row r="9256" spans="1:2" x14ac:dyDescent="0.25">
      <c r="A9256" s="8">
        <v>93.560000000000102</v>
      </c>
      <c r="B9256" s="41" t="s">
        <v>22</v>
      </c>
    </row>
    <row r="9257" spans="1:2" x14ac:dyDescent="0.25">
      <c r="A9257" s="8">
        <v>93.570000000000107</v>
      </c>
      <c r="B9257" s="41" t="s">
        <v>22</v>
      </c>
    </row>
    <row r="9258" spans="1:2" x14ac:dyDescent="0.25">
      <c r="A9258" s="8">
        <v>93.580000000000098</v>
      </c>
      <c r="B9258" s="41" t="s">
        <v>22</v>
      </c>
    </row>
    <row r="9259" spans="1:2" x14ac:dyDescent="0.25">
      <c r="A9259" s="8">
        <v>93.590000000000103</v>
      </c>
      <c r="B9259" s="41" t="s">
        <v>22</v>
      </c>
    </row>
    <row r="9260" spans="1:2" x14ac:dyDescent="0.25">
      <c r="A9260" s="8">
        <v>93.600000000000094</v>
      </c>
      <c r="B9260" s="41" t="s">
        <v>22</v>
      </c>
    </row>
    <row r="9261" spans="1:2" x14ac:dyDescent="0.25">
      <c r="A9261" s="8">
        <v>93.610000000000099</v>
      </c>
      <c r="B9261" s="41" t="s">
        <v>22</v>
      </c>
    </row>
    <row r="9262" spans="1:2" x14ac:dyDescent="0.25">
      <c r="A9262" s="8">
        <v>93.620000000000104</v>
      </c>
      <c r="B9262" s="41" t="s">
        <v>22</v>
      </c>
    </row>
    <row r="9263" spans="1:2" x14ac:dyDescent="0.25">
      <c r="A9263" s="8">
        <v>93.630000000000095</v>
      </c>
      <c r="B9263" s="41" t="s">
        <v>22</v>
      </c>
    </row>
    <row r="9264" spans="1:2" x14ac:dyDescent="0.25">
      <c r="A9264" s="8">
        <v>93.6400000000001</v>
      </c>
      <c r="B9264" s="41" t="s">
        <v>22</v>
      </c>
    </row>
    <row r="9265" spans="1:2" x14ac:dyDescent="0.25">
      <c r="A9265" s="8">
        <v>93.650000000000105</v>
      </c>
      <c r="B9265" s="41" t="s">
        <v>22</v>
      </c>
    </row>
    <row r="9266" spans="1:2" x14ac:dyDescent="0.25">
      <c r="A9266" s="8">
        <v>93.660000000000096</v>
      </c>
      <c r="B9266" s="41" t="s">
        <v>22</v>
      </c>
    </row>
    <row r="9267" spans="1:2" x14ac:dyDescent="0.25">
      <c r="A9267" s="8">
        <v>93.670000000000101</v>
      </c>
      <c r="B9267" s="41" t="s">
        <v>22</v>
      </c>
    </row>
    <row r="9268" spans="1:2" x14ac:dyDescent="0.25">
      <c r="A9268" s="8">
        <v>93.680000000000106</v>
      </c>
      <c r="B9268" s="41" t="s">
        <v>22</v>
      </c>
    </row>
    <row r="9269" spans="1:2" x14ac:dyDescent="0.25">
      <c r="A9269" s="8">
        <v>93.690000000000097</v>
      </c>
      <c r="B9269" s="41" t="s">
        <v>22</v>
      </c>
    </row>
    <row r="9270" spans="1:2" x14ac:dyDescent="0.25">
      <c r="A9270" s="8">
        <v>93.700000000000102</v>
      </c>
      <c r="B9270" s="41" t="s">
        <v>22</v>
      </c>
    </row>
    <row r="9271" spans="1:2" x14ac:dyDescent="0.25">
      <c r="A9271" s="8">
        <v>93.710000000000093</v>
      </c>
      <c r="B9271" s="41" t="s">
        <v>22</v>
      </c>
    </row>
    <row r="9272" spans="1:2" x14ac:dyDescent="0.25">
      <c r="A9272" s="8">
        <v>93.720000000000098</v>
      </c>
      <c r="B9272" s="41" t="s">
        <v>22</v>
      </c>
    </row>
    <row r="9273" spans="1:2" x14ac:dyDescent="0.25">
      <c r="A9273" s="8">
        <v>93.730000000000103</v>
      </c>
      <c r="B9273" s="41" t="s">
        <v>22</v>
      </c>
    </row>
    <row r="9274" spans="1:2" x14ac:dyDescent="0.25">
      <c r="A9274" s="8">
        <v>93.740000000000094</v>
      </c>
      <c r="B9274" s="41" t="s">
        <v>22</v>
      </c>
    </row>
    <row r="9275" spans="1:2" x14ac:dyDescent="0.25">
      <c r="A9275" s="8">
        <v>93.750000000000099</v>
      </c>
      <c r="B9275" s="41" t="s">
        <v>22</v>
      </c>
    </row>
    <row r="9276" spans="1:2" x14ac:dyDescent="0.25">
      <c r="A9276" s="8">
        <v>93.760000000000105</v>
      </c>
      <c r="B9276" s="41" t="s">
        <v>22</v>
      </c>
    </row>
    <row r="9277" spans="1:2" x14ac:dyDescent="0.25">
      <c r="A9277" s="8">
        <v>93.770000000000095</v>
      </c>
      <c r="B9277" s="41" t="s">
        <v>22</v>
      </c>
    </row>
    <row r="9278" spans="1:2" x14ac:dyDescent="0.25">
      <c r="A9278" s="8">
        <v>93.780000000000101</v>
      </c>
      <c r="B9278" s="41" t="s">
        <v>22</v>
      </c>
    </row>
    <row r="9279" spans="1:2" x14ac:dyDescent="0.25">
      <c r="A9279" s="8">
        <v>93.790000000000106</v>
      </c>
      <c r="B9279" s="41" t="s">
        <v>22</v>
      </c>
    </row>
    <row r="9280" spans="1:2" x14ac:dyDescent="0.25">
      <c r="A9280" s="8">
        <v>93.800000000000097</v>
      </c>
      <c r="B9280" s="41" t="s">
        <v>22</v>
      </c>
    </row>
    <row r="9281" spans="1:2" x14ac:dyDescent="0.25">
      <c r="A9281" s="8">
        <v>93.810000000000102</v>
      </c>
      <c r="B9281" s="41" t="s">
        <v>22</v>
      </c>
    </row>
    <row r="9282" spans="1:2" x14ac:dyDescent="0.25">
      <c r="A9282" s="8">
        <v>93.820000000000107</v>
      </c>
      <c r="B9282" s="41" t="s">
        <v>22</v>
      </c>
    </row>
    <row r="9283" spans="1:2" x14ac:dyDescent="0.25">
      <c r="A9283" s="8">
        <v>93.830000000000098</v>
      </c>
      <c r="B9283" s="41" t="s">
        <v>22</v>
      </c>
    </row>
    <row r="9284" spans="1:2" x14ac:dyDescent="0.25">
      <c r="A9284" s="8">
        <v>93.840000000000103</v>
      </c>
      <c r="B9284" s="41" t="s">
        <v>22</v>
      </c>
    </row>
    <row r="9285" spans="1:2" x14ac:dyDescent="0.25">
      <c r="A9285" s="8">
        <v>93.850000000000094</v>
      </c>
      <c r="B9285" s="41" t="s">
        <v>22</v>
      </c>
    </row>
    <row r="9286" spans="1:2" x14ac:dyDescent="0.25">
      <c r="A9286" s="8">
        <v>93.860000000000099</v>
      </c>
      <c r="B9286" s="41" t="s">
        <v>22</v>
      </c>
    </row>
    <row r="9287" spans="1:2" x14ac:dyDescent="0.25">
      <c r="A9287" s="8">
        <v>93.870000000000104</v>
      </c>
      <c r="B9287" s="41" t="s">
        <v>22</v>
      </c>
    </row>
    <row r="9288" spans="1:2" x14ac:dyDescent="0.25">
      <c r="A9288" s="8">
        <v>93.880000000000095</v>
      </c>
      <c r="B9288" s="41" t="s">
        <v>22</v>
      </c>
    </row>
    <row r="9289" spans="1:2" x14ac:dyDescent="0.25">
      <c r="A9289" s="8">
        <v>93.8900000000001</v>
      </c>
      <c r="B9289" s="41" t="s">
        <v>22</v>
      </c>
    </row>
    <row r="9290" spans="1:2" x14ac:dyDescent="0.25">
      <c r="A9290" s="8">
        <v>93.900000000000105</v>
      </c>
      <c r="B9290" s="41" t="s">
        <v>22</v>
      </c>
    </row>
    <row r="9291" spans="1:2" x14ac:dyDescent="0.25">
      <c r="A9291" s="8">
        <v>93.910000000000096</v>
      </c>
      <c r="B9291" s="41" t="s">
        <v>22</v>
      </c>
    </row>
    <row r="9292" spans="1:2" x14ac:dyDescent="0.25">
      <c r="A9292" s="8">
        <v>93.920000000000101</v>
      </c>
      <c r="B9292" s="41" t="s">
        <v>22</v>
      </c>
    </row>
    <row r="9293" spans="1:2" x14ac:dyDescent="0.25">
      <c r="A9293" s="8">
        <v>93.930000000000106</v>
      </c>
      <c r="B9293" s="41" t="s">
        <v>22</v>
      </c>
    </row>
    <row r="9294" spans="1:2" x14ac:dyDescent="0.25">
      <c r="A9294" s="8">
        <v>93.940000000000097</v>
      </c>
      <c r="B9294" s="41" t="s">
        <v>22</v>
      </c>
    </row>
    <row r="9295" spans="1:2" x14ac:dyDescent="0.25">
      <c r="A9295" s="8">
        <v>93.950000000000102</v>
      </c>
      <c r="B9295" s="41" t="s">
        <v>22</v>
      </c>
    </row>
    <row r="9296" spans="1:2" x14ac:dyDescent="0.25">
      <c r="A9296" s="8">
        <v>93.960000000000093</v>
      </c>
      <c r="B9296" s="41" t="s">
        <v>22</v>
      </c>
    </row>
    <row r="9297" spans="1:2" x14ac:dyDescent="0.25">
      <c r="A9297" s="8">
        <v>93.970000000000098</v>
      </c>
      <c r="B9297" s="41" t="s">
        <v>22</v>
      </c>
    </row>
    <row r="9298" spans="1:2" x14ac:dyDescent="0.25">
      <c r="A9298" s="8">
        <v>93.980000000000103</v>
      </c>
      <c r="B9298" s="41" t="s">
        <v>22</v>
      </c>
    </row>
    <row r="9299" spans="1:2" x14ac:dyDescent="0.25">
      <c r="A9299" s="8">
        <v>93.990000000000094</v>
      </c>
      <c r="B9299" s="41" t="s">
        <v>22</v>
      </c>
    </row>
    <row r="9300" spans="1:2" x14ac:dyDescent="0.25">
      <c r="A9300" s="8">
        <v>94.000000000000099</v>
      </c>
      <c r="B9300" s="41" t="s">
        <v>22</v>
      </c>
    </row>
    <row r="9301" spans="1:2" x14ac:dyDescent="0.25">
      <c r="A9301" s="8">
        <v>94.010000000000105</v>
      </c>
      <c r="B9301" s="41" t="s">
        <v>22</v>
      </c>
    </row>
    <row r="9302" spans="1:2" x14ac:dyDescent="0.25">
      <c r="A9302" s="8">
        <v>94.020000000000095</v>
      </c>
      <c r="B9302" s="41" t="s">
        <v>22</v>
      </c>
    </row>
    <row r="9303" spans="1:2" x14ac:dyDescent="0.25">
      <c r="A9303" s="8">
        <v>94.030000000000101</v>
      </c>
      <c r="B9303" s="41" t="s">
        <v>22</v>
      </c>
    </row>
    <row r="9304" spans="1:2" x14ac:dyDescent="0.25">
      <c r="A9304" s="8">
        <v>94.040000000000106</v>
      </c>
      <c r="B9304" s="41" t="s">
        <v>22</v>
      </c>
    </row>
    <row r="9305" spans="1:2" x14ac:dyDescent="0.25">
      <c r="A9305" s="8">
        <v>94.050000000000097</v>
      </c>
      <c r="B9305" s="41" t="s">
        <v>22</v>
      </c>
    </row>
    <row r="9306" spans="1:2" x14ac:dyDescent="0.25">
      <c r="A9306" s="8">
        <v>94.060000000000102</v>
      </c>
      <c r="B9306" s="41" t="s">
        <v>22</v>
      </c>
    </row>
    <row r="9307" spans="1:2" x14ac:dyDescent="0.25">
      <c r="A9307" s="8">
        <v>94.070000000000107</v>
      </c>
      <c r="B9307" s="41" t="s">
        <v>22</v>
      </c>
    </row>
    <row r="9308" spans="1:2" x14ac:dyDescent="0.25">
      <c r="A9308" s="8">
        <v>94.080000000000098</v>
      </c>
      <c r="B9308" s="41" t="s">
        <v>22</v>
      </c>
    </row>
    <row r="9309" spans="1:2" x14ac:dyDescent="0.25">
      <c r="A9309" s="8">
        <v>94.090000000000103</v>
      </c>
      <c r="B9309" s="41" t="s">
        <v>22</v>
      </c>
    </row>
    <row r="9310" spans="1:2" x14ac:dyDescent="0.25">
      <c r="A9310" s="8">
        <v>94.100000000000094</v>
      </c>
      <c r="B9310" s="41" t="s">
        <v>22</v>
      </c>
    </row>
    <row r="9311" spans="1:2" x14ac:dyDescent="0.25">
      <c r="A9311" s="8">
        <v>94.110000000000099</v>
      </c>
      <c r="B9311" s="41" t="s">
        <v>22</v>
      </c>
    </row>
    <row r="9312" spans="1:2" x14ac:dyDescent="0.25">
      <c r="A9312" s="8">
        <v>94.120000000000104</v>
      </c>
      <c r="B9312" s="41" t="s">
        <v>22</v>
      </c>
    </row>
    <row r="9313" spans="1:2" x14ac:dyDescent="0.25">
      <c r="A9313" s="8">
        <v>94.130000000000095</v>
      </c>
      <c r="B9313" s="41" t="s">
        <v>22</v>
      </c>
    </row>
    <row r="9314" spans="1:2" x14ac:dyDescent="0.25">
      <c r="A9314" s="8">
        <v>94.1400000000001</v>
      </c>
      <c r="B9314" s="41" t="s">
        <v>22</v>
      </c>
    </row>
    <row r="9315" spans="1:2" x14ac:dyDescent="0.25">
      <c r="A9315" s="8">
        <v>94.150000000000105</v>
      </c>
      <c r="B9315" s="41" t="s">
        <v>22</v>
      </c>
    </row>
    <row r="9316" spans="1:2" x14ac:dyDescent="0.25">
      <c r="A9316" s="8">
        <v>94.160000000000096</v>
      </c>
      <c r="B9316" s="41" t="s">
        <v>22</v>
      </c>
    </row>
    <row r="9317" spans="1:2" x14ac:dyDescent="0.25">
      <c r="A9317" s="8">
        <v>94.170000000000101</v>
      </c>
      <c r="B9317" s="41" t="s">
        <v>22</v>
      </c>
    </row>
    <row r="9318" spans="1:2" x14ac:dyDescent="0.25">
      <c r="A9318" s="8">
        <v>94.180000000000106</v>
      </c>
      <c r="B9318" s="41" t="s">
        <v>22</v>
      </c>
    </row>
    <row r="9319" spans="1:2" x14ac:dyDescent="0.25">
      <c r="A9319" s="8">
        <v>94.190000000000097</v>
      </c>
      <c r="B9319" s="41" t="s">
        <v>22</v>
      </c>
    </row>
    <row r="9320" spans="1:2" x14ac:dyDescent="0.25">
      <c r="A9320" s="8">
        <v>94.200000000000102</v>
      </c>
      <c r="B9320" s="41" t="s">
        <v>22</v>
      </c>
    </row>
    <row r="9321" spans="1:2" x14ac:dyDescent="0.25">
      <c r="A9321" s="8">
        <v>94.210000000000093</v>
      </c>
      <c r="B9321" s="41" t="s">
        <v>22</v>
      </c>
    </row>
    <row r="9322" spans="1:2" x14ac:dyDescent="0.25">
      <c r="A9322" s="8">
        <v>94.220000000000098</v>
      </c>
      <c r="B9322" s="41" t="s">
        <v>22</v>
      </c>
    </row>
    <row r="9323" spans="1:2" x14ac:dyDescent="0.25">
      <c r="A9323" s="8">
        <v>94.230000000000103</v>
      </c>
      <c r="B9323" s="41" t="s">
        <v>22</v>
      </c>
    </row>
    <row r="9324" spans="1:2" x14ac:dyDescent="0.25">
      <c r="A9324" s="8">
        <v>94.240000000000094</v>
      </c>
      <c r="B9324" s="41" t="s">
        <v>22</v>
      </c>
    </row>
    <row r="9325" spans="1:2" x14ac:dyDescent="0.25">
      <c r="A9325" s="8">
        <v>94.250000000000099</v>
      </c>
      <c r="B9325" s="41" t="s">
        <v>22</v>
      </c>
    </row>
    <row r="9326" spans="1:2" x14ac:dyDescent="0.25">
      <c r="A9326" s="8">
        <v>94.260000000000105</v>
      </c>
      <c r="B9326" s="41" t="s">
        <v>22</v>
      </c>
    </row>
    <row r="9327" spans="1:2" x14ac:dyDescent="0.25">
      <c r="A9327" s="8">
        <v>94.270000000000095</v>
      </c>
      <c r="B9327" s="41" t="s">
        <v>22</v>
      </c>
    </row>
    <row r="9328" spans="1:2" x14ac:dyDescent="0.25">
      <c r="A9328" s="8">
        <v>94.280000000000101</v>
      </c>
      <c r="B9328" s="41" t="s">
        <v>22</v>
      </c>
    </row>
    <row r="9329" spans="1:2" x14ac:dyDescent="0.25">
      <c r="A9329" s="8">
        <v>94.290000000000106</v>
      </c>
      <c r="B9329" s="41" t="s">
        <v>22</v>
      </c>
    </row>
    <row r="9330" spans="1:2" x14ac:dyDescent="0.25">
      <c r="A9330" s="8">
        <v>94.300000000000097</v>
      </c>
      <c r="B9330" s="41" t="s">
        <v>22</v>
      </c>
    </row>
    <row r="9331" spans="1:2" x14ac:dyDescent="0.25">
      <c r="A9331" s="8">
        <v>94.310000000000102</v>
      </c>
      <c r="B9331" s="41" t="s">
        <v>22</v>
      </c>
    </row>
    <row r="9332" spans="1:2" x14ac:dyDescent="0.25">
      <c r="A9332" s="8">
        <v>94.320000000000107</v>
      </c>
      <c r="B9332" s="41" t="s">
        <v>22</v>
      </c>
    </row>
    <row r="9333" spans="1:2" x14ac:dyDescent="0.25">
      <c r="A9333" s="8">
        <v>94.330000000000098</v>
      </c>
      <c r="B9333" s="41" t="s">
        <v>22</v>
      </c>
    </row>
    <row r="9334" spans="1:2" x14ac:dyDescent="0.25">
      <c r="A9334" s="8">
        <v>94.340000000000103</v>
      </c>
      <c r="B9334" s="41" t="s">
        <v>22</v>
      </c>
    </row>
    <row r="9335" spans="1:2" x14ac:dyDescent="0.25">
      <c r="A9335" s="8">
        <v>94.350000000000094</v>
      </c>
      <c r="B9335" s="41" t="s">
        <v>22</v>
      </c>
    </row>
    <row r="9336" spans="1:2" x14ac:dyDescent="0.25">
      <c r="A9336" s="8">
        <v>94.360000000000099</v>
      </c>
      <c r="B9336" s="41" t="s">
        <v>22</v>
      </c>
    </row>
    <row r="9337" spans="1:2" x14ac:dyDescent="0.25">
      <c r="A9337" s="8">
        <v>94.370000000000104</v>
      </c>
      <c r="B9337" s="41" t="s">
        <v>22</v>
      </c>
    </row>
    <row r="9338" spans="1:2" x14ac:dyDescent="0.25">
      <c r="A9338" s="8">
        <v>94.380000000000095</v>
      </c>
      <c r="B9338" s="41" t="s">
        <v>22</v>
      </c>
    </row>
    <row r="9339" spans="1:2" x14ac:dyDescent="0.25">
      <c r="A9339" s="8">
        <v>94.3900000000001</v>
      </c>
      <c r="B9339" s="41" t="s">
        <v>22</v>
      </c>
    </row>
    <row r="9340" spans="1:2" x14ac:dyDescent="0.25">
      <c r="A9340" s="8">
        <v>94.400000000000105</v>
      </c>
      <c r="B9340" s="41" t="s">
        <v>22</v>
      </c>
    </row>
    <row r="9341" spans="1:2" x14ac:dyDescent="0.25">
      <c r="A9341" s="8">
        <v>94.410000000000096</v>
      </c>
      <c r="B9341" s="41" t="s">
        <v>22</v>
      </c>
    </row>
    <row r="9342" spans="1:2" x14ac:dyDescent="0.25">
      <c r="A9342" s="8">
        <v>94.420000000000101</v>
      </c>
      <c r="B9342" s="41" t="s">
        <v>22</v>
      </c>
    </row>
    <row r="9343" spans="1:2" x14ac:dyDescent="0.25">
      <c r="A9343" s="8">
        <v>94.430000000000106</v>
      </c>
      <c r="B9343" s="41" t="s">
        <v>22</v>
      </c>
    </row>
    <row r="9344" spans="1:2" x14ac:dyDescent="0.25">
      <c r="A9344" s="8">
        <v>94.440000000000097</v>
      </c>
      <c r="B9344" s="41" t="s">
        <v>22</v>
      </c>
    </row>
    <row r="9345" spans="1:2" x14ac:dyDescent="0.25">
      <c r="A9345" s="8">
        <v>94.450000000000102</v>
      </c>
      <c r="B9345" s="41" t="s">
        <v>22</v>
      </c>
    </row>
    <row r="9346" spans="1:2" x14ac:dyDescent="0.25">
      <c r="A9346" s="8">
        <v>94.460000000000093</v>
      </c>
      <c r="B9346" s="41" t="s">
        <v>22</v>
      </c>
    </row>
    <row r="9347" spans="1:2" x14ac:dyDescent="0.25">
      <c r="A9347" s="8">
        <v>94.470000000000098</v>
      </c>
      <c r="B9347" s="41" t="s">
        <v>22</v>
      </c>
    </row>
    <row r="9348" spans="1:2" x14ac:dyDescent="0.25">
      <c r="A9348" s="8">
        <v>94.480000000000103</v>
      </c>
      <c r="B9348" s="41" t="s">
        <v>22</v>
      </c>
    </row>
    <row r="9349" spans="1:2" x14ac:dyDescent="0.25">
      <c r="A9349" s="8">
        <v>94.490000000000094</v>
      </c>
      <c r="B9349" s="41" t="s">
        <v>22</v>
      </c>
    </row>
    <row r="9350" spans="1:2" x14ac:dyDescent="0.25">
      <c r="A9350" s="8">
        <v>94.500000000000099</v>
      </c>
      <c r="B9350" s="41" t="s">
        <v>22</v>
      </c>
    </row>
    <row r="9351" spans="1:2" x14ac:dyDescent="0.25">
      <c r="A9351" s="8">
        <v>94.510000000000105</v>
      </c>
      <c r="B9351" s="41" t="s">
        <v>22</v>
      </c>
    </row>
    <row r="9352" spans="1:2" x14ac:dyDescent="0.25">
      <c r="A9352" s="8">
        <v>94.520000000000095</v>
      </c>
      <c r="B9352" s="41" t="s">
        <v>22</v>
      </c>
    </row>
    <row r="9353" spans="1:2" x14ac:dyDescent="0.25">
      <c r="A9353" s="8">
        <v>94.530000000000101</v>
      </c>
      <c r="B9353" s="41" t="s">
        <v>22</v>
      </c>
    </row>
    <row r="9354" spans="1:2" x14ac:dyDescent="0.25">
      <c r="A9354" s="8">
        <v>94.540000000000106</v>
      </c>
      <c r="B9354" s="41" t="s">
        <v>22</v>
      </c>
    </row>
    <row r="9355" spans="1:2" x14ac:dyDescent="0.25">
      <c r="A9355" s="8">
        <v>94.550000000000097</v>
      </c>
      <c r="B9355" s="41" t="s">
        <v>22</v>
      </c>
    </row>
    <row r="9356" spans="1:2" x14ac:dyDescent="0.25">
      <c r="A9356" s="8">
        <v>94.560000000000102</v>
      </c>
      <c r="B9356" s="41" t="s">
        <v>22</v>
      </c>
    </row>
    <row r="9357" spans="1:2" x14ac:dyDescent="0.25">
      <c r="A9357" s="8">
        <v>94.570000000000107</v>
      </c>
      <c r="B9357" s="41" t="s">
        <v>22</v>
      </c>
    </row>
    <row r="9358" spans="1:2" x14ac:dyDescent="0.25">
      <c r="A9358" s="8">
        <v>94.580000000000098</v>
      </c>
      <c r="B9358" s="41" t="s">
        <v>22</v>
      </c>
    </row>
    <row r="9359" spans="1:2" x14ac:dyDescent="0.25">
      <c r="A9359" s="8">
        <v>94.590000000000103</v>
      </c>
      <c r="B9359" s="41" t="s">
        <v>22</v>
      </c>
    </row>
    <row r="9360" spans="1:2" x14ac:dyDescent="0.25">
      <c r="A9360" s="8">
        <v>94.600000000000094</v>
      </c>
      <c r="B9360" s="41" t="s">
        <v>22</v>
      </c>
    </row>
    <row r="9361" spans="1:2" x14ac:dyDescent="0.25">
      <c r="A9361" s="8">
        <v>94.610000000000099</v>
      </c>
      <c r="B9361" s="41" t="s">
        <v>22</v>
      </c>
    </row>
    <row r="9362" spans="1:2" x14ac:dyDescent="0.25">
      <c r="A9362" s="8">
        <v>94.620000000000104</v>
      </c>
      <c r="B9362" s="41" t="s">
        <v>22</v>
      </c>
    </row>
    <row r="9363" spans="1:2" x14ac:dyDescent="0.25">
      <c r="A9363" s="8">
        <v>94.630000000000095</v>
      </c>
      <c r="B9363" s="41" t="s">
        <v>22</v>
      </c>
    </row>
    <row r="9364" spans="1:2" x14ac:dyDescent="0.25">
      <c r="A9364" s="8">
        <v>94.6400000000001</v>
      </c>
      <c r="B9364" s="41" t="s">
        <v>22</v>
      </c>
    </row>
    <row r="9365" spans="1:2" x14ac:dyDescent="0.25">
      <c r="A9365" s="8">
        <v>94.650000000000105</v>
      </c>
      <c r="B9365" s="41" t="s">
        <v>22</v>
      </c>
    </row>
    <row r="9366" spans="1:2" x14ac:dyDescent="0.25">
      <c r="A9366" s="8">
        <v>94.660000000000096</v>
      </c>
      <c r="B9366" s="41" t="s">
        <v>22</v>
      </c>
    </row>
    <row r="9367" spans="1:2" x14ac:dyDescent="0.25">
      <c r="A9367" s="8">
        <v>94.670000000000101</v>
      </c>
      <c r="B9367" s="41" t="s">
        <v>22</v>
      </c>
    </row>
    <row r="9368" spans="1:2" x14ac:dyDescent="0.25">
      <c r="A9368" s="8">
        <v>94.680000000000106</v>
      </c>
      <c r="B9368" s="41" t="s">
        <v>22</v>
      </c>
    </row>
    <row r="9369" spans="1:2" x14ac:dyDescent="0.25">
      <c r="A9369" s="8">
        <v>94.690000000000097</v>
      </c>
      <c r="B9369" s="41" t="s">
        <v>22</v>
      </c>
    </row>
    <row r="9370" spans="1:2" x14ac:dyDescent="0.25">
      <c r="A9370" s="8">
        <v>94.700000000000102</v>
      </c>
      <c r="B9370" s="41" t="s">
        <v>22</v>
      </c>
    </row>
    <row r="9371" spans="1:2" x14ac:dyDescent="0.25">
      <c r="A9371" s="8">
        <v>94.710000000000093</v>
      </c>
      <c r="B9371" s="41" t="s">
        <v>22</v>
      </c>
    </row>
    <row r="9372" spans="1:2" x14ac:dyDescent="0.25">
      <c r="A9372" s="8">
        <v>94.720000000000098</v>
      </c>
      <c r="B9372" s="41" t="s">
        <v>22</v>
      </c>
    </row>
    <row r="9373" spans="1:2" x14ac:dyDescent="0.25">
      <c r="A9373" s="8">
        <v>94.730000000000103</v>
      </c>
      <c r="B9373" s="41" t="s">
        <v>22</v>
      </c>
    </row>
    <row r="9374" spans="1:2" x14ac:dyDescent="0.25">
      <c r="A9374" s="8">
        <v>94.740000000000094</v>
      </c>
      <c r="B9374" s="41" t="s">
        <v>22</v>
      </c>
    </row>
    <row r="9375" spans="1:2" x14ac:dyDescent="0.25">
      <c r="A9375" s="8">
        <v>94.750000000000099</v>
      </c>
      <c r="B9375" s="41" t="s">
        <v>22</v>
      </c>
    </row>
    <row r="9376" spans="1:2" x14ac:dyDescent="0.25">
      <c r="A9376" s="8">
        <v>94.760000000000105</v>
      </c>
      <c r="B9376" s="41" t="s">
        <v>22</v>
      </c>
    </row>
    <row r="9377" spans="1:2" x14ac:dyDescent="0.25">
      <c r="A9377" s="8">
        <v>94.770000000000095</v>
      </c>
      <c r="B9377" s="41" t="s">
        <v>22</v>
      </c>
    </row>
    <row r="9378" spans="1:2" x14ac:dyDescent="0.25">
      <c r="A9378" s="8">
        <v>94.780000000000101</v>
      </c>
      <c r="B9378" s="41" t="s">
        <v>22</v>
      </c>
    </row>
    <row r="9379" spans="1:2" x14ac:dyDescent="0.25">
      <c r="A9379" s="8">
        <v>94.790000000000106</v>
      </c>
      <c r="B9379" s="41" t="s">
        <v>22</v>
      </c>
    </row>
    <row r="9380" spans="1:2" x14ac:dyDescent="0.25">
      <c r="A9380" s="8">
        <v>94.800000000000097</v>
      </c>
      <c r="B9380" s="41" t="s">
        <v>22</v>
      </c>
    </row>
    <row r="9381" spans="1:2" x14ac:dyDescent="0.25">
      <c r="A9381" s="8">
        <v>94.810000000000102</v>
      </c>
      <c r="B9381" s="41" t="s">
        <v>22</v>
      </c>
    </row>
    <row r="9382" spans="1:2" x14ac:dyDescent="0.25">
      <c r="A9382" s="8">
        <v>94.820000000000107</v>
      </c>
      <c r="B9382" s="41" t="s">
        <v>22</v>
      </c>
    </row>
    <row r="9383" spans="1:2" x14ac:dyDescent="0.25">
      <c r="A9383" s="8">
        <v>94.830000000000098</v>
      </c>
      <c r="B9383" s="41" t="s">
        <v>22</v>
      </c>
    </row>
    <row r="9384" spans="1:2" x14ac:dyDescent="0.25">
      <c r="A9384" s="8">
        <v>94.840000000000103</v>
      </c>
      <c r="B9384" s="41" t="s">
        <v>22</v>
      </c>
    </row>
    <row r="9385" spans="1:2" x14ac:dyDescent="0.25">
      <c r="A9385" s="8">
        <v>94.850000000000094</v>
      </c>
      <c r="B9385" s="41" t="s">
        <v>22</v>
      </c>
    </row>
    <row r="9386" spans="1:2" x14ac:dyDescent="0.25">
      <c r="A9386" s="8">
        <v>94.860000000000099</v>
      </c>
      <c r="B9386" s="41" t="s">
        <v>22</v>
      </c>
    </row>
    <row r="9387" spans="1:2" x14ac:dyDescent="0.25">
      <c r="A9387" s="8">
        <v>94.870000000000104</v>
      </c>
      <c r="B9387" s="41" t="s">
        <v>22</v>
      </c>
    </row>
    <row r="9388" spans="1:2" x14ac:dyDescent="0.25">
      <c r="A9388" s="8">
        <v>94.880000000000095</v>
      </c>
      <c r="B9388" s="41" t="s">
        <v>22</v>
      </c>
    </row>
    <row r="9389" spans="1:2" x14ac:dyDescent="0.25">
      <c r="A9389" s="8">
        <v>94.8900000000001</v>
      </c>
      <c r="B9389" s="41" t="s">
        <v>22</v>
      </c>
    </row>
    <row r="9390" spans="1:2" x14ac:dyDescent="0.25">
      <c r="A9390" s="8">
        <v>94.900000000000105</v>
      </c>
      <c r="B9390" s="41" t="s">
        <v>22</v>
      </c>
    </row>
    <row r="9391" spans="1:2" x14ac:dyDescent="0.25">
      <c r="A9391" s="8">
        <v>94.910000000000096</v>
      </c>
      <c r="B9391" s="41" t="s">
        <v>22</v>
      </c>
    </row>
    <row r="9392" spans="1:2" x14ac:dyDescent="0.25">
      <c r="A9392" s="8">
        <v>94.920000000000101</v>
      </c>
      <c r="B9392" s="41" t="s">
        <v>22</v>
      </c>
    </row>
    <row r="9393" spans="1:2" x14ac:dyDescent="0.25">
      <c r="A9393" s="8">
        <v>94.930000000000106</v>
      </c>
      <c r="B9393" s="41" t="s">
        <v>22</v>
      </c>
    </row>
    <row r="9394" spans="1:2" x14ac:dyDescent="0.25">
      <c r="A9394" s="8">
        <v>94.940000000000097</v>
      </c>
      <c r="B9394" s="41" t="s">
        <v>22</v>
      </c>
    </row>
    <row r="9395" spans="1:2" x14ac:dyDescent="0.25">
      <c r="A9395" s="8">
        <v>94.950000000000102</v>
      </c>
      <c r="B9395" s="41" t="s">
        <v>22</v>
      </c>
    </row>
    <row r="9396" spans="1:2" x14ac:dyDescent="0.25">
      <c r="A9396" s="8">
        <v>94.960000000000093</v>
      </c>
      <c r="B9396" s="41" t="s">
        <v>22</v>
      </c>
    </row>
    <row r="9397" spans="1:2" x14ac:dyDescent="0.25">
      <c r="A9397" s="8">
        <v>94.970000000000098</v>
      </c>
      <c r="B9397" s="41" t="s">
        <v>22</v>
      </c>
    </row>
    <row r="9398" spans="1:2" x14ac:dyDescent="0.25">
      <c r="A9398" s="8">
        <v>94.980000000000103</v>
      </c>
      <c r="B9398" s="41" t="s">
        <v>22</v>
      </c>
    </row>
    <row r="9399" spans="1:2" x14ac:dyDescent="0.25">
      <c r="A9399" s="8">
        <v>94.990000000000094</v>
      </c>
      <c r="B9399" s="41" t="s">
        <v>22</v>
      </c>
    </row>
    <row r="9400" spans="1:2" x14ac:dyDescent="0.25">
      <c r="A9400" s="8">
        <v>95.000000000000099</v>
      </c>
      <c r="B9400" s="41" t="s">
        <v>22</v>
      </c>
    </row>
    <row r="9401" spans="1:2" x14ac:dyDescent="0.25">
      <c r="A9401" s="8">
        <v>95.010000000000105</v>
      </c>
      <c r="B9401" s="41" t="s">
        <v>22</v>
      </c>
    </row>
    <row r="9402" spans="1:2" x14ac:dyDescent="0.25">
      <c r="A9402" s="8">
        <v>95.020000000000095</v>
      </c>
      <c r="B9402" s="41" t="s">
        <v>22</v>
      </c>
    </row>
    <row r="9403" spans="1:2" x14ac:dyDescent="0.25">
      <c r="A9403" s="8">
        <v>95.030000000000101</v>
      </c>
      <c r="B9403" s="41" t="s">
        <v>22</v>
      </c>
    </row>
    <row r="9404" spans="1:2" x14ac:dyDescent="0.25">
      <c r="A9404" s="8">
        <v>95.040000000000106</v>
      </c>
      <c r="B9404" s="41" t="s">
        <v>22</v>
      </c>
    </row>
    <row r="9405" spans="1:2" x14ac:dyDescent="0.25">
      <c r="A9405" s="8">
        <v>95.050000000000097</v>
      </c>
      <c r="B9405" s="41" t="s">
        <v>22</v>
      </c>
    </row>
    <row r="9406" spans="1:2" x14ac:dyDescent="0.25">
      <c r="A9406" s="8">
        <v>95.060000000000102</v>
      </c>
      <c r="B9406" s="41" t="s">
        <v>22</v>
      </c>
    </row>
    <row r="9407" spans="1:2" x14ac:dyDescent="0.25">
      <c r="A9407" s="8">
        <v>95.070000000000107</v>
      </c>
      <c r="B9407" s="41" t="s">
        <v>22</v>
      </c>
    </row>
    <row r="9408" spans="1:2" x14ac:dyDescent="0.25">
      <c r="A9408" s="8">
        <v>95.080000000000098</v>
      </c>
      <c r="B9408" s="41" t="s">
        <v>22</v>
      </c>
    </row>
    <row r="9409" spans="1:2" x14ac:dyDescent="0.25">
      <c r="A9409" s="8">
        <v>95.090000000000103</v>
      </c>
      <c r="B9409" s="41" t="s">
        <v>22</v>
      </c>
    </row>
    <row r="9410" spans="1:2" x14ac:dyDescent="0.25">
      <c r="A9410" s="8">
        <v>95.100000000000094</v>
      </c>
      <c r="B9410" s="41" t="s">
        <v>22</v>
      </c>
    </row>
    <row r="9411" spans="1:2" x14ac:dyDescent="0.25">
      <c r="A9411" s="8">
        <v>95.110000000000099</v>
      </c>
      <c r="B9411" s="41" t="s">
        <v>22</v>
      </c>
    </row>
    <row r="9412" spans="1:2" x14ac:dyDescent="0.25">
      <c r="A9412" s="8">
        <v>95.120000000000104</v>
      </c>
      <c r="B9412" s="41" t="s">
        <v>22</v>
      </c>
    </row>
    <row r="9413" spans="1:2" x14ac:dyDescent="0.25">
      <c r="A9413" s="8">
        <v>95.130000000000095</v>
      </c>
      <c r="B9413" s="41" t="s">
        <v>22</v>
      </c>
    </row>
    <row r="9414" spans="1:2" x14ac:dyDescent="0.25">
      <c r="A9414" s="8">
        <v>95.1400000000001</v>
      </c>
      <c r="B9414" s="41" t="s">
        <v>22</v>
      </c>
    </row>
    <row r="9415" spans="1:2" x14ac:dyDescent="0.25">
      <c r="A9415" s="8">
        <v>95.150000000000105</v>
      </c>
      <c r="B9415" s="41" t="s">
        <v>22</v>
      </c>
    </row>
    <row r="9416" spans="1:2" x14ac:dyDescent="0.25">
      <c r="A9416" s="8">
        <v>95.160000000000096</v>
      </c>
      <c r="B9416" s="41" t="s">
        <v>22</v>
      </c>
    </row>
    <row r="9417" spans="1:2" x14ac:dyDescent="0.25">
      <c r="A9417" s="8">
        <v>95.170000000000101</v>
      </c>
      <c r="B9417" s="41" t="s">
        <v>22</v>
      </c>
    </row>
    <row r="9418" spans="1:2" x14ac:dyDescent="0.25">
      <c r="A9418" s="8">
        <v>95.180000000000106</v>
      </c>
      <c r="B9418" s="41" t="s">
        <v>22</v>
      </c>
    </row>
    <row r="9419" spans="1:2" x14ac:dyDescent="0.25">
      <c r="A9419" s="8">
        <v>95.190000000000097</v>
      </c>
      <c r="B9419" s="41" t="s">
        <v>22</v>
      </c>
    </row>
    <row r="9420" spans="1:2" x14ac:dyDescent="0.25">
      <c r="A9420" s="8">
        <v>95.200000000000102</v>
      </c>
      <c r="B9420" s="41" t="s">
        <v>22</v>
      </c>
    </row>
    <row r="9421" spans="1:2" x14ac:dyDescent="0.25">
      <c r="A9421" s="8">
        <v>95.210000000000093</v>
      </c>
      <c r="B9421" s="41" t="s">
        <v>22</v>
      </c>
    </row>
    <row r="9422" spans="1:2" x14ac:dyDescent="0.25">
      <c r="A9422" s="8">
        <v>95.220000000000098</v>
      </c>
      <c r="B9422" s="41" t="s">
        <v>22</v>
      </c>
    </row>
    <row r="9423" spans="1:2" x14ac:dyDescent="0.25">
      <c r="A9423" s="8">
        <v>95.230000000000103</v>
      </c>
      <c r="B9423" s="41" t="s">
        <v>22</v>
      </c>
    </row>
    <row r="9424" spans="1:2" x14ac:dyDescent="0.25">
      <c r="A9424" s="8">
        <v>95.240000000000094</v>
      </c>
      <c r="B9424" s="41" t="s">
        <v>22</v>
      </c>
    </row>
    <row r="9425" spans="1:2" x14ac:dyDescent="0.25">
      <c r="A9425" s="8">
        <v>95.250000000000099</v>
      </c>
      <c r="B9425" s="41" t="s">
        <v>22</v>
      </c>
    </row>
    <row r="9426" spans="1:2" x14ac:dyDescent="0.25">
      <c r="A9426" s="8">
        <v>95.260000000000105</v>
      </c>
      <c r="B9426" s="41" t="s">
        <v>22</v>
      </c>
    </row>
    <row r="9427" spans="1:2" x14ac:dyDescent="0.25">
      <c r="A9427" s="8">
        <v>95.270000000000095</v>
      </c>
      <c r="B9427" s="41" t="s">
        <v>22</v>
      </c>
    </row>
    <row r="9428" spans="1:2" x14ac:dyDescent="0.25">
      <c r="A9428" s="8">
        <v>95.280000000000101</v>
      </c>
      <c r="B9428" s="41" t="s">
        <v>22</v>
      </c>
    </row>
    <row r="9429" spans="1:2" x14ac:dyDescent="0.25">
      <c r="A9429" s="8">
        <v>95.290000000000106</v>
      </c>
      <c r="B9429" s="41" t="s">
        <v>22</v>
      </c>
    </row>
    <row r="9430" spans="1:2" x14ac:dyDescent="0.25">
      <c r="A9430" s="8">
        <v>95.300000000000097</v>
      </c>
      <c r="B9430" s="41" t="s">
        <v>22</v>
      </c>
    </row>
    <row r="9431" spans="1:2" x14ac:dyDescent="0.25">
      <c r="A9431" s="8">
        <v>95.310000000000102</v>
      </c>
      <c r="B9431" s="41" t="s">
        <v>22</v>
      </c>
    </row>
    <row r="9432" spans="1:2" x14ac:dyDescent="0.25">
      <c r="A9432" s="8">
        <v>95.320000000000107</v>
      </c>
      <c r="B9432" s="41" t="s">
        <v>22</v>
      </c>
    </row>
    <row r="9433" spans="1:2" x14ac:dyDescent="0.25">
      <c r="A9433" s="8">
        <v>95.330000000000098</v>
      </c>
      <c r="B9433" s="41" t="s">
        <v>22</v>
      </c>
    </row>
    <row r="9434" spans="1:2" x14ac:dyDescent="0.25">
      <c r="A9434" s="8">
        <v>95.340000000000103</v>
      </c>
      <c r="B9434" s="41" t="s">
        <v>22</v>
      </c>
    </row>
    <row r="9435" spans="1:2" x14ac:dyDescent="0.25">
      <c r="A9435" s="8">
        <v>95.350000000000094</v>
      </c>
      <c r="B9435" s="41" t="s">
        <v>22</v>
      </c>
    </row>
    <row r="9436" spans="1:2" x14ac:dyDescent="0.25">
      <c r="A9436" s="8">
        <v>95.360000000000099</v>
      </c>
      <c r="B9436" s="41" t="s">
        <v>22</v>
      </c>
    </row>
    <row r="9437" spans="1:2" x14ac:dyDescent="0.25">
      <c r="A9437" s="8">
        <v>95.370000000000104</v>
      </c>
      <c r="B9437" s="41" t="s">
        <v>22</v>
      </c>
    </row>
    <row r="9438" spans="1:2" x14ac:dyDescent="0.25">
      <c r="A9438" s="8">
        <v>95.380000000000095</v>
      </c>
      <c r="B9438" s="41" t="s">
        <v>22</v>
      </c>
    </row>
    <row r="9439" spans="1:2" x14ac:dyDescent="0.25">
      <c r="A9439" s="8">
        <v>95.3900000000001</v>
      </c>
      <c r="B9439" s="41" t="s">
        <v>22</v>
      </c>
    </row>
    <row r="9440" spans="1:2" x14ac:dyDescent="0.25">
      <c r="A9440" s="8">
        <v>95.400000000000105</v>
      </c>
      <c r="B9440" s="41" t="s">
        <v>22</v>
      </c>
    </row>
    <row r="9441" spans="1:2" x14ac:dyDescent="0.25">
      <c r="A9441" s="8">
        <v>95.410000000000096</v>
      </c>
      <c r="B9441" s="41" t="s">
        <v>22</v>
      </c>
    </row>
    <row r="9442" spans="1:2" x14ac:dyDescent="0.25">
      <c r="A9442" s="8">
        <v>95.420000000000101</v>
      </c>
      <c r="B9442" s="41" t="s">
        <v>22</v>
      </c>
    </row>
    <row r="9443" spans="1:2" x14ac:dyDescent="0.25">
      <c r="A9443" s="8">
        <v>95.430000000000106</v>
      </c>
      <c r="B9443" s="41" t="s">
        <v>22</v>
      </c>
    </row>
    <row r="9444" spans="1:2" x14ac:dyDescent="0.25">
      <c r="A9444" s="8">
        <v>95.440000000000097</v>
      </c>
      <c r="B9444" s="41" t="s">
        <v>22</v>
      </c>
    </row>
    <row r="9445" spans="1:2" x14ac:dyDescent="0.25">
      <c r="A9445" s="8">
        <v>95.450000000000102</v>
      </c>
      <c r="B9445" s="41" t="s">
        <v>22</v>
      </c>
    </row>
    <row r="9446" spans="1:2" x14ac:dyDescent="0.25">
      <c r="A9446" s="8">
        <v>95.460000000000093</v>
      </c>
      <c r="B9446" s="41" t="s">
        <v>22</v>
      </c>
    </row>
    <row r="9447" spans="1:2" x14ac:dyDescent="0.25">
      <c r="A9447" s="8">
        <v>95.470000000000098</v>
      </c>
      <c r="B9447" s="41" t="s">
        <v>22</v>
      </c>
    </row>
    <row r="9448" spans="1:2" x14ac:dyDescent="0.25">
      <c r="A9448" s="8">
        <v>95.480000000000103</v>
      </c>
      <c r="B9448" s="41" t="s">
        <v>22</v>
      </c>
    </row>
    <row r="9449" spans="1:2" x14ac:dyDescent="0.25">
      <c r="A9449" s="8">
        <v>95.490000000000094</v>
      </c>
      <c r="B9449" s="41" t="s">
        <v>22</v>
      </c>
    </row>
    <row r="9450" spans="1:2" x14ac:dyDescent="0.25">
      <c r="A9450" s="8">
        <v>95.500000000000099</v>
      </c>
      <c r="B9450" s="41" t="s">
        <v>22</v>
      </c>
    </row>
    <row r="9451" spans="1:2" x14ac:dyDescent="0.25">
      <c r="A9451" s="8">
        <v>95.510000000000105</v>
      </c>
      <c r="B9451" s="41" t="s">
        <v>22</v>
      </c>
    </row>
    <row r="9452" spans="1:2" x14ac:dyDescent="0.25">
      <c r="A9452" s="8">
        <v>95.520000000000095</v>
      </c>
      <c r="B9452" s="41" t="s">
        <v>22</v>
      </c>
    </row>
    <row r="9453" spans="1:2" x14ac:dyDescent="0.25">
      <c r="A9453" s="8">
        <v>95.530000000000101</v>
      </c>
      <c r="B9453" s="41" t="s">
        <v>22</v>
      </c>
    </row>
    <row r="9454" spans="1:2" x14ac:dyDescent="0.25">
      <c r="A9454" s="8">
        <v>95.540000000000106</v>
      </c>
      <c r="B9454" s="41" t="s">
        <v>22</v>
      </c>
    </row>
    <row r="9455" spans="1:2" x14ac:dyDescent="0.25">
      <c r="A9455" s="8">
        <v>95.550000000000097</v>
      </c>
      <c r="B9455" s="41" t="s">
        <v>22</v>
      </c>
    </row>
    <row r="9456" spans="1:2" x14ac:dyDescent="0.25">
      <c r="A9456" s="8">
        <v>95.560000000000102</v>
      </c>
      <c r="B9456" s="41" t="s">
        <v>22</v>
      </c>
    </row>
    <row r="9457" spans="1:2" x14ac:dyDescent="0.25">
      <c r="A9457" s="8">
        <v>95.570000000000107</v>
      </c>
      <c r="B9457" s="41" t="s">
        <v>22</v>
      </c>
    </row>
    <row r="9458" spans="1:2" x14ac:dyDescent="0.25">
      <c r="A9458" s="8">
        <v>95.580000000000098</v>
      </c>
      <c r="B9458" s="41" t="s">
        <v>22</v>
      </c>
    </row>
    <row r="9459" spans="1:2" x14ac:dyDescent="0.25">
      <c r="A9459" s="8">
        <v>95.590000000000103</v>
      </c>
      <c r="B9459" s="41" t="s">
        <v>22</v>
      </c>
    </row>
    <row r="9460" spans="1:2" x14ac:dyDescent="0.25">
      <c r="A9460" s="8">
        <v>95.600000000000094</v>
      </c>
      <c r="B9460" s="41" t="s">
        <v>22</v>
      </c>
    </row>
    <row r="9461" spans="1:2" x14ac:dyDescent="0.25">
      <c r="A9461" s="8">
        <v>95.610000000000099</v>
      </c>
      <c r="B9461" s="41" t="s">
        <v>22</v>
      </c>
    </row>
    <row r="9462" spans="1:2" x14ac:dyDescent="0.25">
      <c r="A9462" s="8">
        <v>95.620000000000104</v>
      </c>
      <c r="B9462" s="41" t="s">
        <v>22</v>
      </c>
    </row>
    <row r="9463" spans="1:2" x14ac:dyDescent="0.25">
      <c r="A9463" s="8">
        <v>95.630000000000095</v>
      </c>
      <c r="B9463" s="41" t="s">
        <v>22</v>
      </c>
    </row>
    <row r="9464" spans="1:2" x14ac:dyDescent="0.25">
      <c r="A9464" s="8">
        <v>95.6400000000001</v>
      </c>
      <c r="B9464" s="41" t="s">
        <v>22</v>
      </c>
    </row>
    <row r="9465" spans="1:2" x14ac:dyDescent="0.25">
      <c r="A9465" s="8">
        <v>95.650000000000105</v>
      </c>
      <c r="B9465" s="41" t="s">
        <v>22</v>
      </c>
    </row>
    <row r="9466" spans="1:2" x14ac:dyDescent="0.25">
      <c r="A9466" s="8">
        <v>95.660000000000096</v>
      </c>
      <c r="B9466" s="41" t="s">
        <v>22</v>
      </c>
    </row>
    <row r="9467" spans="1:2" x14ac:dyDescent="0.25">
      <c r="A9467" s="8">
        <v>95.670000000000101</v>
      </c>
      <c r="B9467" s="41" t="s">
        <v>22</v>
      </c>
    </row>
    <row r="9468" spans="1:2" x14ac:dyDescent="0.25">
      <c r="A9468" s="8">
        <v>95.680000000000106</v>
      </c>
      <c r="B9468" s="41" t="s">
        <v>22</v>
      </c>
    </row>
    <row r="9469" spans="1:2" x14ac:dyDescent="0.25">
      <c r="A9469" s="8">
        <v>95.690000000000097</v>
      </c>
      <c r="B9469" s="41" t="s">
        <v>22</v>
      </c>
    </row>
    <row r="9470" spans="1:2" x14ac:dyDescent="0.25">
      <c r="A9470" s="8">
        <v>95.700000000000102</v>
      </c>
      <c r="B9470" s="41" t="s">
        <v>22</v>
      </c>
    </row>
    <row r="9471" spans="1:2" x14ac:dyDescent="0.25">
      <c r="A9471" s="8">
        <v>95.710000000000093</v>
      </c>
      <c r="B9471" s="41" t="s">
        <v>22</v>
      </c>
    </row>
    <row r="9472" spans="1:2" x14ac:dyDescent="0.25">
      <c r="A9472" s="8">
        <v>95.720000000000098</v>
      </c>
      <c r="B9472" s="41" t="s">
        <v>22</v>
      </c>
    </row>
    <row r="9473" spans="1:2" x14ac:dyDescent="0.25">
      <c r="A9473" s="8">
        <v>95.730000000000103</v>
      </c>
      <c r="B9473" s="41" t="s">
        <v>22</v>
      </c>
    </row>
    <row r="9474" spans="1:2" x14ac:dyDescent="0.25">
      <c r="A9474" s="8">
        <v>95.740000000000094</v>
      </c>
      <c r="B9474" s="41" t="s">
        <v>22</v>
      </c>
    </row>
    <row r="9475" spans="1:2" x14ac:dyDescent="0.25">
      <c r="A9475" s="8">
        <v>95.750000000000099</v>
      </c>
      <c r="B9475" s="41" t="s">
        <v>22</v>
      </c>
    </row>
    <row r="9476" spans="1:2" x14ac:dyDescent="0.25">
      <c r="A9476" s="8">
        <v>95.760000000000105</v>
      </c>
      <c r="B9476" s="41" t="s">
        <v>22</v>
      </c>
    </row>
    <row r="9477" spans="1:2" x14ac:dyDescent="0.25">
      <c r="A9477" s="8">
        <v>95.770000000000095</v>
      </c>
      <c r="B9477" s="41" t="s">
        <v>22</v>
      </c>
    </row>
    <row r="9478" spans="1:2" x14ac:dyDescent="0.25">
      <c r="A9478" s="8">
        <v>95.780000000000101</v>
      </c>
      <c r="B9478" s="41" t="s">
        <v>22</v>
      </c>
    </row>
    <row r="9479" spans="1:2" x14ac:dyDescent="0.25">
      <c r="A9479" s="8">
        <v>95.790000000000106</v>
      </c>
      <c r="B9479" s="41" t="s">
        <v>22</v>
      </c>
    </row>
    <row r="9480" spans="1:2" x14ac:dyDescent="0.25">
      <c r="A9480" s="8">
        <v>95.800000000000097</v>
      </c>
      <c r="B9480" s="41" t="s">
        <v>22</v>
      </c>
    </row>
    <row r="9481" spans="1:2" x14ac:dyDescent="0.25">
      <c r="A9481" s="8">
        <v>95.810000000000102</v>
      </c>
      <c r="B9481" s="41" t="s">
        <v>22</v>
      </c>
    </row>
    <row r="9482" spans="1:2" x14ac:dyDescent="0.25">
      <c r="A9482" s="8">
        <v>95.820000000000107</v>
      </c>
      <c r="B9482" s="41" t="s">
        <v>22</v>
      </c>
    </row>
    <row r="9483" spans="1:2" x14ac:dyDescent="0.25">
      <c r="A9483" s="8">
        <v>95.830000000000098</v>
      </c>
      <c r="B9483" s="41" t="s">
        <v>22</v>
      </c>
    </row>
    <row r="9484" spans="1:2" x14ac:dyDescent="0.25">
      <c r="A9484" s="8">
        <v>95.840000000000103</v>
      </c>
      <c r="B9484" s="41" t="s">
        <v>22</v>
      </c>
    </row>
    <row r="9485" spans="1:2" x14ac:dyDescent="0.25">
      <c r="A9485" s="8">
        <v>95.850000000000094</v>
      </c>
      <c r="B9485" s="41" t="s">
        <v>22</v>
      </c>
    </row>
    <row r="9486" spans="1:2" x14ac:dyDescent="0.25">
      <c r="A9486" s="8">
        <v>95.860000000000099</v>
      </c>
      <c r="B9486" s="41" t="s">
        <v>22</v>
      </c>
    </row>
    <row r="9487" spans="1:2" x14ac:dyDescent="0.25">
      <c r="A9487" s="8">
        <v>95.870000000000104</v>
      </c>
      <c r="B9487" s="41" t="s">
        <v>22</v>
      </c>
    </row>
    <row r="9488" spans="1:2" x14ac:dyDescent="0.25">
      <c r="A9488" s="8">
        <v>95.880000000000095</v>
      </c>
      <c r="B9488" s="41" t="s">
        <v>22</v>
      </c>
    </row>
    <row r="9489" spans="1:2" x14ac:dyDescent="0.25">
      <c r="A9489" s="8">
        <v>95.8900000000001</v>
      </c>
      <c r="B9489" s="41" t="s">
        <v>22</v>
      </c>
    </row>
    <row r="9490" spans="1:2" x14ac:dyDescent="0.25">
      <c r="A9490" s="8">
        <v>95.900000000000105</v>
      </c>
      <c r="B9490" s="41" t="s">
        <v>22</v>
      </c>
    </row>
    <row r="9491" spans="1:2" x14ac:dyDescent="0.25">
      <c r="A9491" s="8">
        <v>95.910000000000096</v>
      </c>
      <c r="B9491" s="41" t="s">
        <v>22</v>
      </c>
    </row>
    <row r="9492" spans="1:2" x14ac:dyDescent="0.25">
      <c r="A9492" s="8">
        <v>95.920000000000101</v>
      </c>
      <c r="B9492" s="41" t="s">
        <v>22</v>
      </c>
    </row>
    <row r="9493" spans="1:2" x14ac:dyDescent="0.25">
      <c r="A9493" s="8">
        <v>95.930000000000106</v>
      </c>
      <c r="B9493" s="41" t="s">
        <v>22</v>
      </c>
    </row>
    <row r="9494" spans="1:2" x14ac:dyDescent="0.25">
      <c r="A9494" s="8">
        <v>95.940000000000097</v>
      </c>
      <c r="B9494" s="41" t="s">
        <v>22</v>
      </c>
    </row>
    <row r="9495" spans="1:2" x14ac:dyDescent="0.25">
      <c r="A9495" s="8">
        <v>95.950000000000102</v>
      </c>
      <c r="B9495" s="41" t="s">
        <v>22</v>
      </c>
    </row>
    <row r="9496" spans="1:2" x14ac:dyDescent="0.25">
      <c r="A9496" s="8">
        <v>95.960000000000093</v>
      </c>
      <c r="B9496" s="41" t="s">
        <v>22</v>
      </c>
    </row>
    <row r="9497" spans="1:2" x14ac:dyDescent="0.25">
      <c r="A9497" s="8">
        <v>95.970000000000098</v>
      </c>
      <c r="B9497" s="41" t="s">
        <v>22</v>
      </c>
    </row>
    <row r="9498" spans="1:2" x14ac:dyDescent="0.25">
      <c r="A9498" s="8">
        <v>95.980000000000103</v>
      </c>
      <c r="B9498" s="41" t="s">
        <v>22</v>
      </c>
    </row>
    <row r="9499" spans="1:2" x14ac:dyDescent="0.25">
      <c r="A9499" s="8">
        <v>95.990000000000094</v>
      </c>
      <c r="B9499" s="41" t="s">
        <v>22</v>
      </c>
    </row>
    <row r="9500" spans="1:2" x14ac:dyDescent="0.25">
      <c r="A9500" s="8">
        <v>96.000000000000099</v>
      </c>
      <c r="B9500" s="41" t="s">
        <v>22</v>
      </c>
    </row>
    <row r="9501" spans="1:2" x14ac:dyDescent="0.25">
      <c r="A9501" s="8">
        <v>96.010000000000105</v>
      </c>
      <c r="B9501" s="41" t="s">
        <v>22</v>
      </c>
    </row>
    <row r="9502" spans="1:2" x14ac:dyDescent="0.25">
      <c r="A9502" s="8">
        <v>96.020000000000095</v>
      </c>
      <c r="B9502" s="41" t="s">
        <v>22</v>
      </c>
    </row>
    <row r="9503" spans="1:2" x14ac:dyDescent="0.25">
      <c r="A9503" s="8">
        <v>96.030000000000101</v>
      </c>
      <c r="B9503" s="41" t="s">
        <v>22</v>
      </c>
    </row>
    <row r="9504" spans="1:2" x14ac:dyDescent="0.25">
      <c r="A9504" s="8">
        <v>96.040000000000106</v>
      </c>
      <c r="B9504" s="41" t="s">
        <v>22</v>
      </c>
    </row>
    <row r="9505" spans="1:2" x14ac:dyDescent="0.25">
      <c r="A9505" s="8">
        <v>96.050000000000097</v>
      </c>
      <c r="B9505" s="41" t="s">
        <v>22</v>
      </c>
    </row>
    <row r="9506" spans="1:2" x14ac:dyDescent="0.25">
      <c r="A9506" s="8">
        <v>96.060000000000102</v>
      </c>
      <c r="B9506" s="41" t="s">
        <v>22</v>
      </c>
    </row>
    <row r="9507" spans="1:2" x14ac:dyDescent="0.25">
      <c r="A9507" s="8">
        <v>96.070000000000107</v>
      </c>
      <c r="B9507" s="41" t="s">
        <v>22</v>
      </c>
    </row>
    <row r="9508" spans="1:2" x14ac:dyDescent="0.25">
      <c r="A9508" s="8">
        <v>96.080000000000098</v>
      </c>
      <c r="B9508" s="41" t="s">
        <v>22</v>
      </c>
    </row>
    <row r="9509" spans="1:2" x14ac:dyDescent="0.25">
      <c r="A9509" s="8">
        <v>96.090000000000103</v>
      </c>
      <c r="B9509" s="41" t="s">
        <v>22</v>
      </c>
    </row>
    <row r="9510" spans="1:2" x14ac:dyDescent="0.25">
      <c r="A9510" s="8">
        <v>96.100000000000094</v>
      </c>
      <c r="B9510" s="41" t="s">
        <v>22</v>
      </c>
    </row>
    <row r="9511" spans="1:2" x14ac:dyDescent="0.25">
      <c r="A9511" s="8">
        <v>96.110000000000099</v>
      </c>
      <c r="B9511" s="41" t="s">
        <v>22</v>
      </c>
    </row>
    <row r="9512" spans="1:2" x14ac:dyDescent="0.25">
      <c r="A9512" s="8">
        <v>96.120000000000104</v>
      </c>
      <c r="B9512" s="41" t="s">
        <v>22</v>
      </c>
    </row>
    <row r="9513" spans="1:2" x14ac:dyDescent="0.25">
      <c r="A9513" s="8">
        <v>96.130000000000095</v>
      </c>
      <c r="B9513" s="41" t="s">
        <v>22</v>
      </c>
    </row>
    <row r="9514" spans="1:2" x14ac:dyDescent="0.25">
      <c r="A9514" s="8">
        <v>96.1400000000001</v>
      </c>
      <c r="B9514" s="41" t="s">
        <v>22</v>
      </c>
    </row>
    <row r="9515" spans="1:2" x14ac:dyDescent="0.25">
      <c r="A9515" s="8">
        <v>96.150000000000105</v>
      </c>
      <c r="B9515" s="41" t="s">
        <v>22</v>
      </c>
    </row>
    <row r="9516" spans="1:2" x14ac:dyDescent="0.25">
      <c r="A9516" s="8">
        <v>96.160000000000096</v>
      </c>
      <c r="B9516" s="41" t="s">
        <v>22</v>
      </c>
    </row>
    <row r="9517" spans="1:2" x14ac:dyDescent="0.25">
      <c r="A9517" s="8">
        <v>96.170000000000101</v>
      </c>
      <c r="B9517" s="41" t="s">
        <v>22</v>
      </c>
    </row>
    <row r="9518" spans="1:2" x14ac:dyDescent="0.25">
      <c r="A9518" s="8">
        <v>96.180000000000106</v>
      </c>
      <c r="B9518" s="41" t="s">
        <v>22</v>
      </c>
    </row>
    <row r="9519" spans="1:2" x14ac:dyDescent="0.25">
      <c r="A9519" s="8">
        <v>96.190000000000097</v>
      </c>
      <c r="B9519" s="41" t="s">
        <v>22</v>
      </c>
    </row>
    <row r="9520" spans="1:2" x14ac:dyDescent="0.25">
      <c r="A9520" s="8">
        <v>96.200000000000102</v>
      </c>
      <c r="B9520" s="41" t="s">
        <v>22</v>
      </c>
    </row>
    <row r="9521" spans="1:2" x14ac:dyDescent="0.25">
      <c r="A9521" s="8">
        <v>96.210000000000093</v>
      </c>
      <c r="B9521" s="41" t="s">
        <v>22</v>
      </c>
    </row>
    <row r="9522" spans="1:2" x14ac:dyDescent="0.25">
      <c r="A9522" s="8">
        <v>96.220000000000098</v>
      </c>
      <c r="B9522" s="41" t="s">
        <v>22</v>
      </c>
    </row>
    <row r="9523" spans="1:2" x14ac:dyDescent="0.25">
      <c r="A9523" s="8">
        <v>96.230000000000103</v>
      </c>
      <c r="B9523" s="41" t="s">
        <v>22</v>
      </c>
    </row>
    <row r="9524" spans="1:2" x14ac:dyDescent="0.25">
      <c r="A9524" s="8">
        <v>96.240000000000094</v>
      </c>
      <c r="B9524" s="41" t="s">
        <v>22</v>
      </c>
    </row>
    <row r="9525" spans="1:2" x14ac:dyDescent="0.25">
      <c r="A9525" s="8">
        <v>96.250000000000099</v>
      </c>
      <c r="B9525" s="41" t="s">
        <v>22</v>
      </c>
    </row>
    <row r="9526" spans="1:2" x14ac:dyDescent="0.25">
      <c r="A9526" s="8">
        <v>96.260000000000105</v>
      </c>
      <c r="B9526" s="41" t="s">
        <v>22</v>
      </c>
    </row>
    <row r="9527" spans="1:2" x14ac:dyDescent="0.25">
      <c r="A9527" s="8">
        <v>96.270000000000095</v>
      </c>
      <c r="B9527" s="41" t="s">
        <v>22</v>
      </c>
    </row>
    <row r="9528" spans="1:2" x14ac:dyDescent="0.25">
      <c r="A9528" s="8">
        <v>96.280000000000101</v>
      </c>
      <c r="B9528" s="41" t="s">
        <v>22</v>
      </c>
    </row>
    <row r="9529" spans="1:2" x14ac:dyDescent="0.25">
      <c r="A9529" s="8">
        <v>96.290000000000106</v>
      </c>
      <c r="B9529" s="41" t="s">
        <v>22</v>
      </c>
    </row>
    <row r="9530" spans="1:2" x14ac:dyDescent="0.25">
      <c r="A9530" s="8">
        <v>96.300000000000097</v>
      </c>
      <c r="B9530" s="41" t="s">
        <v>22</v>
      </c>
    </row>
    <row r="9531" spans="1:2" x14ac:dyDescent="0.25">
      <c r="A9531" s="8">
        <v>96.310000000000102</v>
      </c>
      <c r="B9531" s="41" t="s">
        <v>22</v>
      </c>
    </row>
    <row r="9532" spans="1:2" x14ac:dyDescent="0.25">
      <c r="A9532" s="8">
        <v>96.320000000000107</v>
      </c>
      <c r="B9532" s="41" t="s">
        <v>22</v>
      </c>
    </row>
    <row r="9533" spans="1:2" x14ac:dyDescent="0.25">
      <c r="A9533" s="8">
        <v>96.330000000000098</v>
      </c>
      <c r="B9533" s="41" t="s">
        <v>22</v>
      </c>
    </row>
    <row r="9534" spans="1:2" x14ac:dyDescent="0.25">
      <c r="A9534" s="8">
        <v>96.340000000000103</v>
      </c>
      <c r="B9534" s="41" t="s">
        <v>22</v>
      </c>
    </row>
    <row r="9535" spans="1:2" x14ac:dyDescent="0.25">
      <c r="A9535" s="8">
        <v>96.350000000000094</v>
      </c>
      <c r="B9535" s="41" t="s">
        <v>22</v>
      </c>
    </row>
    <row r="9536" spans="1:2" x14ac:dyDescent="0.25">
      <c r="A9536" s="8">
        <v>96.360000000000099</v>
      </c>
      <c r="B9536" s="41" t="s">
        <v>22</v>
      </c>
    </row>
    <row r="9537" spans="1:2" x14ac:dyDescent="0.25">
      <c r="A9537" s="8">
        <v>96.370000000000104</v>
      </c>
      <c r="B9537" s="41" t="s">
        <v>22</v>
      </c>
    </row>
    <row r="9538" spans="1:2" x14ac:dyDescent="0.25">
      <c r="A9538" s="8">
        <v>96.380000000000095</v>
      </c>
      <c r="B9538" s="41" t="s">
        <v>22</v>
      </c>
    </row>
    <row r="9539" spans="1:2" x14ac:dyDescent="0.25">
      <c r="A9539" s="8">
        <v>96.3900000000001</v>
      </c>
      <c r="B9539" s="41" t="s">
        <v>22</v>
      </c>
    </row>
    <row r="9540" spans="1:2" x14ac:dyDescent="0.25">
      <c r="A9540" s="8">
        <v>96.400000000000105</v>
      </c>
      <c r="B9540" s="41" t="s">
        <v>22</v>
      </c>
    </row>
    <row r="9541" spans="1:2" x14ac:dyDescent="0.25">
      <c r="A9541" s="8">
        <v>96.410000000000096</v>
      </c>
      <c r="B9541" s="41" t="s">
        <v>22</v>
      </c>
    </row>
    <row r="9542" spans="1:2" x14ac:dyDescent="0.25">
      <c r="A9542" s="8">
        <v>96.420000000000101</v>
      </c>
      <c r="B9542" s="41" t="s">
        <v>22</v>
      </c>
    </row>
    <row r="9543" spans="1:2" x14ac:dyDescent="0.25">
      <c r="A9543" s="8">
        <v>96.430000000000106</v>
      </c>
      <c r="B9543" s="41" t="s">
        <v>22</v>
      </c>
    </row>
    <row r="9544" spans="1:2" x14ac:dyDescent="0.25">
      <c r="A9544" s="8">
        <v>96.440000000000097</v>
      </c>
      <c r="B9544" s="41" t="s">
        <v>22</v>
      </c>
    </row>
    <row r="9545" spans="1:2" x14ac:dyDescent="0.25">
      <c r="A9545" s="8">
        <v>96.450000000000102</v>
      </c>
      <c r="B9545" s="41" t="s">
        <v>22</v>
      </c>
    </row>
    <row r="9546" spans="1:2" x14ac:dyDescent="0.25">
      <c r="A9546" s="8">
        <v>96.460000000000093</v>
      </c>
      <c r="B9546" s="41" t="s">
        <v>22</v>
      </c>
    </row>
    <row r="9547" spans="1:2" x14ac:dyDescent="0.25">
      <c r="A9547" s="8">
        <v>96.470000000000098</v>
      </c>
      <c r="B9547" s="41" t="s">
        <v>22</v>
      </c>
    </row>
    <row r="9548" spans="1:2" x14ac:dyDescent="0.25">
      <c r="A9548" s="8">
        <v>96.480000000000103</v>
      </c>
      <c r="B9548" s="41" t="s">
        <v>22</v>
      </c>
    </row>
    <row r="9549" spans="1:2" x14ac:dyDescent="0.25">
      <c r="A9549" s="8">
        <v>96.490000000000094</v>
      </c>
      <c r="B9549" s="41" t="s">
        <v>22</v>
      </c>
    </row>
    <row r="9550" spans="1:2" x14ac:dyDescent="0.25">
      <c r="A9550" s="8">
        <v>96.500000000000099</v>
      </c>
      <c r="B9550" s="41" t="s">
        <v>22</v>
      </c>
    </row>
    <row r="9551" spans="1:2" x14ac:dyDescent="0.25">
      <c r="A9551" s="8">
        <v>96.510000000000105</v>
      </c>
      <c r="B9551" s="41" t="s">
        <v>22</v>
      </c>
    </row>
    <row r="9552" spans="1:2" x14ac:dyDescent="0.25">
      <c r="A9552" s="8">
        <v>96.520000000000095</v>
      </c>
      <c r="B9552" s="41" t="s">
        <v>22</v>
      </c>
    </row>
    <row r="9553" spans="1:2" x14ac:dyDescent="0.25">
      <c r="A9553" s="8">
        <v>96.530000000000101</v>
      </c>
      <c r="B9553" s="41" t="s">
        <v>22</v>
      </c>
    </row>
    <row r="9554" spans="1:2" x14ac:dyDescent="0.25">
      <c r="A9554" s="8">
        <v>96.540000000000106</v>
      </c>
      <c r="B9554" s="41" t="s">
        <v>22</v>
      </c>
    </row>
    <row r="9555" spans="1:2" x14ac:dyDescent="0.25">
      <c r="A9555" s="8">
        <v>96.550000000000097</v>
      </c>
      <c r="B9555" s="41" t="s">
        <v>22</v>
      </c>
    </row>
    <row r="9556" spans="1:2" x14ac:dyDescent="0.25">
      <c r="A9556" s="8">
        <v>96.560000000000102</v>
      </c>
      <c r="B9556" s="41" t="s">
        <v>22</v>
      </c>
    </row>
    <row r="9557" spans="1:2" x14ac:dyDescent="0.25">
      <c r="A9557" s="8">
        <v>96.570000000000107</v>
      </c>
      <c r="B9557" s="41" t="s">
        <v>22</v>
      </c>
    </row>
    <row r="9558" spans="1:2" x14ac:dyDescent="0.25">
      <c r="A9558" s="8">
        <v>96.580000000000098</v>
      </c>
      <c r="B9558" s="41" t="s">
        <v>22</v>
      </c>
    </row>
    <row r="9559" spans="1:2" x14ac:dyDescent="0.25">
      <c r="A9559" s="8">
        <v>96.590000000000103</v>
      </c>
      <c r="B9559" s="41" t="s">
        <v>22</v>
      </c>
    </row>
    <row r="9560" spans="1:2" x14ac:dyDescent="0.25">
      <c r="A9560" s="8">
        <v>96.600000000000094</v>
      </c>
      <c r="B9560" s="41" t="s">
        <v>22</v>
      </c>
    </row>
    <row r="9561" spans="1:2" x14ac:dyDescent="0.25">
      <c r="A9561" s="8">
        <v>96.610000000000099</v>
      </c>
      <c r="B9561" s="41" t="s">
        <v>22</v>
      </c>
    </row>
    <row r="9562" spans="1:2" x14ac:dyDescent="0.25">
      <c r="A9562" s="8">
        <v>96.620000000000104</v>
      </c>
      <c r="B9562" s="41" t="s">
        <v>22</v>
      </c>
    </row>
    <row r="9563" spans="1:2" x14ac:dyDescent="0.25">
      <c r="A9563" s="8">
        <v>96.630000000000095</v>
      </c>
      <c r="B9563" s="41" t="s">
        <v>22</v>
      </c>
    </row>
    <row r="9564" spans="1:2" x14ac:dyDescent="0.25">
      <c r="A9564" s="8">
        <v>96.6400000000001</v>
      </c>
      <c r="B9564" s="41" t="s">
        <v>22</v>
      </c>
    </row>
    <row r="9565" spans="1:2" x14ac:dyDescent="0.25">
      <c r="A9565" s="8">
        <v>96.650000000000105</v>
      </c>
      <c r="B9565" s="41" t="s">
        <v>22</v>
      </c>
    </row>
    <row r="9566" spans="1:2" x14ac:dyDescent="0.25">
      <c r="A9566" s="8">
        <v>96.660000000000096</v>
      </c>
      <c r="B9566" s="41" t="s">
        <v>22</v>
      </c>
    </row>
    <row r="9567" spans="1:2" x14ac:dyDescent="0.25">
      <c r="A9567" s="8">
        <v>96.670000000000101</v>
      </c>
      <c r="B9567" s="41" t="s">
        <v>22</v>
      </c>
    </row>
    <row r="9568" spans="1:2" x14ac:dyDescent="0.25">
      <c r="A9568" s="8">
        <v>96.680000000000106</v>
      </c>
      <c r="B9568" s="41" t="s">
        <v>22</v>
      </c>
    </row>
    <row r="9569" spans="1:2" x14ac:dyDescent="0.25">
      <c r="A9569" s="8">
        <v>96.690000000000097</v>
      </c>
      <c r="B9569" s="41" t="s">
        <v>22</v>
      </c>
    </row>
    <row r="9570" spans="1:2" x14ac:dyDescent="0.25">
      <c r="A9570" s="8">
        <v>96.700000000000102</v>
      </c>
      <c r="B9570" s="41" t="s">
        <v>22</v>
      </c>
    </row>
    <row r="9571" spans="1:2" x14ac:dyDescent="0.25">
      <c r="A9571" s="8">
        <v>96.710000000000093</v>
      </c>
      <c r="B9571" s="41" t="s">
        <v>22</v>
      </c>
    </row>
    <row r="9572" spans="1:2" x14ac:dyDescent="0.25">
      <c r="A9572" s="8">
        <v>96.720000000000098</v>
      </c>
      <c r="B9572" s="41" t="s">
        <v>22</v>
      </c>
    </row>
    <row r="9573" spans="1:2" x14ac:dyDescent="0.25">
      <c r="A9573" s="8">
        <v>96.730000000000103</v>
      </c>
      <c r="B9573" s="41" t="s">
        <v>22</v>
      </c>
    </row>
    <row r="9574" spans="1:2" x14ac:dyDescent="0.25">
      <c r="A9574" s="8">
        <v>96.740000000000094</v>
      </c>
      <c r="B9574" s="41" t="s">
        <v>22</v>
      </c>
    </row>
    <row r="9575" spans="1:2" x14ac:dyDescent="0.25">
      <c r="A9575" s="8">
        <v>96.750000000000099</v>
      </c>
      <c r="B9575" s="41" t="s">
        <v>22</v>
      </c>
    </row>
    <row r="9576" spans="1:2" x14ac:dyDescent="0.25">
      <c r="A9576" s="8">
        <v>96.760000000000105</v>
      </c>
      <c r="B9576" s="41" t="s">
        <v>22</v>
      </c>
    </row>
    <row r="9577" spans="1:2" x14ac:dyDescent="0.25">
      <c r="A9577" s="8">
        <v>96.770000000000095</v>
      </c>
      <c r="B9577" s="41" t="s">
        <v>22</v>
      </c>
    </row>
    <row r="9578" spans="1:2" x14ac:dyDescent="0.25">
      <c r="A9578" s="8">
        <v>96.780000000000101</v>
      </c>
      <c r="B9578" s="41" t="s">
        <v>22</v>
      </c>
    </row>
    <row r="9579" spans="1:2" x14ac:dyDescent="0.25">
      <c r="A9579" s="8">
        <v>96.790000000000106</v>
      </c>
      <c r="B9579" s="41" t="s">
        <v>22</v>
      </c>
    </row>
    <row r="9580" spans="1:2" x14ac:dyDescent="0.25">
      <c r="A9580" s="8">
        <v>96.800000000000097</v>
      </c>
      <c r="B9580" s="41" t="s">
        <v>22</v>
      </c>
    </row>
    <row r="9581" spans="1:2" x14ac:dyDescent="0.25">
      <c r="A9581" s="8">
        <v>96.810000000000102</v>
      </c>
      <c r="B9581" s="41" t="s">
        <v>22</v>
      </c>
    </row>
    <row r="9582" spans="1:2" x14ac:dyDescent="0.25">
      <c r="A9582" s="8">
        <v>96.820000000000107</v>
      </c>
      <c r="B9582" s="41" t="s">
        <v>22</v>
      </c>
    </row>
    <row r="9583" spans="1:2" x14ac:dyDescent="0.25">
      <c r="A9583" s="8">
        <v>96.830000000000098</v>
      </c>
      <c r="B9583" s="41" t="s">
        <v>22</v>
      </c>
    </row>
    <row r="9584" spans="1:2" x14ac:dyDescent="0.25">
      <c r="A9584" s="8">
        <v>96.840000000000103</v>
      </c>
      <c r="B9584" s="41" t="s">
        <v>22</v>
      </c>
    </row>
    <row r="9585" spans="1:2" x14ac:dyDescent="0.25">
      <c r="A9585" s="8">
        <v>96.850000000000094</v>
      </c>
      <c r="B9585" s="41" t="s">
        <v>22</v>
      </c>
    </row>
    <row r="9586" spans="1:2" x14ac:dyDescent="0.25">
      <c r="A9586" s="8">
        <v>96.860000000000099</v>
      </c>
      <c r="B9586" s="41" t="s">
        <v>22</v>
      </c>
    </row>
    <row r="9587" spans="1:2" x14ac:dyDescent="0.25">
      <c r="A9587" s="8">
        <v>96.870000000000104</v>
      </c>
      <c r="B9587" s="41" t="s">
        <v>22</v>
      </c>
    </row>
    <row r="9588" spans="1:2" x14ac:dyDescent="0.25">
      <c r="A9588" s="8">
        <v>96.880000000000095</v>
      </c>
      <c r="B9588" s="41" t="s">
        <v>22</v>
      </c>
    </row>
    <row r="9589" spans="1:2" x14ac:dyDescent="0.25">
      <c r="A9589" s="8">
        <v>96.8900000000001</v>
      </c>
      <c r="B9589" s="41" t="s">
        <v>22</v>
      </c>
    </row>
    <row r="9590" spans="1:2" x14ac:dyDescent="0.25">
      <c r="A9590" s="8">
        <v>96.900000000000105</v>
      </c>
      <c r="B9590" s="41" t="s">
        <v>22</v>
      </c>
    </row>
    <row r="9591" spans="1:2" x14ac:dyDescent="0.25">
      <c r="A9591" s="8">
        <v>96.910000000000096</v>
      </c>
      <c r="B9591" s="41" t="s">
        <v>22</v>
      </c>
    </row>
    <row r="9592" spans="1:2" x14ac:dyDescent="0.25">
      <c r="A9592" s="8">
        <v>96.920000000000101</v>
      </c>
      <c r="B9592" s="41" t="s">
        <v>22</v>
      </c>
    </row>
    <row r="9593" spans="1:2" x14ac:dyDescent="0.25">
      <c r="A9593" s="8">
        <v>96.930000000000106</v>
      </c>
      <c r="B9593" s="41" t="s">
        <v>22</v>
      </c>
    </row>
    <row r="9594" spans="1:2" x14ac:dyDescent="0.25">
      <c r="A9594" s="8">
        <v>96.940000000000097</v>
      </c>
      <c r="B9594" s="41" t="s">
        <v>22</v>
      </c>
    </row>
    <row r="9595" spans="1:2" x14ac:dyDescent="0.25">
      <c r="A9595" s="8">
        <v>96.950000000000102</v>
      </c>
      <c r="B9595" s="41" t="s">
        <v>22</v>
      </c>
    </row>
    <row r="9596" spans="1:2" x14ac:dyDescent="0.25">
      <c r="A9596" s="8">
        <v>96.960000000000093</v>
      </c>
      <c r="B9596" s="41" t="s">
        <v>22</v>
      </c>
    </row>
    <row r="9597" spans="1:2" x14ac:dyDescent="0.25">
      <c r="A9597" s="8">
        <v>96.970000000000098</v>
      </c>
      <c r="B9597" s="41" t="s">
        <v>22</v>
      </c>
    </row>
    <row r="9598" spans="1:2" x14ac:dyDescent="0.25">
      <c r="A9598" s="8">
        <v>96.980000000000103</v>
      </c>
      <c r="B9598" s="41" t="s">
        <v>22</v>
      </c>
    </row>
    <row r="9599" spans="1:2" x14ac:dyDescent="0.25">
      <c r="A9599" s="8">
        <v>96.990000000000094</v>
      </c>
      <c r="B9599" s="41" t="s">
        <v>22</v>
      </c>
    </row>
    <row r="9600" spans="1:2" x14ac:dyDescent="0.25">
      <c r="A9600" s="8">
        <v>97.000000000000099</v>
      </c>
      <c r="B9600" s="41" t="s">
        <v>22</v>
      </c>
    </row>
    <row r="9601" spans="1:2" x14ac:dyDescent="0.25">
      <c r="A9601" s="8">
        <v>97.010000000000105</v>
      </c>
      <c r="B9601" s="41" t="s">
        <v>22</v>
      </c>
    </row>
    <row r="9602" spans="1:2" x14ac:dyDescent="0.25">
      <c r="A9602" s="8">
        <v>97.020000000000095</v>
      </c>
      <c r="B9602" s="41" t="s">
        <v>22</v>
      </c>
    </row>
    <row r="9603" spans="1:2" x14ac:dyDescent="0.25">
      <c r="A9603" s="8">
        <v>97.030000000000101</v>
      </c>
      <c r="B9603" s="41" t="s">
        <v>22</v>
      </c>
    </row>
    <row r="9604" spans="1:2" x14ac:dyDescent="0.25">
      <c r="A9604" s="8">
        <v>97.040000000000106</v>
      </c>
      <c r="B9604" s="41" t="s">
        <v>22</v>
      </c>
    </row>
    <row r="9605" spans="1:2" x14ac:dyDescent="0.25">
      <c r="A9605" s="8">
        <v>97.050000000000097</v>
      </c>
      <c r="B9605" s="41" t="s">
        <v>22</v>
      </c>
    </row>
    <row r="9606" spans="1:2" x14ac:dyDescent="0.25">
      <c r="A9606" s="8">
        <v>97.060000000000102</v>
      </c>
      <c r="B9606" s="41" t="s">
        <v>22</v>
      </c>
    </row>
    <row r="9607" spans="1:2" x14ac:dyDescent="0.25">
      <c r="A9607" s="8">
        <v>97.070000000000107</v>
      </c>
      <c r="B9607" s="41" t="s">
        <v>22</v>
      </c>
    </row>
    <row r="9608" spans="1:2" x14ac:dyDescent="0.25">
      <c r="A9608" s="8">
        <v>97.080000000000098</v>
      </c>
      <c r="B9608" s="41" t="s">
        <v>22</v>
      </c>
    </row>
    <row r="9609" spans="1:2" x14ac:dyDescent="0.25">
      <c r="A9609" s="8">
        <v>97.090000000000103</v>
      </c>
      <c r="B9609" s="41" t="s">
        <v>22</v>
      </c>
    </row>
    <row r="9610" spans="1:2" x14ac:dyDescent="0.25">
      <c r="A9610" s="8">
        <v>97.100000000000094</v>
      </c>
      <c r="B9610" s="41" t="s">
        <v>22</v>
      </c>
    </row>
    <row r="9611" spans="1:2" x14ac:dyDescent="0.25">
      <c r="A9611" s="8">
        <v>97.110000000000099</v>
      </c>
      <c r="B9611" s="41" t="s">
        <v>22</v>
      </c>
    </row>
    <row r="9612" spans="1:2" x14ac:dyDescent="0.25">
      <c r="A9612" s="8">
        <v>97.120000000000104</v>
      </c>
      <c r="B9612" s="41" t="s">
        <v>22</v>
      </c>
    </row>
    <row r="9613" spans="1:2" x14ac:dyDescent="0.25">
      <c r="A9613" s="8">
        <v>97.130000000000095</v>
      </c>
      <c r="B9613" s="41" t="s">
        <v>22</v>
      </c>
    </row>
    <row r="9614" spans="1:2" x14ac:dyDescent="0.25">
      <c r="A9614" s="8">
        <v>97.1400000000001</v>
      </c>
      <c r="B9614" s="41" t="s">
        <v>22</v>
      </c>
    </row>
    <row r="9615" spans="1:2" x14ac:dyDescent="0.25">
      <c r="A9615" s="8">
        <v>97.150000000000105</v>
      </c>
      <c r="B9615" s="41" t="s">
        <v>22</v>
      </c>
    </row>
    <row r="9616" spans="1:2" x14ac:dyDescent="0.25">
      <c r="A9616" s="8">
        <v>97.160000000000096</v>
      </c>
      <c r="B9616" s="41" t="s">
        <v>22</v>
      </c>
    </row>
    <row r="9617" spans="1:2" x14ac:dyDescent="0.25">
      <c r="A9617" s="8">
        <v>97.170000000000101</v>
      </c>
      <c r="B9617" s="41" t="s">
        <v>22</v>
      </c>
    </row>
    <row r="9618" spans="1:2" x14ac:dyDescent="0.25">
      <c r="A9618" s="8">
        <v>97.180000000000106</v>
      </c>
      <c r="B9618" s="41" t="s">
        <v>22</v>
      </c>
    </row>
    <row r="9619" spans="1:2" x14ac:dyDescent="0.25">
      <c r="A9619" s="8">
        <v>97.190000000000097</v>
      </c>
      <c r="B9619" s="41" t="s">
        <v>22</v>
      </c>
    </row>
    <row r="9620" spans="1:2" x14ac:dyDescent="0.25">
      <c r="A9620" s="8">
        <v>97.200000000000102</v>
      </c>
      <c r="B9620" s="41" t="s">
        <v>22</v>
      </c>
    </row>
    <row r="9621" spans="1:2" x14ac:dyDescent="0.25">
      <c r="A9621" s="8">
        <v>97.210000000000093</v>
      </c>
      <c r="B9621" s="41" t="s">
        <v>22</v>
      </c>
    </row>
    <row r="9622" spans="1:2" x14ac:dyDescent="0.25">
      <c r="A9622" s="8">
        <v>97.220000000000098</v>
      </c>
      <c r="B9622" s="41" t="s">
        <v>22</v>
      </c>
    </row>
    <row r="9623" spans="1:2" x14ac:dyDescent="0.25">
      <c r="A9623" s="8">
        <v>97.230000000000103</v>
      </c>
      <c r="B9623" s="41" t="s">
        <v>22</v>
      </c>
    </row>
    <row r="9624" spans="1:2" x14ac:dyDescent="0.25">
      <c r="A9624" s="8">
        <v>97.240000000000094</v>
      </c>
      <c r="B9624" s="41" t="s">
        <v>22</v>
      </c>
    </row>
    <row r="9625" spans="1:2" x14ac:dyDescent="0.25">
      <c r="A9625" s="8">
        <v>97.250000000000099</v>
      </c>
      <c r="B9625" s="41" t="s">
        <v>22</v>
      </c>
    </row>
    <row r="9626" spans="1:2" x14ac:dyDescent="0.25">
      <c r="A9626" s="8">
        <v>97.260000000000105</v>
      </c>
      <c r="B9626" s="41" t="s">
        <v>22</v>
      </c>
    </row>
    <row r="9627" spans="1:2" x14ac:dyDescent="0.25">
      <c r="A9627" s="8">
        <v>97.270000000000095</v>
      </c>
      <c r="B9627" s="41" t="s">
        <v>22</v>
      </c>
    </row>
    <row r="9628" spans="1:2" x14ac:dyDescent="0.25">
      <c r="A9628" s="8">
        <v>97.280000000000101</v>
      </c>
      <c r="B9628" s="41" t="s">
        <v>22</v>
      </c>
    </row>
    <row r="9629" spans="1:2" x14ac:dyDescent="0.25">
      <c r="A9629" s="8">
        <v>97.290000000000106</v>
      </c>
      <c r="B9629" s="41" t="s">
        <v>22</v>
      </c>
    </row>
    <row r="9630" spans="1:2" x14ac:dyDescent="0.25">
      <c r="A9630" s="8">
        <v>97.300000000000097</v>
      </c>
      <c r="B9630" s="41" t="s">
        <v>22</v>
      </c>
    </row>
    <row r="9631" spans="1:2" x14ac:dyDescent="0.25">
      <c r="A9631" s="8">
        <v>97.310000000000102</v>
      </c>
      <c r="B9631" s="41" t="s">
        <v>22</v>
      </c>
    </row>
    <row r="9632" spans="1:2" x14ac:dyDescent="0.25">
      <c r="A9632" s="8">
        <v>97.320000000000107</v>
      </c>
      <c r="B9632" s="41" t="s">
        <v>22</v>
      </c>
    </row>
    <row r="9633" spans="1:2" x14ac:dyDescent="0.25">
      <c r="A9633" s="8">
        <v>97.330000000000098</v>
      </c>
      <c r="B9633" s="41" t="s">
        <v>22</v>
      </c>
    </row>
    <row r="9634" spans="1:2" x14ac:dyDescent="0.25">
      <c r="A9634" s="8">
        <v>97.340000000000103</v>
      </c>
      <c r="B9634" s="41" t="s">
        <v>22</v>
      </c>
    </row>
    <row r="9635" spans="1:2" x14ac:dyDescent="0.25">
      <c r="A9635" s="8">
        <v>97.350000000000094</v>
      </c>
      <c r="B9635" s="41" t="s">
        <v>22</v>
      </c>
    </row>
    <row r="9636" spans="1:2" x14ac:dyDescent="0.25">
      <c r="A9636" s="8">
        <v>97.360000000000099</v>
      </c>
      <c r="B9636" s="41" t="s">
        <v>22</v>
      </c>
    </row>
    <row r="9637" spans="1:2" x14ac:dyDescent="0.25">
      <c r="A9637" s="8">
        <v>97.370000000000104</v>
      </c>
      <c r="B9637" s="41" t="s">
        <v>22</v>
      </c>
    </row>
    <row r="9638" spans="1:2" x14ac:dyDescent="0.25">
      <c r="A9638" s="8">
        <v>97.380000000000095</v>
      </c>
      <c r="B9638" s="41" t="s">
        <v>22</v>
      </c>
    </row>
    <row r="9639" spans="1:2" x14ac:dyDescent="0.25">
      <c r="A9639" s="8">
        <v>97.3900000000001</v>
      </c>
      <c r="B9639" s="41" t="s">
        <v>22</v>
      </c>
    </row>
    <row r="9640" spans="1:2" x14ac:dyDescent="0.25">
      <c r="A9640" s="8">
        <v>97.400000000000105</v>
      </c>
      <c r="B9640" s="41" t="s">
        <v>22</v>
      </c>
    </row>
    <row r="9641" spans="1:2" x14ac:dyDescent="0.25">
      <c r="A9641" s="8">
        <v>97.410000000000096</v>
      </c>
      <c r="B9641" s="41" t="s">
        <v>22</v>
      </c>
    </row>
    <row r="9642" spans="1:2" x14ac:dyDescent="0.25">
      <c r="A9642" s="8">
        <v>97.420000000000101</v>
      </c>
      <c r="B9642" s="41" t="s">
        <v>22</v>
      </c>
    </row>
    <row r="9643" spans="1:2" x14ac:dyDescent="0.25">
      <c r="A9643" s="8">
        <v>97.430000000000106</v>
      </c>
      <c r="B9643" s="41" t="s">
        <v>22</v>
      </c>
    </row>
    <row r="9644" spans="1:2" x14ac:dyDescent="0.25">
      <c r="A9644" s="8">
        <v>97.440000000000097</v>
      </c>
      <c r="B9644" s="41" t="s">
        <v>22</v>
      </c>
    </row>
    <row r="9645" spans="1:2" x14ac:dyDescent="0.25">
      <c r="A9645" s="8">
        <v>97.450000000000102</v>
      </c>
      <c r="B9645" s="41" t="s">
        <v>22</v>
      </c>
    </row>
    <row r="9646" spans="1:2" x14ac:dyDescent="0.25">
      <c r="A9646" s="8">
        <v>97.460000000000093</v>
      </c>
      <c r="B9646" s="41" t="s">
        <v>22</v>
      </c>
    </row>
    <row r="9647" spans="1:2" x14ac:dyDescent="0.25">
      <c r="A9647" s="8">
        <v>97.470000000000098</v>
      </c>
      <c r="B9647" s="41" t="s">
        <v>22</v>
      </c>
    </row>
    <row r="9648" spans="1:2" x14ac:dyDescent="0.25">
      <c r="A9648" s="8">
        <v>97.480000000000103</v>
      </c>
      <c r="B9648" s="41" t="s">
        <v>22</v>
      </c>
    </row>
    <row r="9649" spans="1:2" x14ac:dyDescent="0.25">
      <c r="A9649" s="8">
        <v>97.490000000000094</v>
      </c>
      <c r="B9649" s="41" t="s">
        <v>22</v>
      </c>
    </row>
    <row r="9650" spans="1:2" x14ac:dyDescent="0.25">
      <c r="A9650" s="8">
        <v>97.500000000000099</v>
      </c>
      <c r="B9650" s="41" t="s">
        <v>22</v>
      </c>
    </row>
    <row r="9651" spans="1:2" x14ac:dyDescent="0.25">
      <c r="A9651" s="8">
        <v>97.510000000000105</v>
      </c>
      <c r="B9651" s="41" t="s">
        <v>22</v>
      </c>
    </row>
    <row r="9652" spans="1:2" x14ac:dyDescent="0.25">
      <c r="A9652" s="8">
        <v>97.520000000000095</v>
      </c>
      <c r="B9652" s="41" t="s">
        <v>22</v>
      </c>
    </row>
    <row r="9653" spans="1:2" x14ac:dyDescent="0.25">
      <c r="A9653" s="8">
        <v>97.530000000000101</v>
      </c>
      <c r="B9653" s="41" t="s">
        <v>22</v>
      </c>
    </row>
    <row r="9654" spans="1:2" x14ac:dyDescent="0.25">
      <c r="A9654" s="8">
        <v>97.540000000000106</v>
      </c>
      <c r="B9654" s="41" t="s">
        <v>22</v>
      </c>
    </row>
    <row r="9655" spans="1:2" x14ac:dyDescent="0.25">
      <c r="A9655" s="8">
        <v>97.550000000000097</v>
      </c>
      <c r="B9655" s="41" t="s">
        <v>22</v>
      </c>
    </row>
    <row r="9656" spans="1:2" x14ac:dyDescent="0.25">
      <c r="A9656" s="8">
        <v>97.560000000000102</v>
      </c>
      <c r="B9656" s="41" t="s">
        <v>22</v>
      </c>
    </row>
    <row r="9657" spans="1:2" x14ac:dyDescent="0.25">
      <c r="A9657" s="8">
        <v>97.570000000000107</v>
      </c>
      <c r="B9657" s="41" t="s">
        <v>22</v>
      </c>
    </row>
    <row r="9658" spans="1:2" x14ac:dyDescent="0.25">
      <c r="A9658" s="8">
        <v>97.580000000000098</v>
      </c>
      <c r="B9658" s="41" t="s">
        <v>22</v>
      </c>
    </row>
    <row r="9659" spans="1:2" x14ac:dyDescent="0.25">
      <c r="A9659" s="8">
        <v>97.590000000000103</v>
      </c>
      <c r="B9659" s="41" t="s">
        <v>22</v>
      </c>
    </row>
    <row r="9660" spans="1:2" x14ac:dyDescent="0.25">
      <c r="A9660" s="8">
        <v>97.600000000000094</v>
      </c>
      <c r="B9660" s="41" t="s">
        <v>22</v>
      </c>
    </row>
    <row r="9661" spans="1:2" x14ac:dyDescent="0.25">
      <c r="A9661" s="8">
        <v>97.610000000000099</v>
      </c>
      <c r="B9661" s="41" t="s">
        <v>22</v>
      </c>
    </row>
    <row r="9662" spans="1:2" x14ac:dyDescent="0.25">
      <c r="A9662" s="8">
        <v>97.620000000000104</v>
      </c>
      <c r="B9662" s="41" t="s">
        <v>22</v>
      </c>
    </row>
    <row r="9663" spans="1:2" x14ac:dyDescent="0.25">
      <c r="A9663" s="8">
        <v>97.630000000000095</v>
      </c>
      <c r="B9663" s="41" t="s">
        <v>22</v>
      </c>
    </row>
    <row r="9664" spans="1:2" x14ac:dyDescent="0.25">
      <c r="A9664" s="8">
        <v>97.6400000000001</v>
      </c>
      <c r="B9664" s="41" t="s">
        <v>22</v>
      </c>
    </row>
    <row r="9665" spans="1:2" x14ac:dyDescent="0.25">
      <c r="A9665" s="8">
        <v>97.650000000000105</v>
      </c>
      <c r="B9665" s="41" t="s">
        <v>22</v>
      </c>
    </row>
    <row r="9666" spans="1:2" x14ac:dyDescent="0.25">
      <c r="A9666" s="8">
        <v>97.660000000000096</v>
      </c>
      <c r="B9666" s="41" t="s">
        <v>22</v>
      </c>
    </row>
    <row r="9667" spans="1:2" x14ac:dyDescent="0.25">
      <c r="A9667" s="8">
        <v>97.670000000000101</v>
      </c>
      <c r="B9667" s="41" t="s">
        <v>22</v>
      </c>
    </row>
    <row r="9668" spans="1:2" x14ac:dyDescent="0.25">
      <c r="A9668" s="8">
        <v>97.680000000000106</v>
      </c>
      <c r="B9668" s="41" t="s">
        <v>22</v>
      </c>
    </row>
    <row r="9669" spans="1:2" x14ac:dyDescent="0.25">
      <c r="A9669" s="8">
        <v>97.690000000000097</v>
      </c>
      <c r="B9669" s="41" t="s">
        <v>22</v>
      </c>
    </row>
    <row r="9670" spans="1:2" x14ac:dyDescent="0.25">
      <c r="A9670" s="8">
        <v>97.700000000000102</v>
      </c>
      <c r="B9670" s="41" t="s">
        <v>22</v>
      </c>
    </row>
    <row r="9671" spans="1:2" x14ac:dyDescent="0.25">
      <c r="A9671" s="8">
        <v>97.710000000000093</v>
      </c>
      <c r="B9671" s="41" t="s">
        <v>22</v>
      </c>
    </row>
    <row r="9672" spans="1:2" x14ac:dyDescent="0.25">
      <c r="A9672" s="8">
        <v>97.720000000000098</v>
      </c>
      <c r="B9672" s="41" t="s">
        <v>22</v>
      </c>
    </row>
    <row r="9673" spans="1:2" x14ac:dyDescent="0.25">
      <c r="A9673" s="8">
        <v>97.730000000000103</v>
      </c>
      <c r="B9673" s="41" t="s">
        <v>22</v>
      </c>
    </row>
    <row r="9674" spans="1:2" x14ac:dyDescent="0.25">
      <c r="A9674" s="8">
        <v>97.740000000000094</v>
      </c>
      <c r="B9674" s="41" t="s">
        <v>22</v>
      </c>
    </row>
    <row r="9675" spans="1:2" x14ac:dyDescent="0.25">
      <c r="A9675" s="8">
        <v>97.750000000000099</v>
      </c>
      <c r="B9675" s="41" t="s">
        <v>22</v>
      </c>
    </row>
    <row r="9676" spans="1:2" x14ac:dyDescent="0.25">
      <c r="A9676" s="8">
        <v>97.760000000000105</v>
      </c>
      <c r="B9676" s="41" t="s">
        <v>22</v>
      </c>
    </row>
    <row r="9677" spans="1:2" x14ac:dyDescent="0.25">
      <c r="A9677" s="8">
        <v>97.770000000000095</v>
      </c>
      <c r="B9677" s="41" t="s">
        <v>22</v>
      </c>
    </row>
    <row r="9678" spans="1:2" x14ac:dyDescent="0.25">
      <c r="A9678" s="8">
        <v>97.780000000000101</v>
      </c>
      <c r="B9678" s="41" t="s">
        <v>22</v>
      </c>
    </row>
    <row r="9679" spans="1:2" x14ac:dyDescent="0.25">
      <c r="A9679" s="8">
        <v>97.790000000000106</v>
      </c>
      <c r="B9679" s="41" t="s">
        <v>22</v>
      </c>
    </row>
    <row r="9680" spans="1:2" x14ac:dyDescent="0.25">
      <c r="A9680" s="8">
        <v>97.800000000000097</v>
      </c>
      <c r="B9680" s="41" t="s">
        <v>22</v>
      </c>
    </row>
    <row r="9681" spans="1:2" x14ac:dyDescent="0.25">
      <c r="A9681" s="8">
        <v>97.810000000000102</v>
      </c>
      <c r="B9681" s="41" t="s">
        <v>22</v>
      </c>
    </row>
    <row r="9682" spans="1:2" x14ac:dyDescent="0.25">
      <c r="A9682" s="8">
        <v>97.820000000000107</v>
      </c>
      <c r="B9682" s="41" t="s">
        <v>22</v>
      </c>
    </row>
    <row r="9683" spans="1:2" x14ac:dyDescent="0.25">
      <c r="A9683" s="8">
        <v>97.830000000000098</v>
      </c>
      <c r="B9683" s="41" t="s">
        <v>22</v>
      </c>
    </row>
    <row r="9684" spans="1:2" x14ac:dyDescent="0.25">
      <c r="A9684" s="8">
        <v>97.840000000000103</v>
      </c>
      <c r="B9684" s="41" t="s">
        <v>22</v>
      </c>
    </row>
    <row r="9685" spans="1:2" x14ac:dyDescent="0.25">
      <c r="A9685" s="8">
        <v>97.850000000000094</v>
      </c>
      <c r="B9685" s="41" t="s">
        <v>22</v>
      </c>
    </row>
    <row r="9686" spans="1:2" x14ac:dyDescent="0.25">
      <c r="A9686" s="8">
        <v>97.860000000000099</v>
      </c>
      <c r="B9686" s="41" t="s">
        <v>22</v>
      </c>
    </row>
    <row r="9687" spans="1:2" x14ac:dyDescent="0.25">
      <c r="A9687" s="8">
        <v>97.870000000000104</v>
      </c>
      <c r="B9687" s="41" t="s">
        <v>22</v>
      </c>
    </row>
    <row r="9688" spans="1:2" x14ac:dyDescent="0.25">
      <c r="A9688" s="8">
        <v>97.880000000000095</v>
      </c>
      <c r="B9688" s="41" t="s">
        <v>22</v>
      </c>
    </row>
    <row r="9689" spans="1:2" x14ac:dyDescent="0.25">
      <c r="A9689" s="8">
        <v>97.8900000000001</v>
      </c>
      <c r="B9689" s="41" t="s">
        <v>22</v>
      </c>
    </row>
    <row r="9690" spans="1:2" x14ac:dyDescent="0.25">
      <c r="A9690" s="8">
        <v>97.900000000000105</v>
      </c>
      <c r="B9690" s="41" t="s">
        <v>22</v>
      </c>
    </row>
    <row r="9691" spans="1:2" x14ac:dyDescent="0.25">
      <c r="A9691" s="8">
        <v>97.910000000000096</v>
      </c>
      <c r="B9691" s="41" t="s">
        <v>22</v>
      </c>
    </row>
    <row r="9692" spans="1:2" x14ac:dyDescent="0.25">
      <c r="A9692" s="8">
        <v>97.920000000000101</v>
      </c>
      <c r="B9692" s="41" t="s">
        <v>22</v>
      </c>
    </row>
    <row r="9693" spans="1:2" x14ac:dyDescent="0.25">
      <c r="A9693" s="8">
        <v>97.930000000000106</v>
      </c>
      <c r="B9693" s="41" t="s">
        <v>22</v>
      </c>
    </row>
    <row r="9694" spans="1:2" x14ac:dyDescent="0.25">
      <c r="A9694" s="8">
        <v>97.940000000000097</v>
      </c>
      <c r="B9694" s="41" t="s">
        <v>22</v>
      </c>
    </row>
    <row r="9695" spans="1:2" x14ac:dyDescent="0.25">
      <c r="A9695" s="8">
        <v>97.950000000000102</v>
      </c>
      <c r="B9695" s="41" t="s">
        <v>22</v>
      </c>
    </row>
    <row r="9696" spans="1:2" x14ac:dyDescent="0.25">
      <c r="A9696" s="8">
        <v>97.960000000000093</v>
      </c>
      <c r="B9696" s="41" t="s">
        <v>22</v>
      </c>
    </row>
    <row r="9697" spans="1:2" x14ac:dyDescent="0.25">
      <c r="A9697" s="8">
        <v>97.970000000000098</v>
      </c>
      <c r="B9697" s="41" t="s">
        <v>22</v>
      </c>
    </row>
    <row r="9698" spans="1:2" x14ac:dyDescent="0.25">
      <c r="A9698" s="8">
        <v>97.980000000000103</v>
      </c>
      <c r="B9698" s="41" t="s">
        <v>22</v>
      </c>
    </row>
    <row r="9699" spans="1:2" x14ac:dyDescent="0.25">
      <c r="A9699" s="8">
        <v>97.990000000000094</v>
      </c>
      <c r="B9699" s="41" t="s">
        <v>22</v>
      </c>
    </row>
    <row r="9700" spans="1:2" x14ac:dyDescent="0.25">
      <c r="A9700" s="8">
        <v>98.000000000000099</v>
      </c>
      <c r="B9700" s="41" t="s">
        <v>22</v>
      </c>
    </row>
    <row r="9701" spans="1:2" x14ac:dyDescent="0.25">
      <c r="A9701" s="8">
        <v>98.010000000000105</v>
      </c>
      <c r="B9701" s="41" t="s">
        <v>22</v>
      </c>
    </row>
    <row r="9702" spans="1:2" x14ac:dyDescent="0.25">
      <c r="A9702" s="8">
        <v>98.020000000000095</v>
      </c>
      <c r="B9702" s="41" t="s">
        <v>22</v>
      </c>
    </row>
    <row r="9703" spans="1:2" x14ac:dyDescent="0.25">
      <c r="A9703" s="8">
        <v>98.030000000000101</v>
      </c>
      <c r="B9703" s="41" t="s">
        <v>22</v>
      </c>
    </row>
    <row r="9704" spans="1:2" x14ac:dyDescent="0.25">
      <c r="A9704" s="8">
        <v>98.040000000000106</v>
      </c>
      <c r="B9704" s="41" t="s">
        <v>22</v>
      </c>
    </row>
    <row r="9705" spans="1:2" x14ac:dyDescent="0.25">
      <c r="A9705" s="8">
        <v>98.050000000000097</v>
      </c>
      <c r="B9705" s="41" t="s">
        <v>22</v>
      </c>
    </row>
    <row r="9706" spans="1:2" x14ac:dyDescent="0.25">
      <c r="A9706" s="8">
        <v>98.060000000000102</v>
      </c>
      <c r="B9706" s="41" t="s">
        <v>22</v>
      </c>
    </row>
    <row r="9707" spans="1:2" x14ac:dyDescent="0.25">
      <c r="A9707" s="8">
        <v>98.070000000000107</v>
      </c>
      <c r="B9707" s="41" t="s">
        <v>22</v>
      </c>
    </row>
    <row r="9708" spans="1:2" x14ac:dyDescent="0.25">
      <c r="A9708" s="8">
        <v>98.080000000000098</v>
      </c>
      <c r="B9708" s="41" t="s">
        <v>22</v>
      </c>
    </row>
    <row r="9709" spans="1:2" x14ac:dyDescent="0.25">
      <c r="A9709" s="8">
        <v>98.090000000000103</v>
      </c>
      <c r="B9709" s="41" t="s">
        <v>22</v>
      </c>
    </row>
    <row r="9710" spans="1:2" x14ac:dyDescent="0.25">
      <c r="A9710" s="8">
        <v>98.100000000000094</v>
      </c>
      <c r="B9710" s="41" t="s">
        <v>22</v>
      </c>
    </row>
    <row r="9711" spans="1:2" x14ac:dyDescent="0.25">
      <c r="A9711" s="8">
        <v>98.110000000000099</v>
      </c>
      <c r="B9711" s="41" t="s">
        <v>22</v>
      </c>
    </row>
    <row r="9712" spans="1:2" x14ac:dyDescent="0.25">
      <c r="A9712" s="8">
        <v>98.120000000000104</v>
      </c>
      <c r="B9712" s="41" t="s">
        <v>22</v>
      </c>
    </row>
    <row r="9713" spans="1:2" x14ac:dyDescent="0.25">
      <c r="A9713" s="8">
        <v>98.130000000000095</v>
      </c>
      <c r="B9713" s="41" t="s">
        <v>22</v>
      </c>
    </row>
    <row r="9714" spans="1:2" x14ac:dyDescent="0.25">
      <c r="A9714" s="8">
        <v>98.1400000000001</v>
      </c>
      <c r="B9714" s="41" t="s">
        <v>22</v>
      </c>
    </row>
    <row r="9715" spans="1:2" x14ac:dyDescent="0.25">
      <c r="A9715" s="8">
        <v>98.150000000000105</v>
      </c>
      <c r="B9715" s="41" t="s">
        <v>22</v>
      </c>
    </row>
    <row r="9716" spans="1:2" x14ac:dyDescent="0.25">
      <c r="A9716" s="8">
        <v>98.160000000000096</v>
      </c>
      <c r="B9716" s="41" t="s">
        <v>22</v>
      </c>
    </row>
    <row r="9717" spans="1:2" x14ac:dyDescent="0.25">
      <c r="A9717" s="8">
        <v>98.170000000000101</v>
      </c>
      <c r="B9717" s="41" t="s">
        <v>22</v>
      </c>
    </row>
    <row r="9718" spans="1:2" x14ac:dyDescent="0.25">
      <c r="A9718" s="8">
        <v>98.180000000000106</v>
      </c>
      <c r="B9718" s="41" t="s">
        <v>22</v>
      </c>
    </row>
    <row r="9719" spans="1:2" x14ac:dyDescent="0.25">
      <c r="A9719" s="8">
        <v>98.190000000000097</v>
      </c>
      <c r="B9719" s="41" t="s">
        <v>22</v>
      </c>
    </row>
    <row r="9720" spans="1:2" x14ac:dyDescent="0.25">
      <c r="A9720" s="8">
        <v>98.200000000000102</v>
      </c>
      <c r="B9720" s="41" t="s">
        <v>22</v>
      </c>
    </row>
    <row r="9721" spans="1:2" x14ac:dyDescent="0.25">
      <c r="A9721" s="8">
        <v>98.210000000000093</v>
      </c>
      <c r="B9721" s="41" t="s">
        <v>22</v>
      </c>
    </row>
    <row r="9722" spans="1:2" x14ac:dyDescent="0.25">
      <c r="A9722" s="8">
        <v>98.220000000000098</v>
      </c>
      <c r="B9722" s="41" t="s">
        <v>22</v>
      </c>
    </row>
    <row r="9723" spans="1:2" x14ac:dyDescent="0.25">
      <c r="A9723" s="8">
        <v>98.230000000000103</v>
      </c>
      <c r="B9723" s="41" t="s">
        <v>22</v>
      </c>
    </row>
    <row r="9724" spans="1:2" x14ac:dyDescent="0.25">
      <c r="A9724" s="8">
        <v>98.240000000000094</v>
      </c>
      <c r="B9724" s="41" t="s">
        <v>22</v>
      </c>
    </row>
    <row r="9725" spans="1:2" x14ac:dyDescent="0.25">
      <c r="A9725" s="8">
        <v>98.250000000000099</v>
      </c>
      <c r="B9725" s="41" t="s">
        <v>22</v>
      </c>
    </row>
    <row r="9726" spans="1:2" x14ac:dyDescent="0.25">
      <c r="A9726" s="8">
        <v>98.260000000000105</v>
      </c>
      <c r="B9726" s="41" t="s">
        <v>22</v>
      </c>
    </row>
    <row r="9727" spans="1:2" x14ac:dyDescent="0.25">
      <c r="A9727" s="8">
        <v>98.270000000000095</v>
      </c>
      <c r="B9727" s="41" t="s">
        <v>22</v>
      </c>
    </row>
    <row r="9728" spans="1:2" x14ac:dyDescent="0.25">
      <c r="A9728" s="8">
        <v>98.280000000000101</v>
      </c>
      <c r="B9728" s="41" t="s">
        <v>22</v>
      </c>
    </row>
    <row r="9729" spans="1:2" x14ac:dyDescent="0.25">
      <c r="A9729" s="8">
        <v>98.290000000000106</v>
      </c>
      <c r="B9729" s="41" t="s">
        <v>22</v>
      </c>
    </row>
    <row r="9730" spans="1:2" x14ac:dyDescent="0.25">
      <c r="A9730" s="8">
        <v>98.300000000000097</v>
      </c>
      <c r="B9730" s="41" t="s">
        <v>22</v>
      </c>
    </row>
    <row r="9731" spans="1:2" x14ac:dyDescent="0.25">
      <c r="A9731" s="8">
        <v>98.310000000000102</v>
      </c>
      <c r="B9731" s="41" t="s">
        <v>22</v>
      </c>
    </row>
    <row r="9732" spans="1:2" x14ac:dyDescent="0.25">
      <c r="A9732" s="8">
        <v>98.320000000000107</v>
      </c>
      <c r="B9732" s="41" t="s">
        <v>22</v>
      </c>
    </row>
    <row r="9733" spans="1:2" x14ac:dyDescent="0.25">
      <c r="A9733" s="8">
        <v>98.330000000000098</v>
      </c>
      <c r="B9733" s="41" t="s">
        <v>22</v>
      </c>
    </row>
    <row r="9734" spans="1:2" x14ac:dyDescent="0.25">
      <c r="A9734" s="8">
        <v>98.340000000000103</v>
      </c>
      <c r="B9734" s="41" t="s">
        <v>22</v>
      </c>
    </row>
    <row r="9735" spans="1:2" x14ac:dyDescent="0.25">
      <c r="A9735" s="8">
        <v>98.350000000000094</v>
      </c>
      <c r="B9735" s="41" t="s">
        <v>22</v>
      </c>
    </row>
    <row r="9736" spans="1:2" x14ac:dyDescent="0.25">
      <c r="A9736" s="8">
        <v>98.360000000000099</v>
      </c>
      <c r="B9736" s="41" t="s">
        <v>22</v>
      </c>
    </row>
    <row r="9737" spans="1:2" x14ac:dyDescent="0.25">
      <c r="A9737" s="8">
        <v>98.370000000000104</v>
      </c>
      <c r="B9737" s="41" t="s">
        <v>22</v>
      </c>
    </row>
    <row r="9738" spans="1:2" x14ac:dyDescent="0.25">
      <c r="A9738" s="8">
        <v>98.380000000000095</v>
      </c>
      <c r="B9738" s="41" t="s">
        <v>22</v>
      </c>
    </row>
    <row r="9739" spans="1:2" x14ac:dyDescent="0.25">
      <c r="A9739" s="8">
        <v>98.3900000000001</v>
      </c>
      <c r="B9739" s="41" t="s">
        <v>22</v>
      </c>
    </row>
    <row r="9740" spans="1:2" x14ac:dyDescent="0.25">
      <c r="A9740" s="8">
        <v>98.400000000000105</v>
      </c>
      <c r="B9740" s="41" t="s">
        <v>22</v>
      </c>
    </row>
    <row r="9741" spans="1:2" x14ac:dyDescent="0.25">
      <c r="A9741" s="8">
        <v>98.410000000000096</v>
      </c>
      <c r="B9741" s="41" t="s">
        <v>22</v>
      </c>
    </row>
    <row r="9742" spans="1:2" x14ac:dyDescent="0.25">
      <c r="A9742" s="8">
        <v>98.420000000000101</v>
      </c>
      <c r="B9742" s="41" t="s">
        <v>22</v>
      </c>
    </row>
    <row r="9743" spans="1:2" x14ac:dyDescent="0.25">
      <c r="A9743" s="8">
        <v>98.430000000000106</v>
      </c>
      <c r="B9743" s="41" t="s">
        <v>22</v>
      </c>
    </row>
    <row r="9744" spans="1:2" x14ac:dyDescent="0.25">
      <c r="A9744" s="8">
        <v>98.440000000000097</v>
      </c>
      <c r="B9744" s="41" t="s">
        <v>22</v>
      </c>
    </row>
    <row r="9745" spans="1:2" x14ac:dyDescent="0.25">
      <c r="A9745" s="8">
        <v>98.450000000000102</v>
      </c>
      <c r="B9745" s="41" t="s">
        <v>22</v>
      </c>
    </row>
    <row r="9746" spans="1:2" x14ac:dyDescent="0.25">
      <c r="A9746" s="8">
        <v>98.460000000000093</v>
      </c>
      <c r="B9746" s="41" t="s">
        <v>22</v>
      </c>
    </row>
    <row r="9747" spans="1:2" x14ac:dyDescent="0.25">
      <c r="A9747" s="8">
        <v>98.470000000000098</v>
      </c>
      <c r="B9747" s="41" t="s">
        <v>22</v>
      </c>
    </row>
    <row r="9748" spans="1:2" x14ac:dyDescent="0.25">
      <c r="A9748" s="8">
        <v>98.480000000000103</v>
      </c>
      <c r="B9748" s="41" t="s">
        <v>22</v>
      </c>
    </row>
    <row r="9749" spans="1:2" x14ac:dyDescent="0.25">
      <c r="A9749" s="8">
        <v>98.490000000000094</v>
      </c>
      <c r="B9749" s="41" t="s">
        <v>22</v>
      </c>
    </row>
    <row r="9750" spans="1:2" x14ac:dyDescent="0.25">
      <c r="A9750" s="8">
        <v>98.500000000000099</v>
      </c>
      <c r="B9750" s="41" t="s">
        <v>22</v>
      </c>
    </row>
    <row r="9751" spans="1:2" x14ac:dyDescent="0.25">
      <c r="A9751" s="8">
        <v>98.510000000000105</v>
      </c>
      <c r="B9751" s="41" t="s">
        <v>22</v>
      </c>
    </row>
    <row r="9752" spans="1:2" x14ac:dyDescent="0.25">
      <c r="A9752" s="8">
        <v>98.520000000000095</v>
      </c>
      <c r="B9752" s="41" t="s">
        <v>22</v>
      </c>
    </row>
    <row r="9753" spans="1:2" x14ac:dyDescent="0.25">
      <c r="A9753" s="8">
        <v>98.530000000000101</v>
      </c>
      <c r="B9753" s="41" t="s">
        <v>22</v>
      </c>
    </row>
    <row r="9754" spans="1:2" x14ac:dyDescent="0.25">
      <c r="A9754" s="8">
        <v>98.540000000000106</v>
      </c>
      <c r="B9754" s="41" t="s">
        <v>22</v>
      </c>
    </row>
    <row r="9755" spans="1:2" x14ac:dyDescent="0.25">
      <c r="A9755" s="8">
        <v>98.550000000000097</v>
      </c>
      <c r="B9755" s="41" t="s">
        <v>22</v>
      </c>
    </row>
    <row r="9756" spans="1:2" x14ac:dyDescent="0.25">
      <c r="A9756" s="8">
        <v>98.560000000000102</v>
      </c>
      <c r="B9756" s="41" t="s">
        <v>22</v>
      </c>
    </row>
    <row r="9757" spans="1:2" x14ac:dyDescent="0.25">
      <c r="A9757" s="8">
        <v>98.570000000000107</v>
      </c>
      <c r="B9757" s="41" t="s">
        <v>22</v>
      </c>
    </row>
    <row r="9758" spans="1:2" x14ac:dyDescent="0.25">
      <c r="A9758" s="8">
        <v>98.580000000000098</v>
      </c>
      <c r="B9758" s="41" t="s">
        <v>22</v>
      </c>
    </row>
    <row r="9759" spans="1:2" x14ac:dyDescent="0.25">
      <c r="A9759" s="8">
        <v>98.590000000000103</v>
      </c>
      <c r="B9759" s="41" t="s">
        <v>22</v>
      </c>
    </row>
    <row r="9760" spans="1:2" x14ac:dyDescent="0.25">
      <c r="A9760" s="8">
        <v>98.600000000000094</v>
      </c>
      <c r="B9760" s="41" t="s">
        <v>22</v>
      </c>
    </row>
    <row r="9761" spans="1:2" x14ac:dyDescent="0.25">
      <c r="A9761" s="8">
        <v>98.610000000000099</v>
      </c>
      <c r="B9761" s="41" t="s">
        <v>22</v>
      </c>
    </row>
    <row r="9762" spans="1:2" x14ac:dyDescent="0.25">
      <c r="A9762" s="8">
        <v>98.620000000000104</v>
      </c>
      <c r="B9762" s="41" t="s">
        <v>22</v>
      </c>
    </row>
    <row r="9763" spans="1:2" x14ac:dyDescent="0.25">
      <c r="A9763" s="8">
        <v>98.630000000000095</v>
      </c>
      <c r="B9763" s="41" t="s">
        <v>22</v>
      </c>
    </row>
    <row r="9764" spans="1:2" x14ac:dyDescent="0.25">
      <c r="A9764" s="8">
        <v>98.6400000000001</v>
      </c>
      <c r="B9764" s="41" t="s">
        <v>22</v>
      </c>
    </row>
    <row r="9765" spans="1:2" x14ac:dyDescent="0.25">
      <c r="A9765" s="8">
        <v>98.650000000000105</v>
      </c>
      <c r="B9765" s="41" t="s">
        <v>22</v>
      </c>
    </row>
    <row r="9766" spans="1:2" x14ac:dyDescent="0.25">
      <c r="A9766" s="8">
        <v>98.660000000000096</v>
      </c>
      <c r="B9766" s="41" t="s">
        <v>22</v>
      </c>
    </row>
    <row r="9767" spans="1:2" x14ac:dyDescent="0.25">
      <c r="A9767" s="8">
        <v>98.670000000000101</v>
      </c>
      <c r="B9767" s="41" t="s">
        <v>22</v>
      </c>
    </row>
    <row r="9768" spans="1:2" x14ac:dyDescent="0.25">
      <c r="A9768" s="8">
        <v>98.680000000000106</v>
      </c>
      <c r="B9768" s="41" t="s">
        <v>22</v>
      </c>
    </row>
    <row r="9769" spans="1:2" x14ac:dyDescent="0.25">
      <c r="A9769" s="8">
        <v>98.690000000000097</v>
      </c>
      <c r="B9769" s="41" t="s">
        <v>22</v>
      </c>
    </row>
    <row r="9770" spans="1:2" x14ac:dyDescent="0.25">
      <c r="A9770" s="8">
        <v>98.700000000000102</v>
      </c>
      <c r="B9770" s="41" t="s">
        <v>22</v>
      </c>
    </row>
    <row r="9771" spans="1:2" x14ac:dyDescent="0.25">
      <c r="A9771" s="8">
        <v>98.710000000000093</v>
      </c>
      <c r="B9771" s="41" t="s">
        <v>22</v>
      </c>
    </row>
    <row r="9772" spans="1:2" x14ac:dyDescent="0.25">
      <c r="A9772" s="8">
        <v>98.720000000000098</v>
      </c>
      <c r="B9772" s="41" t="s">
        <v>22</v>
      </c>
    </row>
    <row r="9773" spans="1:2" x14ac:dyDescent="0.25">
      <c r="A9773" s="8">
        <v>98.730000000000103</v>
      </c>
      <c r="B9773" s="41" t="s">
        <v>22</v>
      </c>
    </row>
    <row r="9774" spans="1:2" x14ac:dyDescent="0.25">
      <c r="A9774" s="8">
        <v>98.740000000000094</v>
      </c>
      <c r="B9774" s="41" t="s">
        <v>22</v>
      </c>
    </row>
    <row r="9775" spans="1:2" x14ac:dyDescent="0.25">
      <c r="A9775" s="8">
        <v>98.750000000000099</v>
      </c>
      <c r="B9775" s="41" t="s">
        <v>22</v>
      </c>
    </row>
    <row r="9776" spans="1:2" x14ac:dyDescent="0.25">
      <c r="A9776" s="8">
        <v>98.760000000000105</v>
      </c>
      <c r="B9776" s="41" t="s">
        <v>22</v>
      </c>
    </row>
    <row r="9777" spans="1:2" x14ac:dyDescent="0.25">
      <c r="A9777" s="8">
        <v>98.770000000000095</v>
      </c>
      <c r="B9777" s="41" t="s">
        <v>22</v>
      </c>
    </row>
    <row r="9778" spans="1:2" x14ac:dyDescent="0.25">
      <c r="A9778" s="8">
        <v>98.780000000000101</v>
      </c>
      <c r="B9778" s="41" t="s">
        <v>22</v>
      </c>
    </row>
    <row r="9779" spans="1:2" x14ac:dyDescent="0.25">
      <c r="A9779" s="8">
        <v>98.790000000000106</v>
      </c>
      <c r="B9779" s="41" t="s">
        <v>22</v>
      </c>
    </row>
    <row r="9780" spans="1:2" x14ac:dyDescent="0.25">
      <c r="A9780" s="8">
        <v>98.800000000000097</v>
      </c>
      <c r="B9780" s="41" t="s">
        <v>22</v>
      </c>
    </row>
    <row r="9781" spans="1:2" x14ac:dyDescent="0.25">
      <c r="A9781" s="8">
        <v>98.810000000000102</v>
      </c>
      <c r="B9781" s="41" t="s">
        <v>22</v>
      </c>
    </row>
    <row r="9782" spans="1:2" x14ac:dyDescent="0.25">
      <c r="A9782" s="8">
        <v>98.820000000000107</v>
      </c>
      <c r="B9782" s="41" t="s">
        <v>22</v>
      </c>
    </row>
    <row r="9783" spans="1:2" x14ac:dyDescent="0.25">
      <c r="A9783" s="8">
        <v>98.830000000000098</v>
      </c>
      <c r="B9783" s="41" t="s">
        <v>22</v>
      </c>
    </row>
    <row r="9784" spans="1:2" x14ac:dyDescent="0.25">
      <c r="A9784" s="8">
        <v>98.840000000000103</v>
      </c>
      <c r="B9784" s="41" t="s">
        <v>22</v>
      </c>
    </row>
    <row r="9785" spans="1:2" x14ac:dyDescent="0.25">
      <c r="A9785" s="8">
        <v>98.850000000000094</v>
      </c>
      <c r="B9785" s="41" t="s">
        <v>22</v>
      </c>
    </row>
    <row r="9786" spans="1:2" x14ac:dyDescent="0.25">
      <c r="A9786" s="8">
        <v>98.860000000000099</v>
      </c>
      <c r="B9786" s="41" t="s">
        <v>22</v>
      </c>
    </row>
    <row r="9787" spans="1:2" x14ac:dyDescent="0.25">
      <c r="A9787" s="8">
        <v>98.870000000000104</v>
      </c>
      <c r="B9787" s="41" t="s">
        <v>22</v>
      </c>
    </row>
    <row r="9788" spans="1:2" x14ac:dyDescent="0.25">
      <c r="A9788" s="8">
        <v>98.880000000000095</v>
      </c>
      <c r="B9788" s="41" t="s">
        <v>22</v>
      </c>
    </row>
    <row r="9789" spans="1:2" x14ac:dyDescent="0.25">
      <c r="A9789" s="8">
        <v>98.8900000000001</v>
      </c>
      <c r="B9789" s="41" t="s">
        <v>22</v>
      </c>
    </row>
    <row r="9790" spans="1:2" x14ac:dyDescent="0.25">
      <c r="A9790" s="8">
        <v>98.900000000000105</v>
      </c>
      <c r="B9790" s="41" t="s">
        <v>22</v>
      </c>
    </row>
    <row r="9791" spans="1:2" x14ac:dyDescent="0.25">
      <c r="A9791" s="8">
        <v>98.910000000000096</v>
      </c>
      <c r="B9791" s="41" t="s">
        <v>22</v>
      </c>
    </row>
    <row r="9792" spans="1:2" x14ac:dyDescent="0.25">
      <c r="A9792" s="8">
        <v>98.920000000000101</v>
      </c>
      <c r="B9792" s="41" t="s">
        <v>22</v>
      </c>
    </row>
    <row r="9793" spans="1:2" x14ac:dyDescent="0.25">
      <c r="A9793" s="8">
        <v>98.930000000000106</v>
      </c>
      <c r="B9793" s="41" t="s">
        <v>22</v>
      </c>
    </row>
    <row r="9794" spans="1:2" x14ac:dyDescent="0.25">
      <c r="A9794" s="8">
        <v>98.940000000000097</v>
      </c>
      <c r="B9794" s="41" t="s">
        <v>22</v>
      </c>
    </row>
    <row r="9795" spans="1:2" x14ac:dyDescent="0.25">
      <c r="A9795" s="8">
        <v>98.950000000000102</v>
      </c>
      <c r="B9795" s="41" t="s">
        <v>22</v>
      </c>
    </row>
    <row r="9796" spans="1:2" x14ac:dyDescent="0.25">
      <c r="A9796" s="8">
        <v>98.960000000000093</v>
      </c>
      <c r="B9796" s="41" t="s">
        <v>22</v>
      </c>
    </row>
    <row r="9797" spans="1:2" x14ac:dyDescent="0.25">
      <c r="A9797" s="8">
        <v>98.970000000000098</v>
      </c>
      <c r="B9797" s="41" t="s">
        <v>22</v>
      </c>
    </row>
    <row r="9798" spans="1:2" x14ac:dyDescent="0.25">
      <c r="A9798" s="8">
        <v>98.980000000000103</v>
      </c>
      <c r="B9798" s="41" t="s">
        <v>22</v>
      </c>
    </row>
    <row r="9799" spans="1:2" x14ac:dyDescent="0.25">
      <c r="A9799" s="8">
        <v>98.990000000000094</v>
      </c>
      <c r="B9799" s="41" t="s">
        <v>22</v>
      </c>
    </row>
    <row r="9800" spans="1:2" x14ac:dyDescent="0.25">
      <c r="A9800" s="8">
        <v>99.000000000000099</v>
      </c>
      <c r="B9800" s="41" t="s">
        <v>22</v>
      </c>
    </row>
    <row r="9801" spans="1:2" x14ac:dyDescent="0.25">
      <c r="A9801" s="8">
        <v>99.010000000000105</v>
      </c>
      <c r="B9801" s="41" t="s">
        <v>22</v>
      </c>
    </row>
    <row r="9802" spans="1:2" x14ac:dyDescent="0.25">
      <c r="A9802" s="8">
        <v>99.020000000000095</v>
      </c>
      <c r="B9802" s="41" t="s">
        <v>22</v>
      </c>
    </row>
    <row r="9803" spans="1:2" x14ac:dyDescent="0.25">
      <c r="A9803" s="8">
        <v>99.030000000000101</v>
      </c>
      <c r="B9803" s="41" t="s">
        <v>22</v>
      </c>
    </row>
    <row r="9804" spans="1:2" x14ac:dyDescent="0.25">
      <c r="A9804" s="8">
        <v>99.040000000000106</v>
      </c>
      <c r="B9804" s="41" t="s">
        <v>22</v>
      </c>
    </row>
    <row r="9805" spans="1:2" x14ac:dyDescent="0.25">
      <c r="A9805" s="8">
        <v>99.050000000000097</v>
      </c>
      <c r="B9805" s="41" t="s">
        <v>22</v>
      </c>
    </row>
    <row r="9806" spans="1:2" x14ac:dyDescent="0.25">
      <c r="A9806" s="8">
        <v>99.060000000000102</v>
      </c>
      <c r="B9806" s="41" t="s">
        <v>22</v>
      </c>
    </row>
    <row r="9807" spans="1:2" x14ac:dyDescent="0.25">
      <c r="A9807" s="8">
        <v>99.070000000000107</v>
      </c>
      <c r="B9807" s="41" t="s">
        <v>22</v>
      </c>
    </row>
    <row r="9808" spans="1:2" x14ac:dyDescent="0.25">
      <c r="A9808" s="8">
        <v>99.080000000000098</v>
      </c>
      <c r="B9808" s="41" t="s">
        <v>22</v>
      </c>
    </row>
    <row r="9809" spans="1:2" x14ac:dyDescent="0.25">
      <c r="A9809" s="8">
        <v>99.090000000000103</v>
      </c>
      <c r="B9809" s="41" t="s">
        <v>22</v>
      </c>
    </row>
    <row r="9810" spans="1:2" x14ac:dyDescent="0.25">
      <c r="A9810" s="8">
        <v>99.100000000000094</v>
      </c>
      <c r="B9810" s="41" t="s">
        <v>22</v>
      </c>
    </row>
    <row r="9811" spans="1:2" x14ac:dyDescent="0.25">
      <c r="A9811" s="8">
        <v>99.110000000000099</v>
      </c>
      <c r="B9811" s="41" t="s">
        <v>22</v>
      </c>
    </row>
    <row r="9812" spans="1:2" x14ac:dyDescent="0.25">
      <c r="A9812" s="8">
        <v>99.120000000000104</v>
      </c>
      <c r="B9812" s="41" t="s">
        <v>22</v>
      </c>
    </row>
    <row r="9813" spans="1:2" x14ac:dyDescent="0.25">
      <c r="A9813" s="8">
        <v>99.130000000000095</v>
      </c>
      <c r="B9813" s="41" t="s">
        <v>22</v>
      </c>
    </row>
    <row r="9814" spans="1:2" x14ac:dyDescent="0.25">
      <c r="A9814" s="8">
        <v>99.1400000000001</v>
      </c>
      <c r="B9814" s="41" t="s">
        <v>22</v>
      </c>
    </row>
    <row r="9815" spans="1:2" x14ac:dyDescent="0.25">
      <c r="A9815" s="8">
        <v>99.150000000000105</v>
      </c>
      <c r="B9815" s="41" t="s">
        <v>22</v>
      </c>
    </row>
    <row r="9816" spans="1:2" x14ac:dyDescent="0.25">
      <c r="A9816" s="8">
        <v>99.160000000000096</v>
      </c>
      <c r="B9816" s="41" t="s">
        <v>22</v>
      </c>
    </row>
    <row r="9817" spans="1:2" x14ac:dyDescent="0.25">
      <c r="A9817" s="8">
        <v>99.170000000000101</v>
      </c>
      <c r="B9817" s="41" t="s">
        <v>22</v>
      </c>
    </row>
    <row r="9818" spans="1:2" x14ac:dyDescent="0.25">
      <c r="A9818" s="8">
        <v>99.180000000000106</v>
      </c>
      <c r="B9818" s="41" t="s">
        <v>22</v>
      </c>
    </row>
    <row r="9819" spans="1:2" x14ac:dyDescent="0.25">
      <c r="A9819" s="8">
        <v>99.190000000000097</v>
      </c>
      <c r="B9819" s="41" t="s">
        <v>22</v>
      </c>
    </row>
    <row r="9820" spans="1:2" x14ac:dyDescent="0.25">
      <c r="A9820" s="8">
        <v>99.200000000000102</v>
      </c>
      <c r="B9820" s="41" t="s">
        <v>22</v>
      </c>
    </row>
    <row r="9821" spans="1:2" x14ac:dyDescent="0.25">
      <c r="A9821" s="8">
        <v>99.210000000000093</v>
      </c>
      <c r="B9821" s="41" t="s">
        <v>22</v>
      </c>
    </row>
    <row r="9822" spans="1:2" x14ac:dyDescent="0.25">
      <c r="A9822" s="8">
        <v>99.220000000000098</v>
      </c>
      <c r="B9822" s="41" t="s">
        <v>22</v>
      </c>
    </row>
    <row r="9823" spans="1:2" x14ac:dyDescent="0.25">
      <c r="A9823" s="8">
        <v>99.230000000000103</v>
      </c>
      <c r="B9823" s="41" t="s">
        <v>22</v>
      </c>
    </row>
    <row r="9824" spans="1:2" x14ac:dyDescent="0.25">
      <c r="A9824" s="8">
        <v>99.240000000000094</v>
      </c>
      <c r="B9824" s="41" t="s">
        <v>22</v>
      </c>
    </row>
    <row r="9825" spans="1:2" x14ac:dyDescent="0.25">
      <c r="A9825" s="8">
        <v>99.250000000000099</v>
      </c>
      <c r="B9825" s="41" t="s">
        <v>22</v>
      </c>
    </row>
    <row r="9826" spans="1:2" x14ac:dyDescent="0.25">
      <c r="A9826" s="8">
        <v>99.260000000000105</v>
      </c>
      <c r="B9826" s="41" t="s">
        <v>22</v>
      </c>
    </row>
    <row r="9827" spans="1:2" x14ac:dyDescent="0.25">
      <c r="A9827" s="8">
        <v>99.270000000000095</v>
      </c>
      <c r="B9827" s="41" t="s">
        <v>22</v>
      </c>
    </row>
    <row r="9828" spans="1:2" x14ac:dyDescent="0.25">
      <c r="A9828" s="8">
        <v>99.280000000000101</v>
      </c>
      <c r="B9828" s="41" t="s">
        <v>22</v>
      </c>
    </row>
    <row r="9829" spans="1:2" x14ac:dyDescent="0.25">
      <c r="A9829" s="8">
        <v>99.290000000000106</v>
      </c>
      <c r="B9829" s="41" t="s">
        <v>22</v>
      </c>
    </row>
    <row r="9830" spans="1:2" x14ac:dyDescent="0.25">
      <c r="A9830" s="8">
        <v>99.300000000000097</v>
      </c>
      <c r="B9830" s="41" t="s">
        <v>22</v>
      </c>
    </row>
    <row r="9831" spans="1:2" x14ac:dyDescent="0.25">
      <c r="A9831" s="8">
        <v>99.310000000000102</v>
      </c>
      <c r="B9831" s="41" t="s">
        <v>22</v>
      </c>
    </row>
    <row r="9832" spans="1:2" x14ac:dyDescent="0.25">
      <c r="A9832" s="8">
        <v>99.320000000000107</v>
      </c>
      <c r="B9832" s="41" t="s">
        <v>22</v>
      </c>
    </row>
    <row r="9833" spans="1:2" x14ac:dyDescent="0.25">
      <c r="A9833" s="8">
        <v>99.330000000000098</v>
      </c>
      <c r="B9833" s="41" t="s">
        <v>22</v>
      </c>
    </row>
    <row r="9834" spans="1:2" x14ac:dyDescent="0.25">
      <c r="A9834" s="8">
        <v>99.340000000000103</v>
      </c>
      <c r="B9834" s="41" t="s">
        <v>22</v>
      </c>
    </row>
    <row r="9835" spans="1:2" x14ac:dyDescent="0.25">
      <c r="A9835" s="8">
        <v>99.350000000000094</v>
      </c>
      <c r="B9835" s="41" t="s">
        <v>22</v>
      </c>
    </row>
    <row r="9836" spans="1:2" x14ac:dyDescent="0.25">
      <c r="A9836" s="8">
        <v>99.360000000000099</v>
      </c>
      <c r="B9836" s="41" t="s">
        <v>22</v>
      </c>
    </row>
    <row r="9837" spans="1:2" x14ac:dyDescent="0.25">
      <c r="A9837" s="8">
        <v>99.370000000000104</v>
      </c>
      <c r="B9837" s="41" t="s">
        <v>22</v>
      </c>
    </row>
    <row r="9838" spans="1:2" x14ac:dyDescent="0.25">
      <c r="A9838" s="8">
        <v>99.380000000000095</v>
      </c>
      <c r="B9838" s="41" t="s">
        <v>22</v>
      </c>
    </row>
    <row r="9839" spans="1:2" x14ac:dyDescent="0.25">
      <c r="A9839" s="8">
        <v>99.3900000000001</v>
      </c>
      <c r="B9839" s="41" t="s">
        <v>22</v>
      </c>
    </row>
    <row r="9840" spans="1:2" x14ac:dyDescent="0.25">
      <c r="A9840" s="8">
        <v>99.400000000000105</v>
      </c>
      <c r="B9840" s="41" t="s">
        <v>22</v>
      </c>
    </row>
    <row r="9841" spans="1:2" x14ac:dyDescent="0.25">
      <c r="A9841" s="8">
        <v>99.410000000000096</v>
      </c>
      <c r="B9841" s="41" t="s">
        <v>22</v>
      </c>
    </row>
    <row r="9842" spans="1:2" x14ac:dyDescent="0.25">
      <c r="A9842" s="8">
        <v>99.420000000000101</v>
      </c>
      <c r="B9842" s="41" t="s">
        <v>22</v>
      </c>
    </row>
    <row r="9843" spans="1:2" x14ac:dyDescent="0.25">
      <c r="A9843" s="8">
        <v>99.430000000000106</v>
      </c>
      <c r="B9843" s="41" t="s">
        <v>22</v>
      </c>
    </row>
    <row r="9844" spans="1:2" x14ac:dyDescent="0.25">
      <c r="A9844" s="8">
        <v>99.440000000000097</v>
      </c>
      <c r="B9844" s="41" t="s">
        <v>22</v>
      </c>
    </row>
    <row r="9845" spans="1:2" x14ac:dyDescent="0.25">
      <c r="A9845" s="8">
        <v>99.450000000000102</v>
      </c>
      <c r="B9845" s="41" t="s">
        <v>22</v>
      </c>
    </row>
    <row r="9846" spans="1:2" x14ac:dyDescent="0.25">
      <c r="A9846" s="8">
        <v>99.460000000000093</v>
      </c>
      <c r="B9846" s="41" t="s">
        <v>22</v>
      </c>
    </row>
    <row r="9847" spans="1:2" x14ac:dyDescent="0.25">
      <c r="A9847" s="8">
        <v>99.470000000000098</v>
      </c>
      <c r="B9847" s="41" t="s">
        <v>22</v>
      </c>
    </row>
    <row r="9848" spans="1:2" x14ac:dyDescent="0.25">
      <c r="A9848" s="8">
        <v>99.480000000000103</v>
      </c>
      <c r="B9848" s="41" t="s">
        <v>22</v>
      </c>
    </row>
    <row r="9849" spans="1:2" x14ac:dyDescent="0.25">
      <c r="A9849" s="8">
        <v>99.490000000000094</v>
      </c>
      <c r="B9849" s="41" t="s">
        <v>22</v>
      </c>
    </row>
    <row r="9850" spans="1:2" x14ac:dyDescent="0.25">
      <c r="A9850" s="8">
        <v>99.500000000000099</v>
      </c>
      <c r="B9850" s="41" t="s">
        <v>22</v>
      </c>
    </row>
    <row r="9851" spans="1:2" x14ac:dyDescent="0.25">
      <c r="A9851" s="8">
        <v>99.510000000000105</v>
      </c>
      <c r="B9851" s="41" t="s">
        <v>22</v>
      </c>
    </row>
    <row r="9852" spans="1:2" x14ac:dyDescent="0.25">
      <c r="A9852" s="8">
        <v>99.520000000000095</v>
      </c>
      <c r="B9852" s="41" t="s">
        <v>22</v>
      </c>
    </row>
    <row r="9853" spans="1:2" x14ac:dyDescent="0.25">
      <c r="A9853" s="8">
        <v>99.530000000000101</v>
      </c>
      <c r="B9853" s="41" t="s">
        <v>22</v>
      </c>
    </row>
    <row r="9854" spans="1:2" x14ac:dyDescent="0.25">
      <c r="A9854" s="8">
        <v>99.540000000000106</v>
      </c>
      <c r="B9854" s="41" t="s">
        <v>22</v>
      </c>
    </row>
    <row r="9855" spans="1:2" x14ac:dyDescent="0.25">
      <c r="A9855" s="8">
        <v>99.550000000000097</v>
      </c>
      <c r="B9855" s="41" t="s">
        <v>22</v>
      </c>
    </row>
    <row r="9856" spans="1:2" x14ac:dyDescent="0.25">
      <c r="A9856" s="8">
        <v>99.560000000000102</v>
      </c>
      <c r="B9856" s="41" t="s">
        <v>22</v>
      </c>
    </row>
    <row r="9857" spans="1:2" x14ac:dyDescent="0.25">
      <c r="A9857" s="8">
        <v>99.570000000000107</v>
      </c>
      <c r="B9857" s="41" t="s">
        <v>22</v>
      </c>
    </row>
    <row r="9858" spans="1:2" x14ac:dyDescent="0.25">
      <c r="A9858" s="8">
        <v>99.580000000000098</v>
      </c>
      <c r="B9858" s="41" t="s">
        <v>22</v>
      </c>
    </row>
    <row r="9859" spans="1:2" x14ac:dyDescent="0.25">
      <c r="A9859" s="8">
        <v>99.590000000000103</v>
      </c>
      <c r="B9859" s="41" t="s">
        <v>22</v>
      </c>
    </row>
    <row r="9860" spans="1:2" x14ac:dyDescent="0.25">
      <c r="A9860" s="8">
        <v>99.600000000000094</v>
      </c>
      <c r="B9860" s="41" t="s">
        <v>22</v>
      </c>
    </row>
    <row r="9861" spans="1:2" x14ac:dyDescent="0.25">
      <c r="A9861" s="8">
        <v>99.610000000000099</v>
      </c>
      <c r="B9861" s="41" t="s">
        <v>22</v>
      </c>
    </row>
    <row r="9862" spans="1:2" x14ac:dyDescent="0.25">
      <c r="A9862" s="8">
        <v>99.620000000000104</v>
      </c>
      <c r="B9862" s="41" t="s">
        <v>22</v>
      </c>
    </row>
    <row r="9863" spans="1:2" x14ac:dyDescent="0.25">
      <c r="A9863" s="8">
        <v>99.630000000000095</v>
      </c>
      <c r="B9863" s="41" t="s">
        <v>22</v>
      </c>
    </row>
    <row r="9864" spans="1:2" x14ac:dyDescent="0.25">
      <c r="A9864" s="8">
        <v>99.6400000000001</v>
      </c>
      <c r="B9864" s="41" t="s">
        <v>22</v>
      </c>
    </row>
    <row r="9865" spans="1:2" x14ac:dyDescent="0.25">
      <c r="A9865" s="8">
        <v>99.650000000000105</v>
      </c>
      <c r="B9865" s="41" t="s">
        <v>22</v>
      </c>
    </row>
    <row r="9866" spans="1:2" x14ac:dyDescent="0.25">
      <c r="A9866" s="8">
        <v>99.660000000000096</v>
      </c>
      <c r="B9866" s="41" t="s">
        <v>22</v>
      </c>
    </row>
    <row r="9867" spans="1:2" x14ac:dyDescent="0.25">
      <c r="A9867" s="8">
        <v>99.670000000000101</v>
      </c>
      <c r="B9867" s="41" t="s">
        <v>22</v>
      </c>
    </row>
    <row r="9868" spans="1:2" x14ac:dyDescent="0.25">
      <c r="A9868" s="8">
        <v>99.680000000000106</v>
      </c>
      <c r="B9868" s="41" t="s">
        <v>22</v>
      </c>
    </row>
    <row r="9869" spans="1:2" x14ac:dyDescent="0.25">
      <c r="A9869" s="8">
        <v>99.690000000000097</v>
      </c>
      <c r="B9869" s="41" t="s">
        <v>22</v>
      </c>
    </row>
    <row r="9870" spans="1:2" x14ac:dyDescent="0.25">
      <c r="A9870" s="8">
        <v>99.700000000000102</v>
      </c>
      <c r="B9870" s="41" t="s">
        <v>22</v>
      </c>
    </row>
    <row r="9871" spans="1:2" x14ac:dyDescent="0.25">
      <c r="A9871" s="8">
        <v>99.710000000000093</v>
      </c>
      <c r="B9871" s="41" t="s">
        <v>22</v>
      </c>
    </row>
    <row r="9872" spans="1:2" x14ac:dyDescent="0.25">
      <c r="A9872" s="8">
        <v>99.720000000000098</v>
      </c>
      <c r="B9872" s="41" t="s">
        <v>22</v>
      </c>
    </row>
    <row r="9873" spans="1:2" x14ac:dyDescent="0.25">
      <c r="A9873" s="8">
        <v>99.730000000000103</v>
      </c>
      <c r="B9873" s="41" t="s">
        <v>22</v>
      </c>
    </row>
    <row r="9874" spans="1:2" x14ac:dyDescent="0.25">
      <c r="A9874" s="8">
        <v>99.740000000000094</v>
      </c>
      <c r="B9874" s="41" t="s">
        <v>22</v>
      </c>
    </row>
    <row r="9875" spans="1:2" x14ac:dyDescent="0.25">
      <c r="A9875" s="8">
        <v>99.750000000000099</v>
      </c>
      <c r="B9875" s="41" t="s">
        <v>22</v>
      </c>
    </row>
    <row r="9876" spans="1:2" x14ac:dyDescent="0.25">
      <c r="A9876" s="8">
        <v>99.760000000000105</v>
      </c>
      <c r="B9876" s="41" t="s">
        <v>22</v>
      </c>
    </row>
    <row r="9877" spans="1:2" x14ac:dyDescent="0.25">
      <c r="A9877" s="8">
        <v>99.770000000000095</v>
      </c>
      <c r="B9877" s="41" t="s">
        <v>22</v>
      </c>
    </row>
    <row r="9878" spans="1:2" x14ac:dyDescent="0.25">
      <c r="A9878" s="8">
        <v>99.780000000000101</v>
      </c>
      <c r="B9878" s="41" t="s">
        <v>22</v>
      </c>
    </row>
    <row r="9879" spans="1:2" x14ac:dyDescent="0.25">
      <c r="A9879" s="8">
        <v>99.790000000000106</v>
      </c>
      <c r="B9879" s="41" t="s">
        <v>22</v>
      </c>
    </row>
    <row r="9880" spans="1:2" x14ac:dyDescent="0.25">
      <c r="A9880" s="8">
        <v>99.800000000000097</v>
      </c>
      <c r="B9880" s="41" t="s">
        <v>22</v>
      </c>
    </row>
    <row r="9881" spans="1:2" x14ac:dyDescent="0.25">
      <c r="A9881" s="8">
        <v>99.810000000000102</v>
      </c>
      <c r="B9881" s="41" t="s">
        <v>22</v>
      </c>
    </row>
    <row r="9882" spans="1:2" x14ac:dyDescent="0.25">
      <c r="A9882" s="8">
        <v>99.820000000000107</v>
      </c>
      <c r="B9882" s="41" t="s">
        <v>22</v>
      </c>
    </row>
    <row r="9883" spans="1:2" x14ac:dyDescent="0.25">
      <c r="A9883" s="8">
        <v>99.830000000000098</v>
      </c>
      <c r="B9883" s="41" t="s">
        <v>22</v>
      </c>
    </row>
    <row r="9884" spans="1:2" x14ac:dyDescent="0.25">
      <c r="A9884" s="8">
        <v>99.840000000000103</v>
      </c>
      <c r="B9884" s="41" t="s">
        <v>22</v>
      </c>
    </row>
    <row r="9885" spans="1:2" x14ac:dyDescent="0.25">
      <c r="A9885" s="8">
        <v>99.850000000000094</v>
      </c>
      <c r="B9885" s="41" t="s">
        <v>22</v>
      </c>
    </row>
    <row r="9886" spans="1:2" x14ac:dyDescent="0.25">
      <c r="A9886" s="8">
        <v>99.860000000000099</v>
      </c>
      <c r="B9886" s="41" t="s">
        <v>22</v>
      </c>
    </row>
    <row r="9887" spans="1:2" x14ac:dyDescent="0.25">
      <c r="A9887" s="8">
        <v>99.870000000000104</v>
      </c>
      <c r="B9887" s="41" t="s">
        <v>22</v>
      </c>
    </row>
    <row r="9888" spans="1:2" x14ac:dyDescent="0.25">
      <c r="A9888" s="8">
        <v>99.880000000000095</v>
      </c>
      <c r="B9888" s="41" t="s">
        <v>22</v>
      </c>
    </row>
    <row r="9889" spans="1:2" x14ac:dyDescent="0.25">
      <c r="A9889" s="8">
        <v>99.8900000000001</v>
      </c>
      <c r="B9889" s="41" t="s">
        <v>22</v>
      </c>
    </row>
    <row r="9890" spans="1:2" x14ac:dyDescent="0.25">
      <c r="A9890" s="8">
        <v>99.900000000000105</v>
      </c>
      <c r="B9890" s="41" t="s">
        <v>22</v>
      </c>
    </row>
    <row r="9891" spans="1:2" x14ac:dyDescent="0.25">
      <c r="A9891" s="8">
        <v>99.910000000000096</v>
      </c>
      <c r="B9891" s="41" t="s">
        <v>22</v>
      </c>
    </row>
    <row r="9892" spans="1:2" x14ac:dyDescent="0.25">
      <c r="A9892" s="8">
        <v>99.920000000000101</v>
      </c>
      <c r="B9892" s="41" t="s">
        <v>22</v>
      </c>
    </row>
    <row r="9893" spans="1:2" x14ac:dyDescent="0.25">
      <c r="A9893" s="8">
        <v>99.930000000000106</v>
      </c>
      <c r="B9893" s="41" t="s">
        <v>22</v>
      </c>
    </row>
    <row r="9894" spans="1:2" x14ac:dyDescent="0.25">
      <c r="A9894" s="8">
        <v>99.940000000000097</v>
      </c>
      <c r="B9894" s="41" t="s">
        <v>22</v>
      </c>
    </row>
    <row r="9895" spans="1:2" x14ac:dyDescent="0.25">
      <c r="A9895" s="8">
        <v>99.950000000000102</v>
      </c>
      <c r="B9895" s="41" t="s">
        <v>22</v>
      </c>
    </row>
    <row r="9896" spans="1:2" x14ac:dyDescent="0.25">
      <c r="A9896" s="8">
        <v>99.960000000000093</v>
      </c>
      <c r="B9896" s="41" t="s">
        <v>22</v>
      </c>
    </row>
    <row r="9897" spans="1:2" x14ac:dyDescent="0.25">
      <c r="A9897" s="8">
        <v>99.970000000000098</v>
      </c>
      <c r="B9897" s="41" t="s">
        <v>22</v>
      </c>
    </row>
    <row r="9898" spans="1:2" x14ac:dyDescent="0.25">
      <c r="A9898" s="8">
        <v>99.980000000000103</v>
      </c>
      <c r="B9898" s="41" t="s">
        <v>22</v>
      </c>
    </row>
    <row r="9899" spans="1:2" x14ac:dyDescent="0.25">
      <c r="A9899" s="8">
        <v>99.990000000000094</v>
      </c>
      <c r="B9899" s="41" t="s">
        <v>22</v>
      </c>
    </row>
    <row r="9900" spans="1:2" x14ac:dyDescent="0.25">
      <c r="A9900" s="8">
        <v>100</v>
      </c>
      <c r="B9900" s="41" t="s">
        <v>22</v>
      </c>
    </row>
  </sheetData>
  <conditionalFormatting sqref="D2">
    <cfRule type="duplicateValues" dxfId="3" priority="1"/>
  </conditionalFormatting>
  <conditionalFormatting sqref="D2:D20715">
    <cfRule type="duplicateValues" dxfId="2" priority="3"/>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2026-01-26T08:42:53Z</dcterms:modified>
</cp:coreProperties>
</file>